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documenttasks/documenttask7.xml" ContentType="application/vnd.ms-excel.documenttasks+xml"/>
  <Override PartName="/xl/comments8.xml" ContentType="application/vnd.openxmlformats-officedocument.spreadsheetml.comments+xml"/>
  <Override PartName="/xl/threadedComments/threadedComment8.xml" ContentType="application/vnd.ms-excel.threadedcomments+xml"/>
  <Override PartName="/xl/documenttasks/documenttask8.xml" ContentType="application/vnd.ms-excel.documenttasks+xml"/>
  <Override PartName="/xl/comments9.xml" ContentType="application/vnd.openxmlformats-officedocument.spreadsheetml.comments+xml"/>
  <Override PartName="/xl/threadedComments/threadedComment9.xml" ContentType="application/vnd.ms-excel.threadedcomments+xml"/>
  <Override PartName="/xl/namedSheetViews/namedSheetView1.xml" ContentType="application/vnd.ms-excel.namedsheetviews+xml"/>
  <Override PartName="/xl/namedSheetViews/namedSheetView2.xml" ContentType="application/vnd.ms-excel.namedsheetviews+xml"/>
  <Override PartName="/xl/comments10.xml" ContentType="application/vnd.openxmlformats-officedocument.spreadsheetml.comments+xml"/>
  <Override PartName="/xl/threadedComments/threadedComment10.xml" ContentType="application/vnd.ms-excel.threadedcomments+xml"/>
  <Override PartName="/xl/drawings/drawing1.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updateLinks="always"/>
  <mc:AlternateContent xmlns:mc="http://schemas.openxmlformats.org/markup-compatibility/2006">
    <mc:Choice Requires="x15">
      <x15ac:absPath xmlns:x15ac="http://schemas.microsoft.com/office/spreadsheetml/2010/11/ac" url="https://digitalcarepl.sharepoint.com/sites/RND/Shared Documents/CAPACITY PLANNING/"/>
    </mc:Choice>
  </mc:AlternateContent>
  <xr:revisionPtr revIDLastSave="0" documentId="8_{25365DE9-39B1-477A-8AAF-401FABDAF8AB}" xr6:coauthVersionLast="47" xr6:coauthVersionMax="47" xr10:uidLastSave="{00000000-0000-0000-0000-000000000000}"/>
  <bookViews>
    <workbookView xWindow="28695" yWindow="0" windowWidth="29010" windowHeight="15945" firstSheet="9" activeTab="9" xr2:uid="{84B31901-178B-4777-933E-A546C24DD4BB}"/>
  </bookViews>
  <sheets>
    <sheet name="WORKLOAD_TEAMS_OLD1" sheetId="7" state="hidden" r:id="rId1"/>
    <sheet name="WORKLOAD_PEOPLE" sheetId="6" state="hidden" r:id="rId2"/>
    <sheet name="WORKLOAD_TEAMS (2)" sheetId="11" state="hidden" r:id="rId3"/>
    <sheet name="WORKLOAD_TEAMS (4)" sheetId="14" state="hidden" r:id="rId4"/>
    <sheet name="WORKLOAD_TEAMS (3)" sheetId="16" state="hidden" r:id="rId5"/>
    <sheet name="WORKLOAD_TEAMS (5)" sheetId="18" state="hidden" r:id="rId6"/>
    <sheet name="WORKLOAD_TEAMS (6)" sheetId="22" state="hidden" r:id="rId7"/>
    <sheet name="WORKLOAD_TEAMS (7)" sheetId="24" state="hidden" r:id="rId8"/>
    <sheet name="WORKLOAD_TEAMS (8)" sheetId="25" state="hidden" r:id="rId9"/>
    <sheet name="CAPACITY" sheetId="1" r:id="rId10"/>
    <sheet name="ALOKACJA" sheetId="17" r:id="rId11"/>
    <sheet name="Sprint Capacity Allocations" sheetId="29" r:id="rId12"/>
    <sheet name="WORKLOAD_TEAMS" sheetId="13" r:id="rId13"/>
    <sheet name="In Progress" sheetId="26" state="hidden" r:id="rId14"/>
    <sheet name="FE Q2_2026" sheetId="30" r:id="rId15"/>
    <sheet name="PRIO" sheetId="28" r:id="rId16"/>
    <sheet name="WORKLOAD_TEAMS_19032026" sheetId="27" r:id="rId17"/>
    <sheet name="COMMUNICATION" sheetId="9" state="hidden" r:id="rId18"/>
    <sheet name="Project_leaders" sheetId="23" r:id="rId19"/>
    <sheet name="H-L ESTIMATES" sheetId="8" r:id="rId20"/>
    <sheet name="Project Summary 2024" sheetId="19" state="hidden" r:id="rId21"/>
    <sheet name="BAU Summary 2024" sheetId="21" state="hidden" r:id="rId22"/>
    <sheet name="Plan 2025" sheetId="20" r:id="rId23"/>
    <sheet name="PARAMS" sheetId="2" r:id="rId24"/>
  </sheets>
  <definedNames>
    <definedName name="_xlnm._FilterDatabase" localSheetId="10" hidden="1">ALOKACJA!$A$1:$G$69</definedName>
    <definedName name="_xlnm._FilterDatabase" localSheetId="9" hidden="1">CAPACITY!$A$12:$AJJ$65</definedName>
    <definedName name="_xlnm._FilterDatabase" localSheetId="17" hidden="1">COMMUNICATION!$A$1:$M$1</definedName>
    <definedName name="_xlnm._FilterDatabase" localSheetId="19" hidden="1">'H-L ESTIMATES'!$B$2:$L$49</definedName>
    <definedName name="_xlnm._FilterDatabase" localSheetId="11" hidden="1">'Sprint Capacity Allocations'!$A$7:$AN$61</definedName>
    <definedName name="_xlnm._FilterDatabase" localSheetId="1" hidden="1">WORKLOAD_PEOPLE!$A$1:$LB$32</definedName>
    <definedName name="_xlnm._FilterDatabase" localSheetId="12" hidden="1">WORKLOAD_TEAMS!$A$1:$CW$98</definedName>
    <definedName name="_xlnm._FilterDatabase" localSheetId="2" hidden="1">'WORKLOAD_TEAMS (2)'!$A$1:$CT$171</definedName>
    <definedName name="_xlnm._FilterDatabase" localSheetId="4" hidden="1">'WORKLOAD_TEAMS (3)'!$A$1:$CT$208</definedName>
    <definedName name="_xlnm._FilterDatabase" localSheetId="3" hidden="1">'WORKLOAD_TEAMS (4)'!$A$1:$CT$208</definedName>
    <definedName name="_xlnm._FilterDatabase" localSheetId="5" hidden="1">'WORKLOAD_TEAMS (5)'!$A$1:$CT$223</definedName>
    <definedName name="_xlnm._FilterDatabase" localSheetId="6" hidden="1">'WORKLOAD_TEAMS (6)'!$A$1:$CT$228</definedName>
    <definedName name="_xlnm._FilterDatabase" localSheetId="7" hidden="1">'WORKLOAD_TEAMS (7)'!$A$1:$CT$159</definedName>
    <definedName name="_xlnm._FilterDatabase" localSheetId="8" hidden="1">'WORKLOAD_TEAMS (8)'!$A$1:$CT$199</definedName>
    <definedName name="_xlnm._FilterDatabase" localSheetId="16" hidden="1">WORKLOAD_TEAMS_19032026!$A$1:$CT$128</definedName>
    <definedName name="_xlnm._FilterDatabase" localSheetId="0" hidden="1">WORKLOAD_TEAMS_OLD1!$A$1:$CT$158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9" l="1"/>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6" i="29"/>
  <c r="P37" i="29"/>
  <c r="P38" i="29"/>
  <c r="P39" i="29"/>
  <c r="P40" i="29"/>
  <c r="P41" i="29"/>
  <c r="P42" i="29"/>
  <c r="P43" i="29"/>
  <c r="P44" i="29"/>
  <c r="P45" i="29"/>
  <c r="P46" i="29"/>
  <c r="P47" i="29"/>
  <c r="P48" i="29"/>
  <c r="P49" i="29"/>
  <c r="P50" i="29"/>
  <c r="P51" i="29"/>
  <c r="P52" i="29"/>
  <c r="P53" i="29"/>
  <c r="P54" i="29"/>
  <c r="P55" i="29"/>
  <c r="P56" i="29"/>
  <c r="P57" i="29"/>
  <c r="P58" i="29"/>
  <c r="P59" i="29"/>
  <c r="P60" i="29"/>
  <c r="P61" i="29"/>
  <c r="EB40" i="13"/>
  <c r="DZ40" i="13"/>
  <c r="DY40" i="13"/>
  <c r="DX40" i="13"/>
  <c r="EG75" i="13"/>
  <c r="DW60" i="13"/>
  <c r="DU60" i="13"/>
  <c r="DT60" i="13"/>
  <c r="DS60" i="13"/>
  <c r="DV60" i="13" l="1"/>
  <c r="DR60" i="13"/>
  <c r="G78" i="13"/>
  <c r="G77" i="13"/>
  <c r="G76" i="13"/>
  <c r="G74" i="13"/>
  <c r="H1" i="13"/>
  <c r="I1" i="13"/>
  <c r="J1" i="13"/>
  <c r="K1" i="13"/>
  <c r="L1" i="13"/>
  <c r="M1" i="13"/>
  <c r="N1" i="13"/>
  <c r="O1" i="13"/>
  <c r="P1" i="13"/>
  <c r="Q1" i="13"/>
  <c r="R1" i="13"/>
  <c r="S1" i="13"/>
  <c r="T1" i="13"/>
  <c r="U1" i="13"/>
  <c r="V1" i="13"/>
  <c r="W1" i="13"/>
  <c r="X1" i="13"/>
  <c r="Y1" i="13"/>
  <c r="Z1" i="13"/>
  <c r="AA1" i="13"/>
  <c r="AB1" i="13"/>
  <c r="AC1" i="13"/>
  <c r="H3" i="13"/>
  <c r="H8" i="13" s="1"/>
  <c r="I3" i="13"/>
  <c r="I8" i="13" s="1"/>
  <c r="J3" i="13"/>
  <c r="J8" i="13" s="1"/>
  <c r="K3" i="13"/>
  <c r="K8" i="13" s="1"/>
  <c r="L3" i="13"/>
  <c r="L8" i="13" s="1"/>
  <c r="M3" i="13"/>
  <c r="M8" i="13" s="1"/>
  <c r="N3" i="13"/>
  <c r="N8" i="13" s="1"/>
  <c r="O3" i="13"/>
  <c r="O8" i="13" s="1"/>
  <c r="P3" i="13"/>
  <c r="P8" i="13" s="1"/>
  <c r="Q3" i="13"/>
  <c r="Q8" i="13" s="1"/>
  <c r="R3" i="13"/>
  <c r="R8" i="13" s="1"/>
  <c r="S3" i="13"/>
  <c r="S8" i="13" s="1"/>
  <c r="T3" i="13"/>
  <c r="T8" i="13" s="1"/>
  <c r="U3" i="13"/>
  <c r="U8" i="13" s="1"/>
  <c r="V3" i="13"/>
  <c r="V8" i="13" s="1"/>
  <c r="W3" i="13"/>
  <c r="W8" i="13" s="1"/>
  <c r="X3" i="13"/>
  <c r="X8" i="13" s="1"/>
  <c r="Y3" i="13"/>
  <c r="Y8" i="13" s="1"/>
  <c r="Z3" i="13"/>
  <c r="Z8" i="13" s="1"/>
  <c r="AA3" i="13"/>
  <c r="AA8" i="13" s="1"/>
  <c r="AB3" i="13"/>
  <c r="AB8" i="13" s="1"/>
  <c r="AC3" i="13"/>
  <c r="AC8" i="13" s="1"/>
  <c r="H4" i="13"/>
  <c r="H9" i="13" s="1"/>
  <c r="I4" i="13"/>
  <c r="I9" i="13" s="1"/>
  <c r="J4" i="13"/>
  <c r="J9" i="13" s="1"/>
  <c r="K4" i="13"/>
  <c r="K9" i="13" s="1"/>
  <c r="L4" i="13"/>
  <c r="L9" i="13" s="1"/>
  <c r="M4" i="13"/>
  <c r="M9" i="13" s="1"/>
  <c r="N4" i="13"/>
  <c r="N9" i="13" s="1"/>
  <c r="O4" i="13"/>
  <c r="O9" i="13" s="1"/>
  <c r="P4" i="13"/>
  <c r="P9" i="13" s="1"/>
  <c r="Q4" i="13"/>
  <c r="Q9" i="13" s="1"/>
  <c r="R4" i="13"/>
  <c r="R9" i="13" s="1"/>
  <c r="S4" i="13"/>
  <c r="S9" i="13" s="1"/>
  <c r="T4" i="13"/>
  <c r="T9" i="13" s="1"/>
  <c r="U4" i="13"/>
  <c r="U9" i="13" s="1"/>
  <c r="V4" i="13"/>
  <c r="V9" i="13" s="1"/>
  <c r="W4" i="13"/>
  <c r="W9" i="13" s="1"/>
  <c r="X4" i="13"/>
  <c r="X9" i="13" s="1"/>
  <c r="Y4" i="13"/>
  <c r="Y9" i="13" s="1"/>
  <c r="Z4" i="13"/>
  <c r="Z9" i="13" s="1"/>
  <c r="AA4" i="13"/>
  <c r="AA9" i="13" s="1"/>
  <c r="AB4" i="13"/>
  <c r="AB9" i="13" s="1"/>
  <c r="AC4" i="13"/>
  <c r="AC9" i="13" s="1"/>
  <c r="H5" i="13"/>
  <c r="H10" i="13" s="1"/>
  <c r="I5" i="13"/>
  <c r="I10" i="13" s="1"/>
  <c r="J5" i="13"/>
  <c r="J10" i="13" s="1"/>
  <c r="K5" i="13"/>
  <c r="K10" i="13" s="1"/>
  <c r="L5" i="13"/>
  <c r="L10" i="13" s="1"/>
  <c r="M5" i="13"/>
  <c r="M10" i="13" s="1"/>
  <c r="N5" i="13"/>
  <c r="N10" i="13" s="1"/>
  <c r="O5" i="13"/>
  <c r="O10" i="13" s="1"/>
  <c r="P5" i="13"/>
  <c r="P10" i="13" s="1"/>
  <c r="Q5" i="13"/>
  <c r="Q10" i="13" s="1"/>
  <c r="R5" i="13"/>
  <c r="R10" i="13" s="1"/>
  <c r="S5" i="13"/>
  <c r="S10" i="13" s="1"/>
  <c r="T5" i="13"/>
  <c r="T10" i="13" s="1"/>
  <c r="U5" i="13"/>
  <c r="U10" i="13" s="1"/>
  <c r="V5" i="13"/>
  <c r="V10" i="13" s="1"/>
  <c r="W5" i="13"/>
  <c r="W10" i="13" s="1"/>
  <c r="X5" i="13"/>
  <c r="X10" i="13" s="1"/>
  <c r="Y5" i="13"/>
  <c r="Y10" i="13" s="1"/>
  <c r="Z5" i="13"/>
  <c r="Z10" i="13" s="1"/>
  <c r="AA5" i="13"/>
  <c r="AA10" i="13" s="1"/>
  <c r="AB5" i="13"/>
  <c r="AB10" i="13" s="1"/>
  <c r="AC5" i="13"/>
  <c r="AC10" i="13" s="1"/>
  <c r="H6" i="13"/>
  <c r="H11" i="13" s="1"/>
  <c r="I6" i="13"/>
  <c r="I11" i="13" s="1"/>
  <c r="J6" i="13"/>
  <c r="J11" i="13" s="1"/>
  <c r="K6" i="13"/>
  <c r="K11" i="13" s="1"/>
  <c r="L6" i="13"/>
  <c r="L11" i="13" s="1"/>
  <c r="M6" i="13"/>
  <c r="M11" i="13" s="1"/>
  <c r="N6" i="13"/>
  <c r="N11" i="13" s="1"/>
  <c r="O6" i="13"/>
  <c r="O11" i="13" s="1"/>
  <c r="P6" i="13"/>
  <c r="P11" i="13" s="1"/>
  <c r="Q6" i="13"/>
  <c r="Q11" i="13" s="1"/>
  <c r="R6" i="13"/>
  <c r="R11" i="13" s="1"/>
  <c r="S6" i="13"/>
  <c r="S11" i="13" s="1"/>
  <c r="T6" i="13"/>
  <c r="T11" i="13" s="1"/>
  <c r="U6" i="13"/>
  <c r="U11" i="13" s="1"/>
  <c r="V6" i="13"/>
  <c r="V11" i="13" s="1"/>
  <c r="W6" i="13"/>
  <c r="W11" i="13" s="1"/>
  <c r="X6" i="13"/>
  <c r="X11" i="13" s="1"/>
  <c r="Y6" i="13"/>
  <c r="Y11" i="13" s="1"/>
  <c r="Z6" i="13"/>
  <c r="Z11" i="13" s="1"/>
  <c r="AA6" i="13"/>
  <c r="AA11" i="13" s="1"/>
  <c r="AB6" i="13"/>
  <c r="AB11" i="13" s="1"/>
  <c r="AC6" i="13"/>
  <c r="AC11" i="13" s="1"/>
  <c r="H7" i="13"/>
  <c r="H12" i="13" s="1"/>
  <c r="I7" i="13"/>
  <c r="I12" i="13" s="1"/>
  <c r="J7" i="13"/>
  <c r="J12" i="13" s="1"/>
  <c r="K7" i="13"/>
  <c r="K12" i="13" s="1"/>
  <c r="L7" i="13"/>
  <c r="L12" i="13" s="1"/>
  <c r="M7" i="13"/>
  <c r="M12" i="13" s="1"/>
  <c r="N7" i="13"/>
  <c r="N12" i="13" s="1"/>
  <c r="O7" i="13"/>
  <c r="O12" i="13" s="1"/>
  <c r="P7" i="13"/>
  <c r="P12" i="13" s="1"/>
  <c r="Q7" i="13"/>
  <c r="Q12" i="13" s="1"/>
  <c r="R7" i="13"/>
  <c r="R12" i="13" s="1"/>
  <c r="S7" i="13"/>
  <c r="S12" i="13" s="1"/>
  <c r="T7" i="13"/>
  <c r="T12" i="13" s="1"/>
  <c r="U7" i="13"/>
  <c r="U12" i="13" s="1"/>
  <c r="V7" i="13"/>
  <c r="V12" i="13" s="1"/>
  <c r="W7" i="13"/>
  <c r="W12" i="13" s="1"/>
  <c r="X7" i="13"/>
  <c r="X12" i="13" s="1"/>
  <c r="Y7" i="13"/>
  <c r="Y12" i="13" s="1"/>
  <c r="Z7" i="13"/>
  <c r="Z12" i="13" s="1"/>
  <c r="AA7" i="13"/>
  <c r="AA12" i="13" s="1"/>
  <c r="AB7" i="13"/>
  <c r="AB12" i="13" s="1"/>
  <c r="AC7" i="13"/>
  <c r="AC12" i="13" s="1"/>
  <c r="G53" i="13"/>
  <c r="G52" i="13"/>
  <c r="G51" i="13"/>
  <c r="G50" i="13"/>
  <c r="G49" i="13"/>
  <c r="ANC1" i="1" a="1"/>
  <c r="ANJ1" i="1" a="1"/>
  <c r="ANQ1" i="1" a="1"/>
  <c r="ANX1" i="1" a="1"/>
  <c r="AOE1" i="1" a="1"/>
  <c r="AOL1" i="1" a="1"/>
  <c r="ANC3" i="1" a="1"/>
  <c r="ANJ3" i="1" a="1"/>
  <c r="ANQ3" i="1" a="1"/>
  <c r="ANX3" i="1" a="1"/>
  <c r="AOE3" i="1" a="1"/>
  <c r="AOL3" i="1" a="1"/>
  <c r="ANC5" i="1" a="1"/>
  <c r="ANJ5" i="1" a="1"/>
  <c r="ANQ5" i="1" a="1"/>
  <c r="ANX5" i="1" a="1"/>
  <c r="AOE5" i="1" a="1"/>
  <c r="AOL5" i="1" a="1"/>
  <c r="ANC7" i="1" a="1"/>
  <c r="ANJ7" i="1" a="1"/>
  <c r="ANQ7" i="1" a="1"/>
  <c r="ANX7" i="1" a="1"/>
  <c r="AOE7" i="1" a="1"/>
  <c r="AOL7" i="1" a="1"/>
  <c r="ANC9" i="1" a="1"/>
  <c r="ANJ9" i="1" a="1"/>
  <c r="ANQ9" i="1" a="1"/>
  <c r="ANX9" i="1" a="1"/>
  <c r="AOE9" i="1" a="1"/>
  <c r="AOL9" i="1" a="1"/>
  <c r="AMV1" i="1" a="1"/>
  <c r="AMV3" i="1" a="1"/>
  <c r="AMV5" i="1" a="1"/>
  <c r="AMV7" i="1" a="1"/>
  <c r="AMV9" i="1" a="1"/>
  <c r="AMO1" i="1" a="1"/>
  <c r="AMO3" i="1" a="1"/>
  <c r="AMO5" i="1" a="1"/>
  <c r="AMO7" i="1" a="1"/>
  <c r="AMO9" i="1" a="1"/>
  <c r="AMH1" i="1" a="1"/>
  <c r="AMH3" i="1" a="1"/>
  <c r="AMH5" i="1" a="1"/>
  <c r="AMH7" i="1" a="1"/>
  <c r="AMH9" i="1" a="1"/>
  <c r="ALT1" i="1" a="1"/>
  <c r="AMA1" i="1" a="1"/>
  <c r="ALT3" i="1" a="1"/>
  <c r="AMA3" i="1" a="1"/>
  <c r="ALT5" i="1" a="1"/>
  <c r="AMA5" i="1" a="1"/>
  <c r="ALT7" i="1" a="1"/>
  <c r="AMA7" i="1" a="1"/>
  <c r="ALT9" i="1" a="1"/>
  <c r="AMA9" i="1" a="1"/>
  <c r="AJI1" i="1" a="1"/>
  <c r="AJP1" i="1" a="1"/>
  <c r="AJW1" i="1" a="1"/>
  <c r="AKD1" i="1" a="1"/>
  <c r="AKK1" i="1" a="1"/>
  <c r="AKR1" i="1" a="1"/>
  <c r="AKY1" i="1" a="1"/>
  <c r="ALF1" i="1" a="1"/>
  <c r="ALM1" i="1" a="1"/>
  <c r="AJI3" i="1" a="1"/>
  <c r="AJP3" i="1" a="1"/>
  <c r="AJW3" i="1" a="1"/>
  <c r="AKD3" i="1" a="1"/>
  <c r="AKK3" i="1" a="1"/>
  <c r="AKR3" i="1" a="1"/>
  <c r="AKY3" i="1" a="1"/>
  <c r="ALF3" i="1" a="1"/>
  <c r="ALM3" i="1" a="1"/>
  <c r="AJI5" i="1" a="1"/>
  <c r="AJP5" i="1" a="1"/>
  <c r="AJW5" i="1" a="1"/>
  <c r="AKD5" i="1" a="1"/>
  <c r="AKK5" i="1" a="1"/>
  <c r="AKR5" i="1" a="1"/>
  <c r="AKY5" i="1" a="1"/>
  <c r="ALF5" i="1" a="1"/>
  <c r="ALM5" i="1" a="1"/>
  <c r="AJI7" i="1" a="1"/>
  <c r="AJP7" i="1" a="1"/>
  <c r="AJW7" i="1" a="1"/>
  <c r="AKD7" i="1" a="1"/>
  <c r="AKK7" i="1" a="1"/>
  <c r="AKR7" i="1" a="1"/>
  <c r="AKY7" i="1" a="1"/>
  <c r="ALF7" i="1" a="1"/>
  <c r="ALM7" i="1" a="1"/>
  <c r="AJI9" i="1" a="1"/>
  <c r="AJP9" i="1" a="1"/>
  <c r="AJW9" i="1" a="1"/>
  <c r="AKD9" i="1" a="1"/>
  <c r="AKK9" i="1" a="1"/>
  <c r="AKR9" i="1" a="1"/>
  <c r="AKY9" i="1" a="1"/>
  <c r="ALF9" i="1" a="1"/>
  <c r="ALM9" i="1" a="1"/>
  <c r="ADD10" i="1" a="1"/>
  <c r="Y9" i="29"/>
  <c r="Y10" i="29"/>
  <c r="Y11" i="29"/>
  <c r="Y12" i="29"/>
  <c r="Y13" i="29"/>
  <c r="Y14" i="29"/>
  <c r="Y15" i="29"/>
  <c r="Y16" i="29"/>
  <c r="Y17" i="29"/>
  <c r="Y18" i="29"/>
  <c r="Y19" i="29"/>
  <c r="Y20" i="29"/>
  <c r="Y21" i="29"/>
  <c r="Y22" i="29"/>
  <c r="Y23" i="29"/>
  <c r="Y24" i="29"/>
  <c r="Y25" i="29"/>
  <c r="Y26" i="29"/>
  <c r="Y27" i="29"/>
  <c r="Y28" i="29"/>
  <c r="Y29" i="29"/>
  <c r="Y30" i="29"/>
  <c r="Y31" i="29"/>
  <c r="Y32" i="29"/>
  <c r="Y33" i="29"/>
  <c r="Y34" i="29"/>
  <c r="Y35" i="29"/>
  <c r="Y36" i="29"/>
  <c r="Y37" i="29"/>
  <c r="Y38" i="29"/>
  <c r="Y39" i="29"/>
  <c r="Y40" i="29"/>
  <c r="Y41" i="29"/>
  <c r="Y42" i="29"/>
  <c r="Y43" i="29"/>
  <c r="Y44" i="29"/>
  <c r="Y45" i="29"/>
  <c r="Y46" i="29"/>
  <c r="Y47" i="29"/>
  <c r="Y48" i="29"/>
  <c r="Y49" i="29"/>
  <c r="Y50" i="29"/>
  <c r="Y51" i="29"/>
  <c r="Y52" i="29"/>
  <c r="Y53" i="29"/>
  <c r="Y54" i="29"/>
  <c r="Y55" i="29"/>
  <c r="Y56" i="29"/>
  <c r="Y57" i="29"/>
  <c r="Y58" i="29"/>
  <c r="Y59" i="29"/>
  <c r="Y60" i="29"/>
  <c r="Y8" i="29"/>
  <c r="V9" i="29"/>
  <c r="V10" i="29"/>
  <c r="V11" i="29"/>
  <c r="V12" i="29"/>
  <c r="V13" i="29"/>
  <c r="V14" i="29"/>
  <c r="V15" i="29"/>
  <c r="V16" i="29"/>
  <c r="V17" i="29"/>
  <c r="V18" i="29"/>
  <c r="V19" i="29"/>
  <c r="V20" i="29"/>
  <c r="V21" i="29"/>
  <c r="V22" i="29"/>
  <c r="V23" i="29"/>
  <c r="V24" i="29"/>
  <c r="V25" i="29"/>
  <c r="V26" i="29"/>
  <c r="V27" i="29"/>
  <c r="V28" i="29"/>
  <c r="V29" i="29"/>
  <c r="V30" i="29"/>
  <c r="V31" i="29"/>
  <c r="V32" i="29"/>
  <c r="V33" i="29"/>
  <c r="V34" i="29"/>
  <c r="V35" i="29"/>
  <c r="V36" i="29"/>
  <c r="V37" i="29"/>
  <c r="V38" i="29"/>
  <c r="V39" i="29"/>
  <c r="V40" i="29"/>
  <c r="V41" i="29"/>
  <c r="V42" i="29"/>
  <c r="V43" i="29"/>
  <c r="V44" i="29"/>
  <c r="V45" i="29"/>
  <c r="V46" i="29"/>
  <c r="V47" i="29"/>
  <c r="V48" i="29"/>
  <c r="V49" i="29"/>
  <c r="V50" i="29"/>
  <c r="V51" i="29"/>
  <c r="V52" i="29"/>
  <c r="V53" i="29"/>
  <c r="V54" i="29"/>
  <c r="V55" i="29"/>
  <c r="V56" i="29"/>
  <c r="V57" i="29"/>
  <c r="V58" i="29"/>
  <c r="V59" i="29"/>
  <c r="V60" i="29"/>
  <c r="V8" i="29"/>
  <c r="S9" i="29"/>
  <c r="S10" i="29"/>
  <c r="S11" i="29"/>
  <c r="S12" i="29"/>
  <c r="S13" i="29"/>
  <c r="S14" i="29"/>
  <c r="S15" i="29"/>
  <c r="S16" i="29"/>
  <c r="S17" i="29"/>
  <c r="S18" i="29"/>
  <c r="S19" i="29"/>
  <c r="S20" i="29"/>
  <c r="S21" i="29"/>
  <c r="S22" i="29"/>
  <c r="S23" i="29"/>
  <c r="S24" i="29"/>
  <c r="S25" i="29"/>
  <c r="S26" i="29"/>
  <c r="S27" i="29"/>
  <c r="S28" i="29"/>
  <c r="S29" i="29"/>
  <c r="S30" i="29"/>
  <c r="S31" i="29"/>
  <c r="S32" i="29"/>
  <c r="S33" i="29"/>
  <c r="S34" i="29"/>
  <c r="S35" i="29"/>
  <c r="S36" i="29"/>
  <c r="S37" i="29"/>
  <c r="S38" i="29"/>
  <c r="S39" i="29"/>
  <c r="S40" i="29"/>
  <c r="S41" i="29"/>
  <c r="S42" i="29"/>
  <c r="S43" i="29"/>
  <c r="S44" i="29"/>
  <c r="S45" i="29"/>
  <c r="S46" i="29"/>
  <c r="S47" i="29"/>
  <c r="S48" i="29"/>
  <c r="S49" i="29"/>
  <c r="S50" i="29"/>
  <c r="S51" i="29"/>
  <c r="S52" i="29"/>
  <c r="S53" i="29"/>
  <c r="S54" i="29"/>
  <c r="S55" i="29"/>
  <c r="S56" i="29"/>
  <c r="S57" i="29"/>
  <c r="S58" i="29"/>
  <c r="S59" i="29"/>
  <c r="S60" i="29"/>
  <c r="S8" i="29"/>
  <c r="AN13" i="29"/>
  <c r="ACP3" i="1" a="1"/>
  <c r="G75" i="13" l="1"/>
  <c r="AN59" i="29"/>
  <c r="AN56" i="29"/>
  <c r="AN57" i="29"/>
  <c r="AN58" i="29"/>
  <c r="AN55" i="29"/>
  <c r="AN54" i="29"/>
  <c r="AN60" i="29" l="1"/>
  <c r="AN36" i="29" l="1"/>
  <c r="AN50" i="29"/>
  <c r="AN23" i="29"/>
  <c r="AN9" i="29"/>
  <c r="AN10" i="29"/>
  <c r="AN11" i="29"/>
  <c r="AN12" i="29"/>
  <c r="AN14" i="29"/>
  <c r="AN15" i="29"/>
  <c r="AN16" i="29"/>
  <c r="AN17" i="29"/>
  <c r="AN18" i="29"/>
  <c r="AN37" i="29"/>
  <c r="AN43" i="29"/>
  <c r="AN19" i="29"/>
  <c r="AN44" i="29"/>
  <c r="AN45" i="29"/>
  <c r="AN46" i="29"/>
  <c r="AN47" i="29"/>
  <c r="AN48" i="29"/>
  <c r="AN49" i="29"/>
  <c r="AN51" i="29"/>
  <c r="AN52" i="29"/>
  <c r="AN53" i="29"/>
  <c r="AN38" i="29"/>
  <c r="AN39" i="29"/>
  <c r="AN40" i="29"/>
  <c r="AN41" i="29"/>
  <c r="AN30" i="29"/>
  <c r="AN31" i="29"/>
  <c r="AN32" i="29"/>
  <c r="AN33" i="29"/>
  <c r="AN34" i="29"/>
  <c r="AN20" i="29"/>
  <c r="AN35" i="29"/>
  <c r="AN29" i="29"/>
  <c r="AN24" i="29"/>
  <c r="AN25" i="29"/>
  <c r="AN26" i="29"/>
  <c r="AN21" i="29"/>
  <c r="AN22" i="29"/>
  <c r="AN27" i="29"/>
  <c r="AN28" i="29"/>
  <c r="AN8" i="29"/>
  <c r="G31" i="13"/>
  <c r="G28" i="13" l="1"/>
  <c r="G27" i="13"/>
  <c r="G26" i="13"/>
  <c r="G25" i="13"/>
  <c r="G24" i="13"/>
  <c r="SQ1" i="1" a="1"/>
  <c r="C52" i="1"/>
  <c r="ABU3" i="1" a="1"/>
  <c r="ACB3" i="1" a="1"/>
  <c r="ACI3" i="1" a="1"/>
  <c r="ACW3" i="1" a="1"/>
  <c r="ADD3" i="1" a="1"/>
  <c r="ADK3" i="1" a="1"/>
  <c r="ADR3" i="1" a="1"/>
  <c r="ADY3" i="1" a="1"/>
  <c r="AEF3" i="1" a="1"/>
  <c r="AEM3" i="1" a="1"/>
  <c r="AET3" i="1" a="1"/>
  <c r="AFA3" i="1" a="1"/>
  <c r="AFH3" i="1" a="1"/>
  <c r="AFO3" i="1" a="1"/>
  <c r="AFV3" i="1" a="1"/>
  <c r="AGC3" i="1" a="1"/>
  <c r="AGJ3" i="1" a="1"/>
  <c r="AGQ3" i="1" a="1"/>
  <c r="AGX3" i="1" a="1"/>
  <c r="AHE3" i="1" a="1"/>
  <c r="AHL3" i="1" a="1"/>
  <c r="AHS3" i="1" a="1"/>
  <c r="AHZ3" i="1" a="1"/>
  <c r="AIG3" i="1" a="1"/>
  <c r="AIN3" i="1" a="1"/>
  <c r="AIU3" i="1" a="1"/>
  <c r="AJB3" i="1" a="1"/>
  <c r="ABN3" i="1" a="1"/>
  <c r="CZ4" i="13"/>
  <c r="DA4" i="13"/>
  <c r="DB4" i="13"/>
  <c r="CY4" i="13"/>
  <c r="CZ3" i="13"/>
  <c r="DA3" i="13"/>
  <c r="DB3" i="13"/>
  <c r="CY3" i="13"/>
  <c r="G15" i="13"/>
  <c r="G16" i="13"/>
  <c r="G17" i="13"/>
  <c r="G18" i="13"/>
  <c r="G19" i="13"/>
  <c r="G20" i="13"/>
  <c r="G21" i="13"/>
  <c r="G22" i="13"/>
  <c r="G23" i="13"/>
  <c r="G29" i="13"/>
  <c r="G30" i="13"/>
  <c r="G32" i="13"/>
  <c r="G33" i="13"/>
  <c r="G34" i="13"/>
  <c r="G35" i="13"/>
  <c r="G36" i="13"/>
  <c r="G37" i="13"/>
  <c r="G38" i="13"/>
  <c r="G39" i="13"/>
  <c r="G40" i="13"/>
  <c r="G41" i="13"/>
  <c r="G42" i="13"/>
  <c r="G43" i="13"/>
  <c r="G44" i="13"/>
  <c r="G45" i="13"/>
  <c r="G46" i="13"/>
  <c r="G47" i="13"/>
  <c r="G48" i="13"/>
  <c r="G54" i="13"/>
  <c r="G55" i="13"/>
  <c r="G56" i="13"/>
  <c r="G57" i="13"/>
  <c r="G58" i="13"/>
  <c r="G59" i="13"/>
  <c r="G60" i="13"/>
  <c r="G61" i="13"/>
  <c r="G62" i="13"/>
  <c r="G63" i="13"/>
  <c r="G64" i="13"/>
  <c r="G65" i="13"/>
  <c r="G66" i="13"/>
  <c r="G67" i="13"/>
  <c r="G68" i="13"/>
  <c r="G69" i="13"/>
  <c r="G70" i="13"/>
  <c r="G71" i="13"/>
  <c r="G72" i="13"/>
  <c r="G73"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4" i="13"/>
  <c r="ES1" i="13"/>
  <c r="ET1" i="13"/>
  <c r="EU1" i="13"/>
  <c r="EV1" i="13"/>
  <c r="EW1" i="13"/>
  <c r="EX1" i="13"/>
  <c r="EF1" i="13"/>
  <c r="EG1" i="13"/>
  <c r="EH1" i="13"/>
  <c r="EI1" i="13"/>
  <c r="EJ1" i="13"/>
  <c r="EK1" i="13"/>
  <c r="EL1" i="13"/>
  <c r="EM1" i="13"/>
  <c r="EN1" i="13"/>
  <c r="EO1" i="13"/>
  <c r="EP1" i="13"/>
  <c r="EQ1" i="13"/>
  <c r="ER1" i="13"/>
  <c r="D168" i="27"/>
  <c r="D167" i="27"/>
  <c r="D166" i="27"/>
  <c r="D165" i="27"/>
  <c r="D164" i="27"/>
  <c r="D163" i="27"/>
  <c r="D162" i="27"/>
  <c r="D161" i="27"/>
  <c r="D160" i="27"/>
  <c r="D159" i="27"/>
  <c r="D158" i="27"/>
  <c r="D157" i="27"/>
  <c r="D156" i="27"/>
  <c r="D155" i="27"/>
  <c r="D154" i="27"/>
  <c r="D153" i="27"/>
  <c r="D152" i="27"/>
  <c r="D151" i="27"/>
  <c r="D150" i="27"/>
  <c r="D149" i="27"/>
  <c r="D148" i="27"/>
  <c r="D147" i="27"/>
  <c r="D146" i="27"/>
  <c r="D145" i="27"/>
  <c r="D144" i="27"/>
  <c r="D143" i="27"/>
  <c r="D142" i="27"/>
  <c r="D141" i="27"/>
  <c r="D140" i="27"/>
  <c r="D139" i="27"/>
  <c r="D138" i="27"/>
  <c r="D137" i="27"/>
  <c r="D136" i="27"/>
  <c r="D135" i="27"/>
  <c r="D134" i="27"/>
  <c r="D133" i="27"/>
  <c r="D132" i="27"/>
  <c r="D131" i="27"/>
  <c r="D130" i="27"/>
  <c r="D129" i="27"/>
  <c r="D128" i="27"/>
  <c r="D127" i="27"/>
  <c r="D126" i="27"/>
  <c r="D125" i="27"/>
  <c r="D124" i="27"/>
  <c r="D123" i="27"/>
  <c r="D122" i="27"/>
  <c r="D121" i="27"/>
  <c r="D120" i="27"/>
  <c r="D119" i="27"/>
  <c r="D118" i="27"/>
  <c r="D117" i="27"/>
  <c r="D116" i="27"/>
  <c r="D115" i="27"/>
  <c r="D114" i="27"/>
  <c r="D113" i="27"/>
  <c r="D112" i="27"/>
  <c r="D111" i="27"/>
  <c r="D110" i="27"/>
  <c r="D109" i="27"/>
  <c r="D108" i="27"/>
  <c r="D107" i="27"/>
  <c r="D106" i="27"/>
  <c r="D105" i="27"/>
  <c r="D104" i="27"/>
  <c r="D103" i="27"/>
  <c r="D102" i="27"/>
  <c r="D101" i="27"/>
  <c r="D100" i="27"/>
  <c r="D99" i="27"/>
  <c r="D98" i="27"/>
  <c r="D97" i="27"/>
  <c r="D96" i="27"/>
  <c r="D95" i="27"/>
  <c r="D94" i="27"/>
  <c r="D93" i="27"/>
  <c r="D92" i="27"/>
  <c r="D91" i="27"/>
  <c r="D90" i="27"/>
  <c r="D89" i="27"/>
  <c r="D88" i="27"/>
  <c r="D87" i="27"/>
  <c r="D86" i="27"/>
  <c r="D85" i="27"/>
  <c r="D84" i="27"/>
  <c r="D83" i="27"/>
  <c r="D82" i="27"/>
  <c r="D81" i="27"/>
  <c r="D80" i="27"/>
  <c r="D79" i="27"/>
  <c r="D78" i="27"/>
  <c r="D77" i="27"/>
  <c r="D76" i="27"/>
  <c r="D75" i="27"/>
  <c r="D74" i="27"/>
  <c r="D73" i="27"/>
  <c r="D72" i="27"/>
  <c r="D71" i="27"/>
  <c r="D70" i="27"/>
  <c r="D69" i="27"/>
  <c r="D68" i="27"/>
  <c r="D67" i="27"/>
  <c r="D66" i="27"/>
  <c r="D65" i="27"/>
  <c r="D64"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D35" i="27"/>
  <c r="D34" i="27"/>
  <c r="D33" i="27"/>
  <c r="D32" i="27"/>
  <c r="D31" i="27"/>
  <c r="D30" i="27"/>
  <c r="D29" i="27"/>
  <c r="D28" i="27"/>
  <c r="D27" i="27"/>
  <c r="D26" i="27"/>
  <c r="D25" i="27"/>
  <c r="D24" i="27"/>
  <c r="D23" i="27"/>
  <c r="D22" i="27"/>
  <c r="D21" i="27"/>
  <c r="D20" i="27"/>
  <c r="D19" i="27"/>
  <c r="D18" i="27"/>
  <c r="D17" i="27"/>
  <c r="D16" i="27"/>
  <c r="D15" i="27"/>
  <c r="D14" i="27"/>
  <c r="ED7" i="27"/>
  <c r="EC7" i="27"/>
  <c r="EB7" i="27"/>
  <c r="EB168" i="27" s="1"/>
  <c r="EA7" i="27"/>
  <c r="EA168" i="27" s="1"/>
  <c r="DZ7" i="27"/>
  <c r="DZ168" i="27" s="1"/>
  <c r="DY7" i="27"/>
  <c r="DX7" i="27"/>
  <c r="DW7" i="27"/>
  <c r="DV7" i="27"/>
  <c r="DU7" i="27"/>
  <c r="DT7" i="27"/>
  <c r="DS7" i="27"/>
  <c r="DS168" i="27" s="1"/>
  <c r="DR7" i="27"/>
  <c r="DR168" i="27" s="1"/>
  <c r="DQ7" i="27"/>
  <c r="DQ168" i="27" s="1"/>
  <c r="DP7" i="27"/>
  <c r="DP168" i="27" s="1"/>
  <c r="DO7" i="27"/>
  <c r="DO168" i="27" s="1"/>
  <c r="DN7" i="27"/>
  <c r="DN168" i="27" s="1"/>
  <c r="DN12" i="27" s="1"/>
  <c r="DM7" i="27"/>
  <c r="DM168" i="27" s="1"/>
  <c r="DM12" i="27" s="1"/>
  <c r="DL7" i="27"/>
  <c r="DL168" i="27" s="1"/>
  <c r="DL12" i="27" s="1"/>
  <c r="DK7" i="27"/>
  <c r="DK168" i="27" s="1"/>
  <c r="DK12" i="27" s="1"/>
  <c r="DJ7" i="27"/>
  <c r="DI7" i="27"/>
  <c r="DI168" i="27" s="1"/>
  <c r="DH7" i="27"/>
  <c r="DH168" i="27" s="1"/>
  <c r="DG7" i="27"/>
  <c r="DG168" i="27" s="1"/>
  <c r="DF7" i="27"/>
  <c r="DF168" i="27" s="1"/>
  <c r="DE7" i="27"/>
  <c r="DE168" i="27" s="1"/>
  <c r="DD7" i="27"/>
  <c r="DD168" i="27" s="1"/>
  <c r="DC7" i="27"/>
  <c r="DC168" i="27" s="1"/>
  <c r="DB7" i="27"/>
  <c r="DB12" i="27" s="1"/>
  <c r="DA7" i="27"/>
  <c r="DA12" i="27" s="1"/>
  <c r="CZ7" i="27"/>
  <c r="CZ12" i="27" s="1"/>
  <c r="CY7" i="27"/>
  <c r="CY12" i="27" s="1"/>
  <c r="CX7" i="27"/>
  <c r="CX12" i="27" s="1"/>
  <c r="CW7" i="27"/>
  <c r="CW12" i="27" s="1"/>
  <c r="CV7" i="27"/>
  <c r="CV12" i="27" s="1"/>
  <c r="CU7" i="27"/>
  <c r="CU12" i="27" s="1"/>
  <c r="CT7" i="27"/>
  <c r="CT12" i="27" s="1"/>
  <c r="CS7" i="27"/>
  <c r="CS12" i="27" s="1"/>
  <c r="CR7" i="27"/>
  <c r="CR12" i="27" s="1"/>
  <c r="CQ7" i="27"/>
  <c r="CQ12" i="27" s="1"/>
  <c r="CP7" i="27"/>
  <c r="CP12" i="27" s="1"/>
  <c r="CO7" i="27"/>
  <c r="CO12" i="27" s="1"/>
  <c r="CN7" i="27"/>
  <c r="CN12" i="27" s="1"/>
  <c r="CM7" i="27"/>
  <c r="CM12" i="27" s="1"/>
  <c r="CL7" i="27"/>
  <c r="CL12" i="27" s="1"/>
  <c r="CK7" i="27"/>
  <c r="CK12" i="27" s="1"/>
  <c r="CJ7" i="27"/>
  <c r="CJ12" i="27" s="1"/>
  <c r="CI7" i="27"/>
  <c r="CI12" i="27" s="1"/>
  <c r="CH7" i="27"/>
  <c r="CH12" i="27" s="1"/>
  <c r="CG7" i="27"/>
  <c r="CG12" i="27" s="1"/>
  <c r="CF7" i="27"/>
  <c r="CF12" i="27" s="1"/>
  <c r="CE7" i="27"/>
  <c r="CE12" i="27" s="1"/>
  <c r="CD7" i="27"/>
  <c r="CD12" i="27" s="1"/>
  <c r="CC7" i="27"/>
  <c r="CC12" i="27" s="1"/>
  <c r="CB7" i="27"/>
  <c r="CB12" i="27" s="1"/>
  <c r="CA7" i="27"/>
  <c r="CA12" i="27" s="1"/>
  <c r="BZ7" i="27"/>
  <c r="BZ12" i="27" s="1"/>
  <c r="BY7" i="27"/>
  <c r="BY12" i="27" s="1"/>
  <c r="BX7" i="27"/>
  <c r="BX12" i="27" s="1"/>
  <c r="BW7" i="27"/>
  <c r="BW12" i="27" s="1"/>
  <c r="BV7" i="27"/>
  <c r="BV12" i="27" s="1"/>
  <c r="BU7" i="27"/>
  <c r="BU12" i="27" s="1"/>
  <c r="BT7" i="27"/>
  <c r="BT12" i="27" s="1"/>
  <c r="BS7" i="27"/>
  <c r="BS12" i="27" s="1"/>
  <c r="BR7" i="27"/>
  <c r="BR12" i="27" s="1"/>
  <c r="BQ7" i="27"/>
  <c r="BQ12" i="27" s="1"/>
  <c r="BP7" i="27"/>
  <c r="BP12" i="27" s="1"/>
  <c r="BO7" i="27"/>
  <c r="BO12" i="27" s="1"/>
  <c r="BN7" i="27"/>
  <c r="BN12" i="27" s="1"/>
  <c r="BM7" i="27"/>
  <c r="BM12" i="27" s="1"/>
  <c r="BL7" i="27"/>
  <c r="BL12" i="27" s="1"/>
  <c r="BK7" i="27"/>
  <c r="BK12" i="27" s="1"/>
  <c r="BJ7" i="27"/>
  <c r="BJ12" i="27" s="1"/>
  <c r="BI7" i="27"/>
  <c r="BI12" i="27" s="1"/>
  <c r="BH7" i="27"/>
  <c r="BH12" i="27" s="1"/>
  <c r="BG7" i="27"/>
  <c r="BG12" i="27" s="1"/>
  <c r="BF7" i="27"/>
  <c r="BF12" i="27" s="1"/>
  <c r="BE7" i="27"/>
  <c r="BE12" i="27" s="1"/>
  <c r="BD7" i="27"/>
  <c r="BD12" i="27" s="1"/>
  <c r="BC7" i="27"/>
  <c r="BC12" i="27" s="1"/>
  <c r="BB7" i="27"/>
  <c r="BB12" i="27" s="1"/>
  <c r="BA7" i="27"/>
  <c r="BA12" i="27" s="1"/>
  <c r="AZ7" i="27"/>
  <c r="AZ12" i="27" s="1"/>
  <c r="AY7" i="27"/>
  <c r="AY12" i="27" s="1"/>
  <c r="AX7" i="27"/>
  <c r="AX12" i="27" s="1"/>
  <c r="AW7" i="27"/>
  <c r="AW12" i="27" s="1"/>
  <c r="AV7" i="27"/>
  <c r="AV12" i="27" s="1"/>
  <c r="AU7" i="27"/>
  <c r="AU12" i="27" s="1"/>
  <c r="AT7" i="27"/>
  <c r="AT12" i="27" s="1"/>
  <c r="AS7" i="27"/>
  <c r="AS12" i="27" s="1"/>
  <c r="AR7" i="27"/>
  <c r="AR12" i="27" s="1"/>
  <c r="AQ7" i="27"/>
  <c r="AQ12" i="27" s="1"/>
  <c r="AP7" i="27"/>
  <c r="AP12" i="27" s="1"/>
  <c r="AO7" i="27"/>
  <c r="AO12" i="27" s="1"/>
  <c r="AN7" i="27"/>
  <c r="AN12" i="27" s="1"/>
  <c r="AM7" i="27"/>
  <c r="AM12" i="27" s="1"/>
  <c r="AL7" i="27"/>
  <c r="AL12" i="27" s="1"/>
  <c r="AK7" i="27"/>
  <c r="AK12" i="27" s="1"/>
  <c r="AJ7" i="27"/>
  <c r="AJ12" i="27" s="1"/>
  <c r="AI7" i="27"/>
  <c r="AI12" i="27" s="1"/>
  <c r="AH7" i="27"/>
  <c r="AH12" i="27" s="1"/>
  <c r="AG7" i="27"/>
  <c r="AG12" i="27" s="1"/>
  <c r="AF7" i="27"/>
  <c r="AF12" i="27" s="1"/>
  <c r="AE7" i="27"/>
  <c r="AE12" i="27" s="1"/>
  <c r="AD7" i="27"/>
  <c r="AD12" i="27" s="1"/>
  <c r="AC7" i="27"/>
  <c r="AC12" i="27" s="1"/>
  <c r="AB7" i="27"/>
  <c r="AB12" i="27" s="1"/>
  <c r="AA7" i="27"/>
  <c r="AA12" i="27" s="1"/>
  <c r="Z7" i="27"/>
  <c r="Z12" i="27" s="1"/>
  <c r="Y7" i="27"/>
  <c r="Y12" i="27" s="1"/>
  <c r="X7" i="27"/>
  <c r="X12" i="27" s="1"/>
  <c r="W7" i="27"/>
  <c r="W12" i="27" s="1"/>
  <c r="V7" i="27"/>
  <c r="V12" i="27" s="1"/>
  <c r="U7" i="27"/>
  <c r="U12" i="27" s="1"/>
  <c r="T7" i="27"/>
  <c r="T12" i="27" s="1"/>
  <c r="S7" i="27"/>
  <c r="S12" i="27" s="1"/>
  <c r="R7" i="27"/>
  <c r="R12" i="27" s="1"/>
  <c r="Q7" i="27"/>
  <c r="Q12" i="27" s="1"/>
  <c r="P7" i="27"/>
  <c r="P12" i="27" s="1"/>
  <c r="O7" i="27"/>
  <c r="O12" i="27" s="1"/>
  <c r="N7" i="27"/>
  <c r="N12" i="27" s="1"/>
  <c r="M7" i="27"/>
  <c r="M12" i="27" s="1"/>
  <c r="L7" i="27"/>
  <c r="L12" i="27" s="1"/>
  <c r="K7" i="27"/>
  <c r="K12" i="27" s="1"/>
  <c r="J7" i="27"/>
  <c r="J12" i="27" s="1"/>
  <c r="I7" i="27"/>
  <c r="I12" i="27" s="1"/>
  <c r="H7" i="27"/>
  <c r="H12" i="27" s="1"/>
  <c r="G7" i="27"/>
  <c r="G12" i="27" s="1"/>
  <c r="F7" i="27"/>
  <c r="F12" i="27" s="1"/>
  <c r="E7" i="27"/>
  <c r="E12" i="27" s="1"/>
  <c r="ED6" i="27"/>
  <c r="ED167" i="27" s="1"/>
  <c r="EC6" i="27"/>
  <c r="EC167" i="27" s="1"/>
  <c r="EB6" i="27"/>
  <c r="EA6" i="27"/>
  <c r="DZ6" i="27"/>
  <c r="DY6" i="27"/>
  <c r="DY167" i="27" s="1"/>
  <c r="DX6" i="27"/>
  <c r="DX167" i="27" s="1"/>
  <c r="DW6" i="27"/>
  <c r="DW167" i="27" s="1"/>
  <c r="DV6" i="27"/>
  <c r="DV167" i="27" s="1"/>
  <c r="DV11" i="27" s="1"/>
  <c r="DU6" i="27"/>
  <c r="DU167" i="27" s="1"/>
  <c r="DT6" i="27"/>
  <c r="DS6" i="27"/>
  <c r="DR6" i="27"/>
  <c r="DR167" i="27" s="1"/>
  <c r="DQ6" i="27"/>
  <c r="DQ167" i="27" s="1"/>
  <c r="DP6" i="27"/>
  <c r="DP167" i="27" s="1"/>
  <c r="DO6" i="27"/>
  <c r="DN6" i="27"/>
  <c r="DM6" i="27"/>
  <c r="DL6" i="27"/>
  <c r="DK6" i="27"/>
  <c r="DJ6" i="27"/>
  <c r="DJ167" i="27" s="1"/>
  <c r="DI6" i="27"/>
  <c r="DI167" i="27" s="1"/>
  <c r="DI11" i="27" s="1"/>
  <c r="DH6" i="27"/>
  <c r="DH167" i="27" s="1"/>
  <c r="DH11" i="27" s="1"/>
  <c r="DG6" i="27"/>
  <c r="DG167" i="27" s="1"/>
  <c r="DG11" i="27" s="1"/>
  <c r="DF6" i="27"/>
  <c r="DF167" i="27" s="1"/>
  <c r="DF11" i="27" s="1"/>
  <c r="DE6" i="27"/>
  <c r="DE167" i="27" s="1"/>
  <c r="DD6" i="27"/>
  <c r="DD167" i="27" s="1"/>
  <c r="DC6" i="27"/>
  <c r="DC167" i="27" s="1"/>
  <c r="DB6" i="27"/>
  <c r="DB11" i="27" s="1"/>
  <c r="DA6" i="27"/>
  <c r="DA11" i="27" s="1"/>
  <c r="CZ6" i="27"/>
  <c r="CZ11" i="27" s="1"/>
  <c r="CY6" i="27"/>
  <c r="CY11" i="27" s="1"/>
  <c r="CX6" i="27"/>
  <c r="CX11" i="27" s="1"/>
  <c r="CW6" i="27"/>
  <c r="CW11" i="27" s="1"/>
  <c r="CV6" i="27"/>
  <c r="CV11" i="27" s="1"/>
  <c r="CU6" i="27"/>
  <c r="CU11" i="27" s="1"/>
  <c r="CT6" i="27"/>
  <c r="CT11" i="27" s="1"/>
  <c r="CS6" i="27"/>
  <c r="CS11" i="27" s="1"/>
  <c r="CR6" i="27"/>
  <c r="CR11" i="27" s="1"/>
  <c r="CQ6" i="27"/>
  <c r="CQ11" i="27" s="1"/>
  <c r="CP6" i="27"/>
  <c r="CP11" i="27" s="1"/>
  <c r="CO6" i="27"/>
  <c r="CO11" i="27" s="1"/>
  <c r="CN6" i="27"/>
  <c r="CN11" i="27" s="1"/>
  <c r="CM6" i="27"/>
  <c r="CM11" i="27" s="1"/>
  <c r="CL6" i="27"/>
  <c r="CL11" i="27" s="1"/>
  <c r="CK6" i="27"/>
  <c r="CK11" i="27" s="1"/>
  <c r="CJ6" i="27"/>
  <c r="CJ11" i="27" s="1"/>
  <c r="CI6" i="27"/>
  <c r="CI11" i="27" s="1"/>
  <c r="CH6" i="27"/>
  <c r="CH11" i="27" s="1"/>
  <c r="CG6" i="27"/>
  <c r="CG11" i="27" s="1"/>
  <c r="CF6" i="27"/>
  <c r="CF11" i="27" s="1"/>
  <c r="CE6" i="27"/>
  <c r="CE11" i="27" s="1"/>
  <c r="CD6" i="27"/>
  <c r="CD11" i="27" s="1"/>
  <c r="CC6" i="27"/>
  <c r="CC11" i="27" s="1"/>
  <c r="CB6" i="27"/>
  <c r="CB11" i="27" s="1"/>
  <c r="CA6" i="27"/>
  <c r="CA11" i="27" s="1"/>
  <c r="BZ6" i="27"/>
  <c r="BZ11" i="27" s="1"/>
  <c r="BY6" i="27"/>
  <c r="BY11" i="27" s="1"/>
  <c r="BX6" i="27"/>
  <c r="BX11" i="27" s="1"/>
  <c r="BW6" i="27"/>
  <c r="BW11" i="27" s="1"/>
  <c r="BV6" i="27"/>
  <c r="BV11" i="27" s="1"/>
  <c r="BU6" i="27"/>
  <c r="BU11" i="27" s="1"/>
  <c r="BT6" i="27"/>
  <c r="BT11" i="27" s="1"/>
  <c r="BS6" i="27"/>
  <c r="BS11" i="27" s="1"/>
  <c r="BR6" i="27"/>
  <c r="BR11" i="27" s="1"/>
  <c r="BQ6" i="27"/>
  <c r="BQ11" i="27" s="1"/>
  <c r="BP6" i="27"/>
  <c r="BP11" i="27" s="1"/>
  <c r="BO6" i="27"/>
  <c r="BO11" i="27" s="1"/>
  <c r="BN6" i="27"/>
  <c r="BN11" i="27" s="1"/>
  <c r="BM6" i="27"/>
  <c r="BM11" i="27" s="1"/>
  <c r="BL6" i="27"/>
  <c r="BL11" i="27" s="1"/>
  <c r="BK6" i="27"/>
  <c r="BK11" i="27" s="1"/>
  <c r="BJ6" i="27"/>
  <c r="BJ11" i="27" s="1"/>
  <c r="BI6" i="27"/>
  <c r="BI11" i="27" s="1"/>
  <c r="BH6" i="27"/>
  <c r="BH11" i="27" s="1"/>
  <c r="BG6" i="27"/>
  <c r="BG11" i="27" s="1"/>
  <c r="BF6" i="27"/>
  <c r="BF11" i="27" s="1"/>
  <c r="BE6" i="27"/>
  <c r="BE11" i="27" s="1"/>
  <c r="BD6" i="27"/>
  <c r="BD11" i="27" s="1"/>
  <c r="BC6" i="27"/>
  <c r="BC11" i="27" s="1"/>
  <c r="BB6" i="27"/>
  <c r="BB11" i="27" s="1"/>
  <c r="BA6" i="27"/>
  <c r="BA11" i="27" s="1"/>
  <c r="AZ6" i="27"/>
  <c r="AZ11" i="27" s="1"/>
  <c r="AY6" i="27"/>
  <c r="AY11" i="27" s="1"/>
  <c r="AX6" i="27"/>
  <c r="AX11" i="27" s="1"/>
  <c r="AW6" i="27"/>
  <c r="AW11" i="27" s="1"/>
  <c r="AV6" i="27"/>
  <c r="AV11" i="27" s="1"/>
  <c r="AU6" i="27"/>
  <c r="AU11" i="27" s="1"/>
  <c r="AT6" i="27"/>
  <c r="AT11" i="27" s="1"/>
  <c r="AS6" i="27"/>
  <c r="AS11" i="27" s="1"/>
  <c r="AR6" i="27"/>
  <c r="AR11" i="27" s="1"/>
  <c r="AQ6" i="27"/>
  <c r="AQ11" i="27" s="1"/>
  <c r="AP6" i="27"/>
  <c r="AP11" i="27" s="1"/>
  <c r="AO6" i="27"/>
  <c r="AO11" i="27" s="1"/>
  <c r="AN6" i="27"/>
  <c r="AN11" i="27" s="1"/>
  <c r="AM6" i="27"/>
  <c r="AM11" i="27" s="1"/>
  <c r="AL6" i="27"/>
  <c r="AL11" i="27" s="1"/>
  <c r="AK6" i="27"/>
  <c r="AK11" i="27" s="1"/>
  <c r="AJ6" i="27"/>
  <c r="AJ11" i="27" s="1"/>
  <c r="AI6" i="27"/>
  <c r="AI11" i="27" s="1"/>
  <c r="AH6" i="27"/>
  <c r="AH11" i="27" s="1"/>
  <c r="AG6" i="27"/>
  <c r="AG11" i="27" s="1"/>
  <c r="AF6" i="27"/>
  <c r="AF11" i="27" s="1"/>
  <c r="AE6" i="27"/>
  <c r="AE11" i="27" s="1"/>
  <c r="AD6" i="27"/>
  <c r="AD11" i="27" s="1"/>
  <c r="AC6" i="27"/>
  <c r="AC11" i="27" s="1"/>
  <c r="AB6" i="27"/>
  <c r="AB11" i="27" s="1"/>
  <c r="AA6" i="27"/>
  <c r="AA11" i="27" s="1"/>
  <c r="Z6" i="27"/>
  <c r="Z11" i="27" s="1"/>
  <c r="Y6" i="27"/>
  <c r="Y11" i="27" s="1"/>
  <c r="X6" i="27"/>
  <c r="X11" i="27" s="1"/>
  <c r="W6" i="27"/>
  <c r="W11" i="27" s="1"/>
  <c r="V6" i="27"/>
  <c r="V11" i="27" s="1"/>
  <c r="U6" i="27"/>
  <c r="U11" i="27" s="1"/>
  <c r="T6" i="27"/>
  <c r="T11" i="27" s="1"/>
  <c r="S6" i="27"/>
  <c r="S11" i="27" s="1"/>
  <c r="R6" i="27"/>
  <c r="R11" i="27" s="1"/>
  <c r="Q6" i="27"/>
  <c r="Q11" i="27" s="1"/>
  <c r="P6" i="27"/>
  <c r="P11" i="27" s="1"/>
  <c r="O6" i="27"/>
  <c r="O11" i="27" s="1"/>
  <c r="N6" i="27"/>
  <c r="N11" i="27" s="1"/>
  <c r="M6" i="27"/>
  <c r="M11" i="27" s="1"/>
  <c r="L6" i="27"/>
  <c r="L11" i="27" s="1"/>
  <c r="K6" i="27"/>
  <c r="K11" i="27" s="1"/>
  <c r="J6" i="27"/>
  <c r="J11" i="27" s="1"/>
  <c r="I6" i="27"/>
  <c r="I11" i="27" s="1"/>
  <c r="H6" i="27"/>
  <c r="H11" i="27" s="1"/>
  <c r="G6" i="27"/>
  <c r="G11" i="27" s="1"/>
  <c r="F6" i="27"/>
  <c r="F11" i="27" s="1"/>
  <c r="E6" i="27"/>
  <c r="E11" i="27" s="1"/>
  <c r="ED5" i="27"/>
  <c r="ED166" i="27" s="1"/>
  <c r="EC5" i="27"/>
  <c r="EC166" i="27" s="1"/>
  <c r="EB5" i="27"/>
  <c r="EB166" i="27" s="1"/>
  <c r="EA5" i="27"/>
  <c r="EA166" i="27" s="1"/>
  <c r="DZ5" i="27"/>
  <c r="DZ166" i="27" s="1"/>
  <c r="DY5" i="27"/>
  <c r="DX5" i="27"/>
  <c r="DW5" i="27"/>
  <c r="DV5" i="27"/>
  <c r="DU5" i="27"/>
  <c r="DT5" i="27"/>
  <c r="DS5" i="27"/>
  <c r="DS166" i="27" s="1"/>
  <c r="DR5" i="27"/>
  <c r="DQ5" i="27"/>
  <c r="DP5" i="27"/>
  <c r="DO5" i="27"/>
  <c r="DO166" i="27" s="1"/>
  <c r="DO10" i="27" s="1"/>
  <c r="DN5" i="27"/>
  <c r="DN166" i="27" s="1"/>
  <c r="DN10" i="27" s="1"/>
  <c r="DM5" i="27"/>
  <c r="DM166" i="27" s="1"/>
  <c r="DM10" i="27" s="1"/>
  <c r="DL5" i="27"/>
  <c r="DL166" i="27" s="1"/>
  <c r="DL10" i="27" s="1"/>
  <c r="DK5" i="27"/>
  <c r="DK166" i="27" s="1"/>
  <c r="DK10" i="27" s="1"/>
  <c r="DJ5" i="27"/>
  <c r="DI5" i="27"/>
  <c r="DH5" i="27"/>
  <c r="DH166" i="27" s="1"/>
  <c r="DG5" i="27"/>
  <c r="DG166" i="27" s="1"/>
  <c r="DF5" i="27"/>
  <c r="DF166" i="27" s="1"/>
  <c r="DE5" i="27"/>
  <c r="DD5" i="27"/>
  <c r="DC5" i="27"/>
  <c r="DB5" i="27"/>
  <c r="DB10" i="27" s="1"/>
  <c r="DA5" i="27"/>
  <c r="DA10" i="27" s="1"/>
  <c r="CZ5" i="27"/>
  <c r="CZ10" i="27" s="1"/>
  <c r="CY5" i="27"/>
  <c r="CY10" i="27" s="1"/>
  <c r="CX5" i="27"/>
  <c r="CX10" i="27" s="1"/>
  <c r="CW5" i="27"/>
  <c r="CW10" i="27" s="1"/>
  <c r="CV5" i="27"/>
  <c r="CV10" i="27" s="1"/>
  <c r="CU5" i="27"/>
  <c r="CU10" i="27" s="1"/>
  <c r="CT5" i="27"/>
  <c r="CT10" i="27" s="1"/>
  <c r="CS5" i="27"/>
  <c r="CS10" i="27" s="1"/>
  <c r="CR5" i="27"/>
  <c r="CR10" i="27" s="1"/>
  <c r="CQ5" i="27"/>
  <c r="CQ10" i="27" s="1"/>
  <c r="CP5" i="27"/>
  <c r="CP10" i="27" s="1"/>
  <c r="CO5" i="27"/>
  <c r="CO10" i="27" s="1"/>
  <c r="CN5" i="27"/>
  <c r="CN10" i="27" s="1"/>
  <c r="CM5" i="27"/>
  <c r="CM10" i="27" s="1"/>
  <c r="CL5" i="27"/>
  <c r="CL10" i="27" s="1"/>
  <c r="CK5" i="27"/>
  <c r="CK10" i="27" s="1"/>
  <c r="CJ5" i="27"/>
  <c r="CJ10" i="27" s="1"/>
  <c r="CI5" i="27"/>
  <c r="CI10" i="27" s="1"/>
  <c r="CH5" i="27"/>
  <c r="CH10" i="27" s="1"/>
  <c r="CG5" i="27"/>
  <c r="CG10" i="27" s="1"/>
  <c r="CF5" i="27"/>
  <c r="CF10" i="27" s="1"/>
  <c r="CE5" i="27"/>
  <c r="CE10" i="27" s="1"/>
  <c r="CD5" i="27"/>
  <c r="CD10" i="27" s="1"/>
  <c r="CC5" i="27"/>
  <c r="CC10" i="27" s="1"/>
  <c r="CB5" i="27"/>
  <c r="CB10" i="27" s="1"/>
  <c r="CA5" i="27"/>
  <c r="CA10" i="27" s="1"/>
  <c r="BZ5" i="27"/>
  <c r="BZ10" i="27" s="1"/>
  <c r="BY5" i="27"/>
  <c r="BY10" i="27" s="1"/>
  <c r="BX5" i="27"/>
  <c r="BX10" i="27" s="1"/>
  <c r="BW5" i="27"/>
  <c r="BW10" i="27" s="1"/>
  <c r="BV5" i="27"/>
  <c r="BV10" i="27" s="1"/>
  <c r="BU5" i="27"/>
  <c r="BU10" i="27" s="1"/>
  <c r="BT5" i="27"/>
  <c r="BT10" i="27" s="1"/>
  <c r="BS5" i="27"/>
  <c r="BS10" i="27" s="1"/>
  <c r="BR5" i="27"/>
  <c r="BR10" i="27" s="1"/>
  <c r="BQ5" i="27"/>
  <c r="BQ10" i="27" s="1"/>
  <c r="BP5" i="27"/>
  <c r="BP10" i="27" s="1"/>
  <c r="BO5" i="27"/>
  <c r="BO10" i="27" s="1"/>
  <c r="BN5" i="27"/>
  <c r="BN10" i="27" s="1"/>
  <c r="BM5" i="27"/>
  <c r="BM10" i="27" s="1"/>
  <c r="BL5" i="27"/>
  <c r="BL10" i="27" s="1"/>
  <c r="BK5" i="27"/>
  <c r="BK10" i="27" s="1"/>
  <c r="BJ5" i="27"/>
  <c r="BJ10" i="27" s="1"/>
  <c r="BI5" i="27"/>
  <c r="BI10" i="27" s="1"/>
  <c r="BH5" i="27"/>
  <c r="BH10" i="27" s="1"/>
  <c r="BG5" i="27"/>
  <c r="BG10" i="27" s="1"/>
  <c r="BF5" i="27"/>
  <c r="BF10" i="27" s="1"/>
  <c r="BE5" i="27"/>
  <c r="BE10" i="27" s="1"/>
  <c r="BD5" i="27"/>
  <c r="BD10" i="27" s="1"/>
  <c r="BC5" i="27"/>
  <c r="BC10" i="27" s="1"/>
  <c r="BB5" i="27"/>
  <c r="BB10" i="27" s="1"/>
  <c r="BA5" i="27"/>
  <c r="BA10" i="27" s="1"/>
  <c r="AZ5" i="27"/>
  <c r="AZ10" i="27" s="1"/>
  <c r="AY5" i="27"/>
  <c r="AY10" i="27" s="1"/>
  <c r="AX5" i="27"/>
  <c r="AX10" i="27" s="1"/>
  <c r="AW5" i="27"/>
  <c r="AW10" i="27" s="1"/>
  <c r="AV5" i="27"/>
  <c r="AV10" i="27" s="1"/>
  <c r="AU5" i="27"/>
  <c r="AU10" i="27" s="1"/>
  <c r="AT5" i="27"/>
  <c r="AT10" i="27" s="1"/>
  <c r="AS5" i="27"/>
  <c r="AS10" i="27" s="1"/>
  <c r="AR5" i="27"/>
  <c r="AR10" i="27" s="1"/>
  <c r="AQ5" i="27"/>
  <c r="AQ10" i="27" s="1"/>
  <c r="AP5" i="27"/>
  <c r="AP10" i="27" s="1"/>
  <c r="AO5" i="27"/>
  <c r="AO10" i="27" s="1"/>
  <c r="AN5" i="27"/>
  <c r="AN10" i="27" s="1"/>
  <c r="AM5" i="27"/>
  <c r="AM10" i="27" s="1"/>
  <c r="AL5" i="27"/>
  <c r="AL10" i="27" s="1"/>
  <c r="AK5" i="27"/>
  <c r="AK10" i="27" s="1"/>
  <c r="AJ5" i="27"/>
  <c r="AJ10" i="27" s="1"/>
  <c r="AI5" i="27"/>
  <c r="AI10" i="27" s="1"/>
  <c r="AH5" i="27"/>
  <c r="AH10" i="27" s="1"/>
  <c r="AG5" i="27"/>
  <c r="AG10" i="27" s="1"/>
  <c r="AF5" i="27"/>
  <c r="AF10" i="27" s="1"/>
  <c r="AE5" i="27"/>
  <c r="AE10" i="27" s="1"/>
  <c r="AD5" i="27"/>
  <c r="AD10" i="27" s="1"/>
  <c r="AC5" i="27"/>
  <c r="AC10" i="27" s="1"/>
  <c r="AB5" i="27"/>
  <c r="AB10" i="27" s="1"/>
  <c r="AA5" i="27"/>
  <c r="AA10" i="27" s="1"/>
  <c r="Z5" i="27"/>
  <c r="Z10" i="27" s="1"/>
  <c r="Y5" i="27"/>
  <c r="Y10" i="27" s="1"/>
  <c r="X5" i="27"/>
  <c r="X10" i="27" s="1"/>
  <c r="W5" i="27"/>
  <c r="W10" i="27" s="1"/>
  <c r="V5" i="27"/>
  <c r="V10" i="27" s="1"/>
  <c r="U5" i="27"/>
  <c r="U10" i="27" s="1"/>
  <c r="T5" i="27"/>
  <c r="T10" i="27" s="1"/>
  <c r="S5" i="27"/>
  <c r="S10" i="27" s="1"/>
  <c r="R5" i="27"/>
  <c r="R10" i="27" s="1"/>
  <c r="Q5" i="27"/>
  <c r="Q10" i="27" s="1"/>
  <c r="P5" i="27"/>
  <c r="P10" i="27" s="1"/>
  <c r="O5" i="27"/>
  <c r="O10" i="27" s="1"/>
  <c r="N5" i="27"/>
  <c r="N10" i="27" s="1"/>
  <c r="M5" i="27"/>
  <c r="M10" i="27" s="1"/>
  <c r="L5" i="27"/>
  <c r="L10" i="27" s="1"/>
  <c r="K5" i="27"/>
  <c r="K10" i="27" s="1"/>
  <c r="J5" i="27"/>
  <c r="J10" i="27" s="1"/>
  <c r="I5" i="27"/>
  <c r="I10" i="27" s="1"/>
  <c r="H5" i="27"/>
  <c r="H10" i="27" s="1"/>
  <c r="G5" i="27"/>
  <c r="G10" i="27" s="1"/>
  <c r="F5" i="27"/>
  <c r="F10" i="27" s="1"/>
  <c r="E5" i="27"/>
  <c r="E10" i="27" s="1"/>
  <c r="ED4" i="27"/>
  <c r="ED165" i="27" s="1"/>
  <c r="EC4" i="27"/>
  <c r="EC165" i="27" s="1"/>
  <c r="EC9" i="27" s="1"/>
  <c r="EB4" i="27"/>
  <c r="EB165" i="27" s="1"/>
  <c r="EA4" i="27"/>
  <c r="EA165" i="27" s="1"/>
  <c r="DZ4" i="27"/>
  <c r="DZ165" i="27" s="1"/>
  <c r="DY4" i="27"/>
  <c r="DY165" i="27" s="1"/>
  <c r="DX4" i="27"/>
  <c r="DX165" i="27" s="1"/>
  <c r="DW4" i="27"/>
  <c r="DW165" i="27" s="1"/>
  <c r="DW9" i="27" s="1"/>
  <c r="DV4" i="27"/>
  <c r="DV165" i="27" s="1"/>
  <c r="DU4" i="27"/>
  <c r="DU165" i="27" s="1"/>
  <c r="DT4" i="27"/>
  <c r="DS4" i="27"/>
  <c r="DR4" i="27"/>
  <c r="DR165" i="27" s="1"/>
  <c r="DR9" i="27" s="1"/>
  <c r="DQ4" i="27"/>
  <c r="DQ165" i="27" s="1"/>
  <c r="DP4" i="27"/>
  <c r="DP165" i="27" s="1"/>
  <c r="DO4" i="27"/>
  <c r="DN4" i="27"/>
  <c r="DM4" i="27"/>
  <c r="DL4" i="27"/>
  <c r="DK4" i="27"/>
  <c r="DJ4" i="27"/>
  <c r="DJ165" i="27" s="1"/>
  <c r="DJ9" i="27" s="1"/>
  <c r="DI4" i="27"/>
  <c r="DI165" i="27" s="1"/>
  <c r="DI9" i="27" s="1"/>
  <c r="DH4" i="27"/>
  <c r="DG4" i="27"/>
  <c r="DF4" i="27"/>
  <c r="DE4" i="27"/>
  <c r="DE165" i="27" s="1"/>
  <c r="DE9" i="27" s="1"/>
  <c r="DD4" i="27"/>
  <c r="DD165" i="27" s="1"/>
  <c r="DD9" i="27" s="1"/>
  <c r="DC4" i="27"/>
  <c r="DC165" i="27" s="1"/>
  <c r="DC9" i="27" s="1"/>
  <c r="DB4" i="27"/>
  <c r="DB9" i="27" s="1"/>
  <c r="DA4" i="27"/>
  <c r="DA9" i="27" s="1"/>
  <c r="CZ4" i="27"/>
  <c r="CZ9" i="27" s="1"/>
  <c r="CY4" i="27"/>
  <c r="CY9" i="27" s="1"/>
  <c r="CX4" i="27"/>
  <c r="CX9" i="27" s="1"/>
  <c r="CW4" i="27"/>
  <c r="CW9" i="27" s="1"/>
  <c r="CV4" i="27"/>
  <c r="CV9" i="27" s="1"/>
  <c r="CU4" i="27"/>
  <c r="CU9" i="27" s="1"/>
  <c r="CT4" i="27"/>
  <c r="CT9" i="27" s="1"/>
  <c r="CS4" i="27"/>
  <c r="CS9" i="27" s="1"/>
  <c r="CR4" i="27"/>
  <c r="CR9" i="27" s="1"/>
  <c r="CQ4" i="27"/>
  <c r="CQ9" i="27" s="1"/>
  <c r="CP4" i="27"/>
  <c r="CP9" i="27" s="1"/>
  <c r="CO4" i="27"/>
  <c r="CO9" i="27" s="1"/>
  <c r="CN4" i="27"/>
  <c r="CN9" i="27" s="1"/>
  <c r="CM4" i="27"/>
  <c r="CM9" i="27" s="1"/>
  <c r="CL4" i="27"/>
  <c r="CL9" i="27" s="1"/>
  <c r="CK4" i="27"/>
  <c r="CK9" i="27" s="1"/>
  <c r="CJ4" i="27"/>
  <c r="CJ9" i="27" s="1"/>
  <c r="CI4" i="27"/>
  <c r="CI9" i="27" s="1"/>
  <c r="CH4" i="27"/>
  <c r="CH9" i="27" s="1"/>
  <c r="CG4" i="27"/>
  <c r="CG9" i="27" s="1"/>
  <c r="CF4" i="27"/>
  <c r="CF9" i="27" s="1"/>
  <c r="CE4" i="27"/>
  <c r="CE9" i="27" s="1"/>
  <c r="CD4" i="27"/>
  <c r="CD9" i="27" s="1"/>
  <c r="CC4" i="27"/>
  <c r="CC9" i="27" s="1"/>
  <c r="CB4" i="27"/>
  <c r="CB9" i="27" s="1"/>
  <c r="CA4" i="27"/>
  <c r="CA9" i="27" s="1"/>
  <c r="BZ4" i="27"/>
  <c r="BZ9" i="27" s="1"/>
  <c r="BY4" i="27"/>
  <c r="BY9" i="27" s="1"/>
  <c r="BX4" i="27"/>
  <c r="BX9" i="27" s="1"/>
  <c r="BW4" i="27"/>
  <c r="BW9" i="27" s="1"/>
  <c r="BV4" i="27"/>
  <c r="BV9" i="27" s="1"/>
  <c r="BU4" i="27"/>
  <c r="BU9" i="27" s="1"/>
  <c r="BT4" i="27"/>
  <c r="BT9" i="27" s="1"/>
  <c r="BS4" i="27"/>
  <c r="BS9" i="27" s="1"/>
  <c r="BR4" i="27"/>
  <c r="BR9" i="27" s="1"/>
  <c r="BQ4" i="27"/>
  <c r="BQ9" i="27" s="1"/>
  <c r="BP4" i="27"/>
  <c r="BP9" i="27" s="1"/>
  <c r="BO4" i="27"/>
  <c r="BO9" i="27" s="1"/>
  <c r="BN4" i="27"/>
  <c r="BN9" i="27" s="1"/>
  <c r="BM4" i="27"/>
  <c r="BM9" i="27" s="1"/>
  <c r="BL4" i="27"/>
  <c r="BL9" i="27" s="1"/>
  <c r="BK4" i="27"/>
  <c r="BK9" i="27" s="1"/>
  <c r="BJ4" i="27"/>
  <c r="BJ9" i="27" s="1"/>
  <c r="BI4" i="27"/>
  <c r="BI9" i="27" s="1"/>
  <c r="BH4" i="27"/>
  <c r="BH9" i="27" s="1"/>
  <c r="BG4" i="27"/>
  <c r="BG9" i="27" s="1"/>
  <c r="BF4" i="27"/>
  <c r="BF9" i="27" s="1"/>
  <c r="BE4" i="27"/>
  <c r="BE9" i="27" s="1"/>
  <c r="BD4" i="27"/>
  <c r="BD9" i="27" s="1"/>
  <c r="BC4" i="27"/>
  <c r="BC9" i="27" s="1"/>
  <c r="BB4" i="27"/>
  <c r="BB9" i="27" s="1"/>
  <c r="BA4" i="27"/>
  <c r="BA9" i="27" s="1"/>
  <c r="AZ4" i="27"/>
  <c r="AZ9" i="27" s="1"/>
  <c r="AY4" i="27"/>
  <c r="AY9" i="27" s="1"/>
  <c r="AX4" i="27"/>
  <c r="AX9" i="27" s="1"/>
  <c r="AW4" i="27"/>
  <c r="AW9" i="27" s="1"/>
  <c r="AV4" i="27"/>
  <c r="AV9" i="27" s="1"/>
  <c r="AU4" i="27"/>
  <c r="AU9" i="27" s="1"/>
  <c r="AT4" i="27"/>
  <c r="AT9" i="27" s="1"/>
  <c r="AS4" i="27"/>
  <c r="AS9" i="27" s="1"/>
  <c r="AR4" i="27"/>
  <c r="AR9" i="27" s="1"/>
  <c r="AQ4" i="27"/>
  <c r="AQ9" i="27" s="1"/>
  <c r="AP4" i="27"/>
  <c r="AP9" i="27" s="1"/>
  <c r="AO4" i="27"/>
  <c r="AO9" i="27" s="1"/>
  <c r="AN4" i="27"/>
  <c r="AN9" i="27" s="1"/>
  <c r="AM4" i="27"/>
  <c r="AM9" i="27" s="1"/>
  <c r="AL4" i="27"/>
  <c r="AL9" i="27" s="1"/>
  <c r="AK4" i="27"/>
  <c r="AK9" i="27" s="1"/>
  <c r="AJ4" i="27"/>
  <c r="AJ9" i="27" s="1"/>
  <c r="AI4" i="27"/>
  <c r="AI9" i="27" s="1"/>
  <c r="AH4" i="27"/>
  <c r="AH9" i="27" s="1"/>
  <c r="AG4" i="27"/>
  <c r="AG9" i="27" s="1"/>
  <c r="AF4" i="27"/>
  <c r="AF9" i="27" s="1"/>
  <c r="AE4" i="27"/>
  <c r="AE9" i="27" s="1"/>
  <c r="AD4" i="27"/>
  <c r="AD9" i="27" s="1"/>
  <c r="AC4" i="27"/>
  <c r="AC9" i="27" s="1"/>
  <c r="AB4" i="27"/>
  <c r="AB9" i="27" s="1"/>
  <c r="AA4" i="27"/>
  <c r="AA9" i="27" s="1"/>
  <c r="Z4" i="27"/>
  <c r="Z9" i="27" s="1"/>
  <c r="Y4" i="27"/>
  <c r="Y9" i="27" s="1"/>
  <c r="X4" i="27"/>
  <c r="X9" i="27" s="1"/>
  <c r="W4" i="27"/>
  <c r="W9" i="27" s="1"/>
  <c r="V4" i="27"/>
  <c r="V9" i="27" s="1"/>
  <c r="U4" i="27"/>
  <c r="U9" i="27" s="1"/>
  <c r="T4" i="27"/>
  <c r="T9" i="27" s="1"/>
  <c r="S4" i="27"/>
  <c r="S9" i="27" s="1"/>
  <c r="R4" i="27"/>
  <c r="R9" i="27" s="1"/>
  <c r="Q4" i="27"/>
  <c r="Q9" i="27" s="1"/>
  <c r="P4" i="27"/>
  <c r="P9" i="27" s="1"/>
  <c r="O4" i="27"/>
  <c r="O9" i="27" s="1"/>
  <c r="N4" i="27"/>
  <c r="N9" i="27" s="1"/>
  <c r="M4" i="27"/>
  <c r="M9" i="27" s="1"/>
  <c r="L4" i="27"/>
  <c r="L9" i="27" s="1"/>
  <c r="K4" i="27"/>
  <c r="K9" i="27" s="1"/>
  <c r="J4" i="27"/>
  <c r="J9" i="27" s="1"/>
  <c r="I4" i="27"/>
  <c r="I9" i="27" s="1"/>
  <c r="H4" i="27"/>
  <c r="H9" i="27" s="1"/>
  <c r="G4" i="27"/>
  <c r="G9" i="27" s="1"/>
  <c r="F4" i="27"/>
  <c r="F9" i="27" s="1"/>
  <c r="E4" i="27"/>
  <c r="E9" i="27" s="1"/>
  <c r="ED3" i="27"/>
  <c r="EC3" i="27"/>
  <c r="EC164" i="27" s="1"/>
  <c r="EB3" i="27"/>
  <c r="EA3" i="27"/>
  <c r="DZ3" i="27"/>
  <c r="DZ164" i="27" s="1"/>
  <c r="DY3" i="27"/>
  <c r="DX3" i="27"/>
  <c r="DW3" i="27"/>
  <c r="DV3" i="27"/>
  <c r="DU3" i="27"/>
  <c r="DT3" i="27"/>
  <c r="DT164" i="27" s="1"/>
  <c r="DT8" i="27" s="1"/>
  <c r="DS3" i="27"/>
  <c r="DS164" i="27" s="1"/>
  <c r="DS8" i="27" s="1"/>
  <c r="DR3" i="27"/>
  <c r="DR164" i="27" s="1"/>
  <c r="DQ3" i="27"/>
  <c r="DQ164" i="27" s="1"/>
  <c r="DP3" i="27"/>
  <c r="DP164" i="27" s="1"/>
  <c r="DO3" i="27"/>
  <c r="DO164" i="27" s="1"/>
  <c r="DO8" i="27" s="1"/>
  <c r="DN3" i="27"/>
  <c r="DN164" i="27" s="1"/>
  <c r="DN8" i="27" s="1"/>
  <c r="DM3" i="27"/>
  <c r="DM164" i="27" s="1"/>
  <c r="DM8" i="27" s="1"/>
  <c r="DL3" i="27"/>
  <c r="DL164" i="27" s="1"/>
  <c r="DL8" i="27" s="1"/>
  <c r="DK3" i="27"/>
  <c r="DK164" i="27" s="1"/>
  <c r="DK8" i="27" s="1"/>
  <c r="DJ3" i="27"/>
  <c r="DJ164" i="27" s="1"/>
  <c r="DJ8" i="27" s="1"/>
  <c r="DI3" i="27"/>
  <c r="DI164" i="27" s="1"/>
  <c r="DI8" i="27" s="1"/>
  <c r="DH3" i="27"/>
  <c r="DH164" i="27" s="1"/>
  <c r="DG3" i="27"/>
  <c r="DF3" i="27"/>
  <c r="DF164" i="27" s="1"/>
  <c r="DE3" i="27"/>
  <c r="DD3" i="27"/>
  <c r="DC3" i="27"/>
  <c r="DB3" i="27"/>
  <c r="DB8" i="27" s="1"/>
  <c r="DA3" i="27"/>
  <c r="DA8" i="27" s="1"/>
  <c r="CZ3" i="27"/>
  <c r="CZ8" i="27" s="1"/>
  <c r="CY3" i="27"/>
  <c r="CY8" i="27" s="1"/>
  <c r="CX3" i="27"/>
  <c r="CX8" i="27" s="1"/>
  <c r="CW3" i="27"/>
  <c r="CW8" i="27" s="1"/>
  <c r="CV3" i="27"/>
  <c r="CV8" i="27" s="1"/>
  <c r="CU3" i="27"/>
  <c r="CU8" i="27" s="1"/>
  <c r="CT3" i="27"/>
  <c r="CT8" i="27" s="1"/>
  <c r="CS3" i="27"/>
  <c r="CS8" i="27" s="1"/>
  <c r="CR3" i="27"/>
  <c r="CR8" i="27" s="1"/>
  <c r="CQ3" i="27"/>
  <c r="CQ8" i="27" s="1"/>
  <c r="CP3" i="27"/>
  <c r="CP8" i="27" s="1"/>
  <c r="CO3" i="27"/>
  <c r="CO8" i="27" s="1"/>
  <c r="CN3" i="27"/>
  <c r="CN8" i="27" s="1"/>
  <c r="CM3" i="27"/>
  <c r="CM8" i="27" s="1"/>
  <c r="CL3" i="27"/>
  <c r="CL8" i="27" s="1"/>
  <c r="CK3" i="27"/>
  <c r="CK8" i="27" s="1"/>
  <c r="CJ3" i="27"/>
  <c r="CJ8" i="27" s="1"/>
  <c r="CI3" i="27"/>
  <c r="CI8" i="27" s="1"/>
  <c r="CH3" i="27"/>
  <c r="CH8" i="27" s="1"/>
  <c r="CG3" i="27"/>
  <c r="CG8" i="27" s="1"/>
  <c r="CF3" i="27"/>
  <c r="CF8" i="27" s="1"/>
  <c r="CE3" i="27"/>
  <c r="CE8" i="27" s="1"/>
  <c r="CD3" i="27"/>
  <c r="CD8" i="27" s="1"/>
  <c r="CC3" i="27"/>
  <c r="CC8" i="27" s="1"/>
  <c r="CB3" i="27"/>
  <c r="CB8" i="27" s="1"/>
  <c r="CA3" i="27"/>
  <c r="CA8" i="27" s="1"/>
  <c r="BZ3" i="27"/>
  <c r="BZ8" i="27" s="1"/>
  <c r="BY3" i="27"/>
  <c r="BY8" i="27" s="1"/>
  <c r="BX3" i="27"/>
  <c r="BX8" i="27" s="1"/>
  <c r="BW3" i="27"/>
  <c r="BW8" i="27" s="1"/>
  <c r="BV3" i="27"/>
  <c r="BV8" i="27" s="1"/>
  <c r="BU3" i="27"/>
  <c r="BU8" i="27" s="1"/>
  <c r="BT3" i="27"/>
  <c r="BT8" i="27" s="1"/>
  <c r="BS3" i="27"/>
  <c r="BS8" i="27" s="1"/>
  <c r="BR3" i="27"/>
  <c r="BR8" i="27" s="1"/>
  <c r="BQ3" i="27"/>
  <c r="BQ8" i="27" s="1"/>
  <c r="BP3" i="27"/>
  <c r="BP8" i="27" s="1"/>
  <c r="BO3" i="27"/>
  <c r="BO8" i="27" s="1"/>
  <c r="BN3" i="27"/>
  <c r="BN8" i="27" s="1"/>
  <c r="BM3" i="27"/>
  <c r="BM8" i="27" s="1"/>
  <c r="BL3" i="27"/>
  <c r="BL8" i="27" s="1"/>
  <c r="BK3" i="27"/>
  <c r="BK8" i="27" s="1"/>
  <c r="BJ3" i="27"/>
  <c r="BJ8" i="27" s="1"/>
  <c r="BI3" i="27"/>
  <c r="BI8" i="27" s="1"/>
  <c r="BH3" i="27"/>
  <c r="BH8" i="27" s="1"/>
  <c r="BG3" i="27"/>
  <c r="BG8" i="27" s="1"/>
  <c r="BF3" i="27"/>
  <c r="BF8" i="27" s="1"/>
  <c r="BE3" i="27"/>
  <c r="BE8" i="27" s="1"/>
  <c r="BD3" i="27"/>
  <c r="BD8" i="27" s="1"/>
  <c r="BC3" i="27"/>
  <c r="BC8" i="27" s="1"/>
  <c r="BB3" i="27"/>
  <c r="BB8" i="27" s="1"/>
  <c r="BA3" i="27"/>
  <c r="BA8" i="27" s="1"/>
  <c r="AZ3" i="27"/>
  <c r="AZ8" i="27" s="1"/>
  <c r="AY3" i="27"/>
  <c r="AY8" i="27" s="1"/>
  <c r="AX3" i="27"/>
  <c r="AX8" i="27" s="1"/>
  <c r="AW3" i="27"/>
  <c r="AW8" i="27" s="1"/>
  <c r="AV3" i="27"/>
  <c r="AV8" i="27" s="1"/>
  <c r="AU3" i="27"/>
  <c r="AU8" i="27" s="1"/>
  <c r="AT3" i="27"/>
  <c r="AT8" i="27" s="1"/>
  <c r="AS3" i="27"/>
  <c r="AS8" i="27" s="1"/>
  <c r="AR3" i="27"/>
  <c r="AR8" i="27" s="1"/>
  <c r="AQ3" i="27"/>
  <c r="AQ8" i="27" s="1"/>
  <c r="AP3" i="27"/>
  <c r="AP8" i="27" s="1"/>
  <c r="AO3" i="27"/>
  <c r="AO8" i="27" s="1"/>
  <c r="AN3" i="27"/>
  <c r="AN8" i="27" s="1"/>
  <c r="AM3" i="27"/>
  <c r="AM8" i="27" s="1"/>
  <c r="AL3" i="27"/>
  <c r="AL8" i="27" s="1"/>
  <c r="AK3" i="27"/>
  <c r="AK8" i="27" s="1"/>
  <c r="AJ3" i="27"/>
  <c r="AJ8" i="27" s="1"/>
  <c r="AI3" i="27"/>
  <c r="AI8" i="27" s="1"/>
  <c r="AH3" i="27"/>
  <c r="AH8" i="27" s="1"/>
  <c r="AG3" i="27"/>
  <c r="AG8" i="27" s="1"/>
  <c r="AF3" i="27"/>
  <c r="AF8" i="27" s="1"/>
  <c r="AE3" i="27"/>
  <c r="AE8" i="27" s="1"/>
  <c r="AD3" i="27"/>
  <c r="AD8" i="27" s="1"/>
  <c r="AC3" i="27"/>
  <c r="AC8" i="27" s="1"/>
  <c r="AB3" i="27"/>
  <c r="AB8" i="27" s="1"/>
  <c r="AA3" i="27"/>
  <c r="AA8" i="27" s="1"/>
  <c r="Z3" i="27"/>
  <c r="Z8" i="27" s="1"/>
  <c r="Y3" i="27"/>
  <c r="Y8" i="27" s="1"/>
  <c r="X3" i="27"/>
  <c r="X8" i="27" s="1"/>
  <c r="W3" i="27"/>
  <c r="W8" i="27" s="1"/>
  <c r="V3" i="27"/>
  <c r="V8" i="27" s="1"/>
  <c r="U3" i="27"/>
  <c r="U8" i="27" s="1"/>
  <c r="T3" i="27"/>
  <c r="T8" i="27" s="1"/>
  <c r="S3" i="27"/>
  <c r="S8" i="27" s="1"/>
  <c r="R3" i="27"/>
  <c r="R8" i="27" s="1"/>
  <c r="Q3" i="27"/>
  <c r="Q8" i="27" s="1"/>
  <c r="P3" i="27"/>
  <c r="P8" i="27" s="1"/>
  <c r="O3" i="27"/>
  <c r="O8" i="27" s="1"/>
  <c r="N3" i="27"/>
  <c r="N8" i="27" s="1"/>
  <c r="M3" i="27"/>
  <c r="M8" i="27" s="1"/>
  <c r="L3" i="27"/>
  <c r="L8" i="27" s="1"/>
  <c r="K3" i="27"/>
  <c r="K8" i="27" s="1"/>
  <c r="J3" i="27"/>
  <c r="J8" i="27" s="1"/>
  <c r="I3" i="27"/>
  <c r="I8" i="27" s="1"/>
  <c r="H3" i="27"/>
  <c r="H8" i="27" s="1"/>
  <c r="G3" i="27"/>
  <c r="G8" i="27" s="1"/>
  <c r="F3" i="27"/>
  <c r="F8" i="27" s="1"/>
  <c r="E3" i="27"/>
  <c r="E8" i="27" s="1"/>
  <c r="ED1" i="27"/>
  <c r="EC1" i="27"/>
  <c r="EB1" i="27"/>
  <c r="EA1" i="27"/>
  <c r="DZ1" i="27"/>
  <c r="DY1" i="27"/>
  <c r="DX1" i="27"/>
  <c r="DW1" i="27"/>
  <c r="DV1" i="27"/>
  <c r="DU1" i="27"/>
  <c r="DT1" i="27"/>
  <c r="DS1" i="27"/>
  <c r="DR1" i="27"/>
  <c r="DQ1" i="27"/>
  <c r="DP1" i="27"/>
  <c r="DO1" i="27"/>
  <c r="DN1" i="27"/>
  <c r="DM1" i="27"/>
  <c r="DL1" i="27"/>
  <c r="DK1" i="27"/>
  <c r="DJ1" i="27"/>
  <c r="DI1" i="27"/>
  <c r="DH1" i="27"/>
  <c r="DG1" i="27"/>
  <c r="DF1" i="27"/>
  <c r="DE1" i="27"/>
  <c r="DD1" i="27"/>
  <c r="DC1" i="27"/>
  <c r="DB1" i="27"/>
  <c r="DA1" i="27"/>
  <c r="CZ1" i="27"/>
  <c r="CY1" i="27"/>
  <c r="CX1" i="27"/>
  <c r="CW1" i="27"/>
  <c r="CV1" i="27"/>
  <c r="CU1" i="27"/>
  <c r="CT1" i="27"/>
  <c r="CS1" i="27"/>
  <c r="CR1" i="27"/>
  <c r="CQ1" i="27"/>
  <c r="CP1" i="27"/>
  <c r="CO1" i="27"/>
  <c r="CN1" i="27"/>
  <c r="CM1" i="27"/>
  <c r="CL1" i="27"/>
  <c r="CK1" i="27"/>
  <c r="CJ1" i="27"/>
  <c r="CI1" i="27"/>
  <c r="CH1" i="27"/>
  <c r="CG1" i="27"/>
  <c r="CF1" i="27"/>
  <c r="CE1" i="27"/>
  <c r="CD1" i="27"/>
  <c r="CC1" i="27"/>
  <c r="CB1" i="27"/>
  <c r="CA1" i="27"/>
  <c r="BZ1" i="27"/>
  <c r="BY1" i="27"/>
  <c r="BX1" i="27"/>
  <c r="BW1" i="27"/>
  <c r="BV1" i="27"/>
  <c r="BU1" i="27"/>
  <c r="BT1" i="27"/>
  <c r="BS1" i="27"/>
  <c r="BR1" i="27"/>
  <c r="BQ1" i="27"/>
  <c r="BP1" i="27"/>
  <c r="BO1" i="27"/>
  <c r="BN1" i="27"/>
  <c r="BM1" i="27"/>
  <c r="BL1" i="27"/>
  <c r="BK1" i="27"/>
  <c r="BJ1" i="27"/>
  <c r="BI1" i="27"/>
  <c r="BH1" i="27"/>
  <c r="BG1" i="27"/>
  <c r="BF1" i="27"/>
  <c r="BE1" i="27"/>
  <c r="BD1" i="27"/>
  <c r="BC1" i="27"/>
  <c r="BB1" i="27"/>
  <c r="BA1" i="27"/>
  <c r="AZ1" i="27"/>
  <c r="AY1" i="27"/>
  <c r="AX1" i="27"/>
  <c r="AW1" i="27"/>
  <c r="AV1" i="27"/>
  <c r="AU1" i="27"/>
  <c r="AT1" i="27"/>
  <c r="AS1" i="27"/>
  <c r="AR1" i="27"/>
  <c r="AQ1" i="27"/>
  <c r="AP1" i="27"/>
  <c r="AO1" i="27"/>
  <c r="AN1" i="27"/>
  <c r="AM1" i="27"/>
  <c r="AL1" i="27"/>
  <c r="AK1" i="27"/>
  <c r="AJ1" i="27"/>
  <c r="AI1" i="27"/>
  <c r="AH1" i="27"/>
  <c r="AG1" i="27"/>
  <c r="AF1" i="27"/>
  <c r="AE1" i="27"/>
  <c r="AD1" i="27"/>
  <c r="AC1" i="27"/>
  <c r="AB1" i="27"/>
  <c r="AA1" i="27"/>
  <c r="Z1" i="27"/>
  <c r="Y1" i="27"/>
  <c r="X1" i="27"/>
  <c r="W1" i="27"/>
  <c r="V1" i="27"/>
  <c r="U1" i="27"/>
  <c r="T1" i="27"/>
  <c r="S1" i="27"/>
  <c r="R1" i="27"/>
  <c r="Q1" i="27"/>
  <c r="P1" i="27"/>
  <c r="O1" i="27"/>
  <c r="N1" i="27"/>
  <c r="M1" i="27"/>
  <c r="L1" i="27"/>
  <c r="K1" i="27"/>
  <c r="J1" i="27"/>
  <c r="I1" i="27"/>
  <c r="H1" i="27"/>
  <c r="G1" i="27"/>
  <c r="F1" i="27"/>
  <c r="E1" i="27"/>
  <c r="EB9" i="27" l="1"/>
  <c r="DH12" i="27"/>
  <c r="EB12" i="27"/>
  <c r="DU11" i="27"/>
  <c r="DX11" i="27"/>
  <c r="DV9" i="27"/>
  <c r="DY11" i="27"/>
  <c r="DU9" i="27"/>
  <c r="DW11" i="27"/>
  <c r="DE11" i="27"/>
  <c r="DR8" i="27"/>
  <c r="DX9" i="27"/>
  <c r="EB10" i="27"/>
  <c r="DH10" i="27"/>
  <c r="DY9" i="27"/>
  <c r="EA9" i="27"/>
  <c r="DH8" i="27"/>
  <c r="DF10" i="27"/>
  <c r="DG164" i="27"/>
  <c r="DG8" i="27" s="1"/>
  <c r="DZ10" i="27"/>
  <c r="EA10" i="27"/>
  <c r="DO12" i="27"/>
  <c r="DC11" i="27"/>
  <c r="DS12" i="27"/>
  <c r="EC11" i="27"/>
  <c r="DP9" i="27"/>
  <c r="DD11" i="27"/>
  <c r="DZ12" i="27"/>
  <c r="DP8" i="27"/>
  <c r="DQ9" i="27"/>
  <c r="EA12" i="27"/>
  <c r="DQ8" i="27"/>
  <c r="DP11" i="27"/>
  <c r="DG10" i="27"/>
  <c r="DQ11" i="27"/>
  <c r="EA164" i="27"/>
  <c r="EA8" i="27" s="1"/>
  <c r="DZ8" i="27"/>
  <c r="DR11" i="27"/>
  <c r="EB164" i="27"/>
  <c r="EB8" i="27" s="1"/>
  <c r="DZ9" i="27"/>
  <c r="DS165" i="27"/>
  <c r="DS9" i="27" s="1"/>
  <c r="DS167" i="27"/>
  <c r="DS11" i="27" s="1"/>
  <c r="DT167" i="27"/>
  <c r="DT11" i="27" s="1"/>
  <c r="EC10" i="27"/>
  <c r="DZ167" i="27"/>
  <c r="DZ11" i="27" s="1"/>
  <c r="DR166" i="27"/>
  <c r="DR10" i="27" s="1"/>
  <c r="EB167" i="27"/>
  <c r="EB11" i="27" s="1"/>
  <c r="EC8" i="27"/>
  <c r="DH165" i="27"/>
  <c r="DH9" i="27" s="1"/>
  <c r="DT166" i="27"/>
  <c r="DT10" i="27" s="1"/>
  <c r="ED11" i="27"/>
  <c r="DI12" i="27"/>
  <c r="DK167" i="27"/>
  <c r="DK11" i="27" s="1"/>
  <c r="DV164" i="27"/>
  <c r="DV8" i="27" s="1"/>
  <c r="DL165" i="27"/>
  <c r="DL9" i="27" s="1"/>
  <c r="DV166" i="27"/>
  <c r="DV10" i="27" s="1"/>
  <c r="DL167" i="27"/>
  <c r="DL11" i="27" s="1"/>
  <c r="DV168" i="27"/>
  <c r="DV12" i="27" s="1"/>
  <c r="DP12" i="27"/>
  <c r="DT165" i="27"/>
  <c r="DT9" i="27" s="1"/>
  <c r="DP166" i="27"/>
  <c r="DP10" i="27" s="1"/>
  <c r="EA167" i="27"/>
  <c r="EA11" i="27" s="1"/>
  <c r="DT168" i="27"/>
  <c r="DT12" i="27" s="1"/>
  <c r="DU168" i="27"/>
  <c r="DU12" i="27" s="1"/>
  <c r="DC164" i="27"/>
  <c r="DC8" i="27" s="1"/>
  <c r="DW164" i="27"/>
  <c r="DW8" i="27" s="1"/>
  <c r="DM165" i="27"/>
  <c r="DM9" i="27" s="1"/>
  <c r="DC166" i="27"/>
  <c r="DC10" i="27" s="1"/>
  <c r="DW166" i="27"/>
  <c r="DW10" i="27" s="1"/>
  <c r="DM167" i="27"/>
  <c r="DM11" i="27" s="1"/>
  <c r="DC12" i="27"/>
  <c r="DW168" i="27"/>
  <c r="DW12" i="27" s="1"/>
  <c r="DQ12" i="27"/>
  <c r="EC168" i="27"/>
  <c r="EC12" i="27" s="1"/>
  <c r="ED164" i="27"/>
  <c r="ED8" i="27" s="1"/>
  <c r="DJ168" i="27"/>
  <c r="DJ12" i="27" s="1"/>
  <c r="ED168" i="27"/>
  <c r="ED12" i="27" s="1"/>
  <c r="DI166" i="27"/>
  <c r="DI10" i="27" s="1"/>
  <c r="DJ166" i="27"/>
  <c r="DJ10" i="27" s="1"/>
  <c r="ED10" i="27"/>
  <c r="DQ166" i="27"/>
  <c r="DQ10" i="27" s="1"/>
  <c r="DF165" i="27"/>
  <c r="DF9" i="27" s="1"/>
  <c r="DG165" i="27"/>
  <c r="DG9" i="27" s="1"/>
  <c r="DS10" i="27"/>
  <c r="ED9" i="27"/>
  <c r="DJ11" i="27"/>
  <c r="DU164" i="27"/>
  <c r="DU8" i="27" s="1"/>
  <c r="DK165" i="27"/>
  <c r="DK9" i="27" s="1"/>
  <c r="DU166" i="27"/>
  <c r="DU10" i="27" s="1"/>
  <c r="DD164" i="27"/>
  <c r="DD8" i="27" s="1"/>
  <c r="DX164" i="27"/>
  <c r="DX8" i="27" s="1"/>
  <c r="DN165" i="27"/>
  <c r="DN9" i="27" s="1"/>
  <c r="DD166" i="27"/>
  <c r="DD10" i="27" s="1"/>
  <c r="DX166" i="27"/>
  <c r="DX10" i="27" s="1"/>
  <c r="DN167" i="27"/>
  <c r="DN11" i="27" s="1"/>
  <c r="DD12" i="27"/>
  <c r="DX168" i="27"/>
  <c r="DX12" i="27" s="1"/>
  <c r="DR12" i="27"/>
  <c r="DE164" i="27"/>
  <c r="DE8" i="27" s="1"/>
  <c r="DY164" i="27"/>
  <c r="DY8" i="27" s="1"/>
  <c r="DE166" i="27"/>
  <c r="DE10" i="27" s="1"/>
  <c r="DY166" i="27"/>
  <c r="DY10" i="27" s="1"/>
  <c r="DO167" i="27"/>
  <c r="DO11" i="27" s="1"/>
  <c r="DY168" i="27"/>
  <c r="DY12" i="27" s="1"/>
  <c r="DF12" i="27"/>
  <c r="DO165" i="27"/>
  <c r="DO9" i="27" s="1"/>
  <c r="DE12" i="27"/>
  <c r="DF8" i="27"/>
  <c r="DG12" i="27"/>
  <c r="EE1" i="13" l="1"/>
  <c r="ED1" i="13"/>
  <c r="EC1" i="13"/>
  <c r="EB1" i="13"/>
  <c r="EA1" i="13"/>
  <c r="DZ1" i="13"/>
  <c r="DY1" i="13"/>
  <c r="DX1" i="13"/>
  <c r="DW1" i="13"/>
  <c r="YA1" i="1" a="1"/>
  <c r="C13" i="1"/>
  <c r="DO1" i="13"/>
  <c r="DP1" i="13"/>
  <c r="DQ1" i="13"/>
  <c r="DR1" i="13"/>
  <c r="DS1" i="13"/>
  <c r="DT1" i="13"/>
  <c r="DU1" i="13"/>
  <c r="DV1" i="13"/>
  <c r="DN1" i="13"/>
  <c r="DM1" i="13"/>
  <c r="DL1" i="13"/>
  <c r="DJ1" i="13"/>
  <c r="DK1" i="13"/>
  <c r="DI1" i="13"/>
  <c r="DH1" i="13"/>
  <c r="DG1" i="13"/>
  <c r="DF1" i="13"/>
  <c r="DE1" i="13"/>
  <c r="CZ1" i="13"/>
  <c r="CX1" i="13"/>
  <c r="DA1" i="13"/>
  <c r="DB1" i="13"/>
  <c r="DC1" i="13"/>
  <c r="DD1" i="13"/>
  <c r="CY1" i="13"/>
  <c r="C59" i="1"/>
  <c r="BA56" i="1"/>
  <c r="AT56" i="1"/>
  <c r="AM56" i="1"/>
  <c r="AF56" i="1"/>
  <c r="Y56" i="1"/>
  <c r="R56" i="1"/>
  <c r="K56" i="1"/>
  <c r="C56" i="1"/>
  <c r="BA55" i="1"/>
  <c r="AT55" i="1"/>
  <c r="AM55" i="1"/>
  <c r="AF55" i="1"/>
  <c r="Y55" i="1"/>
  <c r="R55" i="1"/>
  <c r="K55" i="1"/>
  <c r="C55" i="1"/>
  <c r="BA54" i="1"/>
  <c r="AT54" i="1"/>
  <c r="AM54" i="1"/>
  <c r="AF54" i="1"/>
  <c r="Y54" i="1"/>
  <c r="R54" i="1"/>
  <c r="K54" i="1"/>
  <c r="C54" i="1"/>
  <c r="C53" i="1"/>
  <c r="C51" i="1"/>
  <c r="C50" i="1"/>
  <c r="C49" i="1"/>
  <c r="C48" i="1"/>
  <c r="C47" i="1"/>
  <c r="C46" i="1"/>
  <c r="C45" i="1"/>
  <c r="C44" i="1"/>
  <c r="C43" i="1"/>
  <c r="C42" i="1"/>
  <c r="C41" i="1"/>
  <c r="C40" i="1"/>
  <c r="C39" i="1"/>
  <c r="C38" i="1"/>
  <c r="C16" i="1"/>
  <c r="C37" i="1"/>
  <c r="C36" i="1"/>
  <c r="C34" i="1"/>
  <c r="C31" i="1"/>
  <c r="C33" i="1"/>
  <c r="C32" i="1"/>
  <c r="C30" i="1"/>
  <c r="C28" i="1"/>
  <c r="C24" i="1"/>
  <c r="C23" i="1"/>
  <c r="C22" i="1"/>
  <c r="C21" i="1"/>
  <c r="C20" i="1"/>
  <c r="C19" i="1"/>
  <c r="C18" i="1"/>
  <c r="C17" i="1"/>
  <c r="C15" i="1"/>
  <c r="C14" i="1"/>
  <c r="AJB9" i="1" a="1"/>
  <c r="AIU9" i="1" a="1"/>
  <c r="AIN9" i="1" a="1"/>
  <c r="AIG9" i="1" a="1"/>
  <c r="AHZ9" i="1" a="1"/>
  <c r="AHS9" i="1" a="1"/>
  <c r="AHL9" i="1" a="1"/>
  <c r="AHE9" i="1" a="1"/>
  <c r="AGX9" i="1" a="1"/>
  <c r="AGQ9" i="1" a="1"/>
  <c r="AGJ9" i="1" a="1"/>
  <c r="AGC9" i="1" a="1"/>
  <c r="AFV9" i="1" a="1"/>
  <c r="AFO9" i="1" a="1"/>
  <c r="AFH9" i="1" a="1"/>
  <c r="AFA9" i="1" a="1"/>
  <c r="AET9" i="1" a="1"/>
  <c r="AEM9" i="1" a="1"/>
  <c r="AEF9" i="1" a="1"/>
  <c r="ADY9" i="1" a="1"/>
  <c r="ADR9" i="1" a="1"/>
  <c r="ADK9" i="1" a="1"/>
  <c r="ADD9" i="1" a="1"/>
  <c r="ACW9" i="1" a="1"/>
  <c r="ACP9" i="1" a="1"/>
  <c r="ACI9" i="1" a="1"/>
  <c r="ACB9" i="1" a="1"/>
  <c r="ABU9" i="1" a="1"/>
  <c r="ABN9" i="1" a="1"/>
  <c r="ABG9" i="1" a="1"/>
  <c r="AAZ9" i="1" a="1"/>
  <c r="AAS9" i="1" a="1"/>
  <c r="AAL9" i="1" a="1"/>
  <c r="AAE9" i="1" a="1"/>
  <c r="ZX9" i="1" a="1"/>
  <c r="ZQ9" i="1" a="1"/>
  <c r="ZJ9" i="1" a="1"/>
  <c r="ZC9" i="1" a="1"/>
  <c r="YV9" i="1" a="1"/>
  <c r="YO9" i="1" a="1"/>
  <c r="YH9" i="1" a="1"/>
  <c r="YA9" i="1" a="1"/>
  <c r="XT9" i="1" a="1"/>
  <c r="XM9" i="1" a="1"/>
  <c r="XF9" i="1" a="1"/>
  <c r="WY9" i="1" a="1"/>
  <c r="WR9" i="1" a="1"/>
  <c r="WK9" i="1" a="1"/>
  <c r="WD9" i="1" a="1"/>
  <c r="VW9" i="1" a="1"/>
  <c r="CK7" i="25" s="1"/>
  <c r="CK12" i="25" s="1"/>
  <c r="VP9" i="1" a="1"/>
  <c r="VI9" i="1" a="1"/>
  <c r="VB9" i="1" a="1"/>
  <c r="UU9" i="1" a="1"/>
  <c r="UN9" i="1" a="1"/>
  <c r="UG9" i="1" a="1"/>
  <c r="TZ9" i="1" a="1"/>
  <c r="TS9" i="1" a="1"/>
  <c r="TL9" i="1" a="1"/>
  <c r="TE9" i="1" a="1"/>
  <c r="SX9" i="1" a="1"/>
  <c r="SQ9" i="1" a="1"/>
  <c r="BY7" i="25" s="1"/>
  <c r="BY12" i="25" s="1"/>
  <c r="SJ9" i="1" a="1"/>
  <c r="SC9" i="1" a="1"/>
  <c r="RV9" i="1" a="1"/>
  <c r="RO9" i="1" a="1"/>
  <c r="RH9" i="1" a="1"/>
  <c r="BT7" i="25" s="1"/>
  <c r="BT12" i="25" s="1"/>
  <c r="RA9" i="1" a="1"/>
  <c r="QT9" i="1" a="1"/>
  <c r="QM9" i="1" a="1"/>
  <c r="QF9" i="1" a="1"/>
  <c r="PY9" i="1" a="1"/>
  <c r="PR9" i="1" a="1"/>
  <c r="PK9" i="1" a="1"/>
  <c r="PD9" i="1" a="1"/>
  <c r="OW9" i="1" a="1"/>
  <c r="OP9" i="1" a="1"/>
  <c r="OI9" i="1" a="1"/>
  <c r="OB9" i="1" a="1"/>
  <c r="NU9" i="1" a="1"/>
  <c r="NN9" i="1" a="1"/>
  <c r="NG9" i="1" a="1"/>
  <c r="DH7" i="13" s="1"/>
  <c r="DH108" i="13" s="1"/>
  <c r="MZ9" i="1" a="1"/>
  <c r="DG7" i="13" s="1"/>
  <c r="DG108" i="13" s="1"/>
  <c r="MS9" i="1" a="1"/>
  <c r="ML9" i="1" a="1"/>
  <c r="ME9" i="1" a="1"/>
  <c r="LX9" i="1" a="1"/>
  <c r="LQ9" i="1" a="1"/>
  <c r="LJ9" i="1" a="1"/>
  <c r="LC9" i="1" a="1"/>
  <c r="KV9" i="1" a="1"/>
  <c r="KO9" i="1" a="1"/>
  <c r="KH9" i="1" a="1"/>
  <c r="KA9" i="1" a="1"/>
  <c r="JT9" i="1" a="1"/>
  <c r="JM9" i="1" a="1"/>
  <c r="JF9" i="1" a="1"/>
  <c r="IY9" i="1" a="1"/>
  <c r="IR9" i="1" a="1"/>
  <c r="ID9" i="1" a="1"/>
  <c r="HW9" i="1" a="1"/>
  <c r="HP9" i="1" a="1"/>
  <c r="HI9" i="1" a="1"/>
  <c r="HB9" i="1" a="1"/>
  <c r="GU9" i="1" a="1"/>
  <c r="GN9" i="1" a="1"/>
  <c r="GG9" i="1" a="1"/>
  <c r="FZ9" i="1" a="1"/>
  <c r="FS9" i="1" a="1"/>
  <c r="AC7" i="25" s="1"/>
  <c r="AC12" i="25" s="1"/>
  <c r="FL9" i="1" a="1"/>
  <c r="AB7" i="25" s="1"/>
  <c r="AB12" i="25" s="1"/>
  <c r="FE9" i="1" a="1"/>
  <c r="EX9" i="1" a="1"/>
  <c r="EQ9" i="1" a="1"/>
  <c r="EJ9" i="1" a="1"/>
  <c r="EC9" i="1" a="1"/>
  <c r="DV9" i="1" a="1"/>
  <c r="DO9" i="1" a="1"/>
  <c r="DH9" i="1" a="1"/>
  <c r="T7" i="25" s="1"/>
  <c r="T12" i="25" s="1"/>
  <c r="DA9" i="1" a="1"/>
  <c r="CT9" i="1" a="1"/>
  <c r="CM9" i="1" a="1"/>
  <c r="CF9" i="1" a="1"/>
  <c r="BY9" i="1" a="1"/>
  <c r="BR9" i="1" a="1"/>
  <c r="N7" i="25" s="1"/>
  <c r="N12" i="25" s="1"/>
  <c r="BK9" i="1" a="1"/>
  <c r="BD9" i="1" a="1"/>
  <c r="AJB7" i="1" a="1"/>
  <c r="AIU7" i="1" a="1"/>
  <c r="AIN7" i="1" a="1"/>
  <c r="AIG7" i="1" a="1"/>
  <c r="AHZ7" i="1" a="1"/>
  <c r="AHS7" i="1" a="1"/>
  <c r="AHL7" i="1" a="1"/>
  <c r="AHE7" i="1" a="1"/>
  <c r="AGX7" i="1" a="1"/>
  <c r="AGQ7" i="1" a="1"/>
  <c r="AGJ7" i="1" a="1"/>
  <c r="AGC7" i="1" a="1"/>
  <c r="AFV7" i="1" a="1"/>
  <c r="AFO7" i="1" a="1"/>
  <c r="AFH7" i="1" a="1"/>
  <c r="AFA7" i="1" a="1"/>
  <c r="AET7" i="1" a="1"/>
  <c r="AEM7" i="1" a="1"/>
  <c r="AEF7" i="1" a="1"/>
  <c r="ADY7" i="1" a="1"/>
  <c r="ADR7" i="1" a="1"/>
  <c r="ADK7" i="1" a="1"/>
  <c r="ADD7" i="1" a="1"/>
  <c r="ACW7" i="1" a="1"/>
  <c r="ACP7" i="1" a="1"/>
  <c r="ACI7" i="1" a="1"/>
  <c r="ACB7" i="1" a="1"/>
  <c r="ABU7" i="1" a="1"/>
  <c r="ABN7" i="1" a="1"/>
  <c r="ABG7" i="1" a="1"/>
  <c r="AAZ7" i="1" a="1"/>
  <c r="AAS7" i="1" a="1"/>
  <c r="AAL7" i="1" a="1"/>
  <c r="AAE7" i="1" a="1"/>
  <c r="ZX7" i="1" a="1"/>
  <c r="ZQ7" i="1" a="1"/>
  <c r="ZJ7" i="1" a="1"/>
  <c r="ZC7" i="1" a="1"/>
  <c r="YV7" i="1" a="1"/>
  <c r="YO7" i="1" a="1"/>
  <c r="YH7" i="1" a="1"/>
  <c r="YA7" i="1" a="1"/>
  <c r="XT7" i="1" a="1"/>
  <c r="XM7" i="1" a="1"/>
  <c r="XF7" i="1" a="1"/>
  <c r="CP6" i="25" s="1"/>
  <c r="CP11" i="25" s="1"/>
  <c r="WY7" i="1" a="1"/>
  <c r="WR7" i="1" a="1"/>
  <c r="WK7" i="1" a="1"/>
  <c r="WD7" i="1" a="1"/>
  <c r="VW7" i="1" a="1"/>
  <c r="VP7" i="1" a="1"/>
  <c r="VI7" i="1" a="1"/>
  <c r="VB7" i="1" a="1"/>
  <c r="UU7" i="1" a="1"/>
  <c r="UN7" i="1" a="1"/>
  <c r="UG7" i="1" a="1"/>
  <c r="CE6" i="25" s="1"/>
  <c r="CE11" i="25" s="1"/>
  <c r="TZ7" i="1" a="1"/>
  <c r="TS7" i="1" a="1"/>
  <c r="TL7" i="1" a="1"/>
  <c r="TE7" i="1" a="1"/>
  <c r="CA6" i="25" s="1"/>
  <c r="CA11" i="25" s="1"/>
  <c r="SX7" i="1" a="1"/>
  <c r="BZ6" i="25" s="1"/>
  <c r="BZ11" i="25" s="1"/>
  <c r="SQ7" i="1" a="1"/>
  <c r="SJ7" i="1" a="1"/>
  <c r="SC7" i="1" a="1"/>
  <c r="RV7" i="1" a="1"/>
  <c r="RO7" i="1" a="1"/>
  <c r="RH7" i="1" a="1"/>
  <c r="RA7" i="1" a="1"/>
  <c r="QT7" i="1" a="1"/>
  <c r="QM7" i="1" a="1"/>
  <c r="QF7" i="1" a="1"/>
  <c r="PY7" i="1" a="1"/>
  <c r="PR7" i="1" a="1"/>
  <c r="PK7" i="1" a="1"/>
  <c r="PD7" i="1" a="1"/>
  <c r="OW7" i="1" a="1"/>
  <c r="OP7" i="1" a="1"/>
  <c r="OI7" i="1" a="1"/>
  <c r="OB7" i="1" a="1"/>
  <c r="NU7" i="1" a="1"/>
  <c r="NN7" i="1" a="1"/>
  <c r="NG7" i="1" a="1"/>
  <c r="DH6" i="13" s="1"/>
  <c r="DH107" i="13" s="1"/>
  <c r="MZ7" i="1" a="1"/>
  <c r="DG6" i="13" s="1"/>
  <c r="DG107" i="13" s="1"/>
  <c r="MS7" i="1" a="1"/>
  <c r="BC6" i="25" s="1"/>
  <c r="BC11" i="25" s="1"/>
  <c r="ML7" i="1" a="1"/>
  <c r="BB6" i="25" s="1"/>
  <c r="BB11" i="25" s="1"/>
  <c r="ME7" i="1" a="1"/>
  <c r="LX7" i="1" a="1"/>
  <c r="LQ7" i="1" a="1"/>
  <c r="LJ7" i="1" a="1"/>
  <c r="LC7" i="1" a="1"/>
  <c r="KV7" i="1" a="1"/>
  <c r="KO7" i="1" a="1"/>
  <c r="AU6" i="25" s="1"/>
  <c r="AU11" i="25" s="1"/>
  <c r="KH7" i="1" a="1"/>
  <c r="KA7" i="1" a="1"/>
  <c r="JT7" i="1" a="1"/>
  <c r="AR6" i="25" s="1"/>
  <c r="AR11" i="25" s="1"/>
  <c r="JM7" i="1" a="1"/>
  <c r="AQ6" i="25" s="1"/>
  <c r="AQ11" i="25" s="1"/>
  <c r="JF7" i="1" a="1"/>
  <c r="AP6" i="25" s="1"/>
  <c r="AP11" i="25" s="1"/>
  <c r="IY7" i="1" a="1"/>
  <c r="IR7" i="1" a="1"/>
  <c r="ID7" i="1" a="1"/>
  <c r="HW7" i="1" a="1"/>
  <c r="HP7" i="1" a="1"/>
  <c r="HI7" i="1" a="1"/>
  <c r="HB7" i="1" a="1"/>
  <c r="GU7" i="1" a="1"/>
  <c r="GN7" i="1" a="1"/>
  <c r="AF6" i="25" s="1"/>
  <c r="AF11" i="25" s="1"/>
  <c r="GG7" i="1" a="1"/>
  <c r="AE6" i="25" s="1"/>
  <c r="AE11" i="25" s="1"/>
  <c r="FZ7" i="1" a="1"/>
  <c r="AD6" i="25" s="1"/>
  <c r="AD11" i="25" s="1"/>
  <c r="FS7" i="1" a="1"/>
  <c r="FL7" i="1" a="1"/>
  <c r="FE7" i="1" a="1"/>
  <c r="EX7" i="1" a="1"/>
  <c r="EQ7" i="1" a="1"/>
  <c r="EJ7" i="1" a="1"/>
  <c r="EC7" i="1" a="1"/>
  <c r="DV7" i="1" a="1"/>
  <c r="DO7" i="1" a="1"/>
  <c r="DH7" i="1" a="1"/>
  <c r="T6" i="25" s="1"/>
  <c r="T11" i="25" s="1"/>
  <c r="DA7" i="1" a="1"/>
  <c r="S6" i="25" s="1"/>
  <c r="S11" i="25" s="1"/>
  <c r="CT7" i="1" a="1"/>
  <c r="CM7" i="1" a="1"/>
  <c r="CF7" i="1" a="1"/>
  <c r="BY7" i="1" a="1"/>
  <c r="BR7" i="1" a="1"/>
  <c r="BK7" i="1" a="1"/>
  <c r="BD7" i="1" a="1"/>
  <c r="AJB5" i="1" a="1"/>
  <c r="AIU5" i="1" a="1"/>
  <c r="AIN5" i="1" a="1"/>
  <c r="AIG5" i="1" a="1"/>
  <c r="AHZ5" i="1" a="1"/>
  <c r="AHS5" i="1" a="1"/>
  <c r="AHL5" i="1" a="1"/>
  <c r="AHE5" i="1" a="1"/>
  <c r="AGX5" i="1" a="1"/>
  <c r="AGQ5" i="1" a="1"/>
  <c r="AGJ5" i="1" a="1"/>
  <c r="AGC5" i="1" a="1"/>
  <c r="AFV5" i="1" a="1"/>
  <c r="AFO5" i="1" a="1"/>
  <c r="AFH5" i="1" a="1"/>
  <c r="AFA5" i="1" a="1"/>
  <c r="AET5" i="1" a="1"/>
  <c r="AEM5" i="1" a="1"/>
  <c r="AEF5" i="1" a="1"/>
  <c r="ADY5" i="1" a="1"/>
  <c r="ADR5" i="1" a="1"/>
  <c r="ADK5" i="1" a="1"/>
  <c r="ADD5" i="1" a="1"/>
  <c r="ACW5" i="1" a="1"/>
  <c r="ACP5" i="1" a="1"/>
  <c r="ACI5" i="1" a="1"/>
  <c r="ACB5" i="1" a="1"/>
  <c r="ABU5" i="1" a="1"/>
  <c r="ABN5" i="1" a="1"/>
  <c r="ABG5" i="1" a="1"/>
  <c r="AAZ5" i="1" a="1"/>
  <c r="AAS5" i="1" a="1"/>
  <c r="AAL5" i="1" a="1"/>
  <c r="AAE5" i="1" a="1"/>
  <c r="ZX5" i="1" a="1"/>
  <c r="ZQ5" i="1" a="1"/>
  <c r="ZJ5" i="1" a="1"/>
  <c r="ZC5" i="1" a="1"/>
  <c r="YV5" i="1" a="1"/>
  <c r="YO5" i="1" a="1"/>
  <c r="YH5" i="1" a="1"/>
  <c r="YA5" i="1" a="1"/>
  <c r="XT5" i="1" a="1"/>
  <c r="XM5" i="1" a="1"/>
  <c r="XF5" i="1" a="1"/>
  <c r="WY5" i="1" a="1"/>
  <c r="CO5" i="25" s="1"/>
  <c r="CO10" i="25" s="1"/>
  <c r="WR5" i="1" a="1"/>
  <c r="CN5" i="25" s="1"/>
  <c r="CN10" i="25" s="1"/>
  <c r="WK5" i="1" a="1"/>
  <c r="CM5" i="25" s="1"/>
  <c r="CM10" i="25" s="1"/>
  <c r="WD5" i="1" a="1"/>
  <c r="CL5" i="25" s="1"/>
  <c r="CL10" i="25" s="1"/>
  <c r="VW5" i="1" a="1"/>
  <c r="CK5" i="25" s="1"/>
  <c r="CK10" i="25" s="1"/>
  <c r="VP5" i="1" a="1"/>
  <c r="VI5" i="1" a="1"/>
  <c r="VB5" i="1" a="1"/>
  <c r="UU5" i="1" a="1"/>
  <c r="UN5" i="1" a="1"/>
  <c r="CF5" i="25" s="1"/>
  <c r="CF10" i="25" s="1"/>
  <c r="UG5" i="1" a="1"/>
  <c r="TZ5" i="1" a="1"/>
  <c r="TS5" i="1" a="1"/>
  <c r="TL5" i="1" a="1"/>
  <c r="TE5" i="1" a="1"/>
  <c r="SX5" i="1" a="1"/>
  <c r="SQ5" i="1" a="1"/>
  <c r="SJ5" i="1" a="1"/>
  <c r="SC5" i="1" a="1"/>
  <c r="RV5" i="1" a="1"/>
  <c r="RO5" i="1" a="1"/>
  <c r="BU5" i="25" s="1"/>
  <c r="BU10" i="25" s="1"/>
  <c r="RH5" i="1" a="1"/>
  <c r="RA5" i="1" a="1"/>
  <c r="QT5" i="1" a="1"/>
  <c r="QM5" i="1" a="1"/>
  <c r="QF5" i="1" a="1"/>
  <c r="PY5" i="1" a="1"/>
  <c r="PR5" i="1" a="1"/>
  <c r="PK5" i="1" a="1"/>
  <c r="PD5" i="1" a="1"/>
  <c r="OW5" i="1" a="1"/>
  <c r="OP5" i="1" a="1"/>
  <c r="OI5" i="1" a="1"/>
  <c r="OB5" i="1" a="1"/>
  <c r="NU5" i="1" a="1"/>
  <c r="NN5" i="1" a="1"/>
  <c r="NG5" i="1" a="1"/>
  <c r="DH5" i="13" s="1"/>
  <c r="DH106" i="13" s="1"/>
  <c r="MZ5" i="1" a="1"/>
  <c r="DG5" i="13" s="1"/>
  <c r="DG106" i="13" s="1"/>
  <c r="MS5" i="1" a="1"/>
  <c r="BC5" i="25" s="1"/>
  <c r="BC10" i="25" s="1"/>
  <c r="ML5" i="1" a="1"/>
  <c r="BB5" i="25" s="1"/>
  <c r="BB10" i="25" s="1"/>
  <c r="ME5" i="1" a="1"/>
  <c r="LX5" i="1" a="1"/>
  <c r="LQ5" i="1" a="1"/>
  <c r="LJ5" i="1" a="1"/>
  <c r="LC5" i="1" a="1"/>
  <c r="KV5" i="1" a="1"/>
  <c r="KO5" i="1" a="1"/>
  <c r="KH5" i="1" a="1"/>
  <c r="KA5" i="1" a="1"/>
  <c r="AS5" i="25" s="1"/>
  <c r="AS10" i="25" s="1"/>
  <c r="JT5" i="1" a="1"/>
  <c r="AR5" i="25" s="1"/>
  <c r="AR10" i="25" s="1"/>
  <c r="JM5" i="1" a="1"/>
  <c r="JF5" i="1" a="1"/>
  <c r="AP5" i="25" s="1"/>
  <c r="AP10" i="25" s="1"/>
  <c r="IY5" i="1" a="1"/>
  <c r="IR5" i="1" a="1"/>
  <c r="ID5" i="1" a="1"/>
  <c r="HW5" i="1" a="1"/>
  <c r="HP5" i="1" a="1"/>
  <c r="HI5" i="1" a="1"/>
  <c r="HB5" i="1" a="1"/>
  <c r="GU5" i="1" a="1"/>
  <c r="AG5" i="25" s="1"/>
  <c r="AG10" i="25" s="1"/>
  <c r="GN5" i="1" a="1"/>
  <c r="GG5" i="1" a="1"/>
  <c r="FZ5" i="1" a="1"/>
  <c r="FS5" i="1" a="1"/>
  <c r="FL5" i="1" a="1"/>
  <c r="FE5" i="1" a="1"/>
  <c r="EX5" i="1" a="1"/>
  <c r="EQ5" i="1" a="1"/>
  <c r="EJ5" i="1" a="1"/>
  <c r="EC5" i="1" a="1"/>
  <c r="DV5" i="1" a="1"/>
  <c r="DO5" i="1" a="1"/>
  <c r="DH5" i="1" a="1"/>
  <c r="DA5" i="1" a="1"/>
  <c r="CT5" i="1" a="1"/>
  <c r="CM5" i="1" a="1"/>
  <c r="CF5" i="1" a="1"/>
  <c r="BY5" i="1" a="1"/>
  <c r="BR5" i="1" a="1"/>
  <c r="BK5" i="1" a="1"/>
  <c r="BD5" i="1" a="1"/>
  <c r="ABG3" i="1" a="1"/>
  <c r="AAZ3" i="1" a="1"/>
  <c r="AAS3" i="1" a="1"/>
  <c r="AAL3" i="1" a="1"/>
  <c r="AAE3" i="1" a="1"/>
  <c r="ZX3" i="1" a="1"/>
  <c r="ZQ3" i="1" a="1"/>
  <c r="ZJ3" i="1" a="1"/>
  <c r="ZC3" i="1" a="1"/>
  <c r="YV3" i="1" a="1"/>
  <c r="YO3" i="1" a="1"/>
  <c r="YH3" i="1" a="1"/>
  <c r="CT4" i="25" s="1"/>
  <c r="CT9" i="25" s="1"/>
  <c r="YA3" i="1" a="1"/>
  <c r="XT3" i="1" a="1"/>
  <c r="XM3" i="1" a="1"/>
  <c r="CQ4" i="25" s="1"/>
  <c r="CQ9" i="25" s="1"/>
  <c r="XF3" i="1" a="1"/>
  <c r="CP4" i="25" s="1"/>
  <c r="CP9" i="25" s="1"/>
  <c r="WY3" i="1" a="1"/>
  <c r="WR3" i="1" a="1"/>
  <c r="WK3" i="1" a="1"/>
  <c r="WD3" i="1" a="1"/>
  <c r="VW3" i="1" a="1"/>
  <c r="VP3" i="1" a="1"/>
  <c r="VI3" i="1" a="1"/>
  <c r="VB3" i="1" a="1"/>
  <c r="UU3" i="1" a="1"/>
  <c r="UN3" i="1" a="1"/>
  <c r="UG3" i="1" a="1"/>
  <c r="TZ3" i="1" a="1"/>
  <c r="TS3" i="1" a="1"/>
  <c r="TL3" i="1" a="1"/>
  <c r="CB4" i="25" s="1"/>
  <c r="CB9" i="25" s="1"/>
  <c r="TE3" i="1" a="1"/>
  <c r="CA4" i="25" s="1"/>
  <c r="CA9" i="25" s="1"/>
  <c r="SX3" i="1" a="1"/>
  <c r="BZ4" i="25" s="1"/>
  <c r="BZ9" i="25" s="1"/>
  <c r="SQ3" i="1" a="1"/>
  <c r="BY4" i="25" s="1"/>
  <c r="BY9" i="25" s="1"/>
  <c r="SJ3" i="1" a="1"/>
  <c r="SC3" i="1" a="1"/>
  <c r="RV3" i="1" a="1"/>
  <c r="RO3" i="1" a="1"/>
  <c r="RH3" i="1" a="1"/>
  <c r="RA3" i="1" a="1"/>
  <c r="QT3" i="1" a="1"/>
  <c r="QM3" i="1" a="1"/>
  <c r="QF3" i="1" a="1"/>
  <c r="PY3" i="1" a="1"/>
  <c r="PR3" i="1" a="1"/>
  <c r="PK3" i="1" a="1"/>
  <c r="PD3" i="1" a="1"/>
  <c r="OW3" i="1" a="1"/>
  <c r="OP3" i="1" a="1"/>
  <c r="OI3" i="1" a="1"/>
  <c r="OB3" i="1" a="1"/>
  <c r="NU3" i="1" a="1"/>
  <c r="NN3" i="1" a="1"/>
  <c r="NG3" i="1" a="1"/>
  <c r="MZ3" i="1" a="1"/>
  <c r="MS3" i="1" a="1"/>
  <c r="ML3" i="1" a="1"/>
  <c r="BB4" i="25" s="1"/>
  <c r="BB9" i="25" s="1"/>
  <c r="ME3" i="1" a="1"/>
  <c r="LX3" i="1" a="1"/>
  <c r="LQ3" i="1" a="1"/>
  <c r="LJ3" i="1" a="1"/>
  <c r="LC3" i="1" a="1"/>
  <c r="KV3" i="1" a="1"/>
  <c r="KO3" i="1" a="1"/>
  <c r="AU4" i="25" s="1"/>
  <c r="AU9" i="25" s="1"/>
  <c r="KH3" i="1" a="1"/>
  <c r="KA3" i="1" a="1"/>
  <c r="JT3" i="1" a="1"/>
  <c r="JM3" i="1" a="1"/>
  <c r="JF3" i="1" a="1"/>
  <c r="IY3" i="1" a="1"/>
  <c r="IR3" i="1" a="1"/>
  <c r="ID3" i="1" a="1"/>
  <c r="HW3" i="1" a="1"/>
  <c r="HP3" i="1" a="1"/>
  <c r="AJ4" i="25" s="1"/>
  <c r="AJ9" i="25" s="1"/>
  <c r="HI3" i="1" a="1"/>
  <c r="AI4" i="25" s="1"/>
  <c r="AI9" i="25" s="1"/>
  <c r="HB3" i="1" a="1"/>
  <c r="GU3" i="1" a="1"/>
  <c r="AG4" i="25" s="1"/>
  <c r="AG9" i="25" s="1"/>
  <c r="GN3" i="1" a="1"/>
  <c r="AF4" i="25" s="1"/>
  <c r="AF9" i="25" s="1"/>
  <c r="GG3" i="1" a="1"/>
  <c r="FZ3" i="1" a="1"/>
  <c r="FS3" i="1" a="1"/>
  <c r="FL3" i="1" a="1"/>
  <c r="FE3" i="1" a="1"/>
  <c r="EX3" i="1" a="1"/>
  <c r="EQ3" i="1" a="1"/>
  <c r="EJ3" i="1" a="1"/>
  <c r="EC3" i="1" a="1"/>
  <c r="W4" i="25" s="1"/>
  <c r="W9" i="25" s="1"/>
  <c r="DV3" i="1" a="1"/>
  <c r="V4" i="25" s="1"/>
  <c r="V9" i="25" s="1"/>
  <c r="DO3" i="1" a="1"/>
  <c r="U4" i="25" s="1"/>
  <c r="U9" i="25" s="1"/>
  <c r="DH3" i="1" a="1"/>
  <c r="DA3" i="1" a="1"/>
  <c r="CT3" i="1" a="1"/>
  <c r="CM3" i="1" a="1"/>
  <c r="CF3" i="1" a="1"/>
  <c r="BY3" i="1" a="1"/>
  <c r="BR3" i="1" a="1"/>
  <c r="BK3" i="1" a="1"/>
  <c r="M4" i="25" s="1"/>
  <c r="M9" i="25" s="1"/>
  <c r="BD3" i="1" a="1"/>
  <c r="L4" i="25" s="1"/>
  <c r="L9" i="25" s="1"/>
  <c r="AJB1" i="1" a="1"/>
  <c r="AIU1" i="1" a="1"/>
  <c r="AIN1" i="1" a="1"/>
  <c r="AIG1" i="1" a="1"/>
  <c r="AHZ1" i="1" a="1"/>
  <c r="AHS1" i="1" a="1"/>
  <c r="AHL1" i="1" a="1"/>
  <c r="AHE1" i="1" a="1"/>
  <c r="AGX1" i="1" a="1"/>
  <c r="AGQ1" i="1" a="1"/>
  <c r="AGJ1" i="1" a="1"/>
  <c r="AGC1" i="1" a="1"/>
  <c r="AFV1" i="1" a="1"/>
  <c r="AFO1" i="1" a="1"/>
  <c r="AFH1" i="1" a="1"/>
  <c r="AFA1" i="1" a="1"/>
  <c r="AET1" i="1" a="1"/>
  <c r="AEM1" i="1" a="1"/>
  <c r="AEF1" i="1" a="1"/>
  <c r="ADY1" i="1" a="1"/>
  <c r="ADR1" i="1" a="1"/>
  <c r="ADK1" i="1" a="1"/>
  <c r="ADD1" i="1" a="1"/>
  <c r="ACW1" i="1" a="1"/>
  <c r="ACP1" i="1" a="1"/>
  <c r="ACI1" i="1" a="1"/>
  <c r="ACB1" i="1" a="1"/>
  <c r="ABU1" i="1" a="1"/>
  <c r="ABN1" i="1" a="1"/>
  <c r="ABG1" i="1" a="1"/>
  <c r="AAZ1" i="1" a="1"/>
  <c r="AAS1" i="1" a="1"/>
  <c r="AAL1" i="1" a="1"/>
  <c r="AAE1" i="1" a="1"/>
  <c r="ZX1" i="1" a="1"/>
  <c r="ZQ1" i="1" a="1"/>
  <c r="ZJ1" i="1" a="1"/>
  <c r="ZC1" i="1" a="1"/>
  <c r="YV1" i="1" a="1"/>
  <c r="YO1" i="1" a="1"/>
  <c r="YH1" i="1" a="1"/>
  <c r="XT1" i="1" a="1"/>
  <c r="XM1" i="1" a="1"/>
  <c r="XF1" i="1" a="1"/>
  <c r="WY1" i="1" a="1"/>
  <c r="WR1" i="1" a="1"/>
  <c r="WK1" i="1" a="1"/>
  <c r="WD1" i="1" a="1"/>
  <c r="VW1" i="1" a="1"/>
  <c r="VP1" i="1" a="1"/>
  <c r="VI1" i="1" a="1"/>
  <c r="VB1" i="1" a="1"/>
  <c r="UU1" i="1" a="1"/>
  <c r="CG3" i="25" s="1"/>
  <c r="CG8" i="25" s="1"/>
  <c r="UN1" i="1" a="1"/>
  <c r="CF3" i="25" s="1"/>
  <c r="CF8" i="25" s="1"/>
  <c r="UG1" i="1" a="1"/>
  <c r="TZ1" i="1" a="1"/>
  <c r="TS1" i="1" a="1"/>
  <c r="TL1" i="1" a="1"/>
  <c r="TE1" i="1" a="1"/>
  <c r="SX1" i="1" a="1"/>
  <c r="SJ1" i="1" a="1"/>
  <c r="SC1" i="1" a="1"/>
  <c r="RV1" i="1" a="1"/>
  <c r="RO1" i="1" a="1"/>
  <c r="BU3" i="25" s="1"/>
  <c r="BU8" i="25" s="1"/>
  <c r="RH1" i="1" a="1"/>
  <c r="RA1" i="1" a="1"/>
  <c r="QT1" i="1" a="1"/>
  <c r="QM1" i="1" a="1"/>
  <c r="QF1" i="1" a="1"/>
  <c r="PY1" i="1" a="1"/>
  <c r="PR1" i="1" a="1"/>
  <c r="PK1" i="1" a="1"/>
  <c r="PD1" i="1" a="1"/>
  <c r="OW1" i="1" a="1"/>
  <c r="OP1" i="1" a="1"/>
  <c r="OI1" i="1" a="1"/>
  <c r="OB1" i="1" a="1"/>
  <c r="NU1" i="1" a="1"/>
  <c r="NN1" i="1" a="1"/>
  <c r="NG1" i="1" a="1"/>
  <c r="MZ1" i="1" a="1"/>
  <c r="MS1" i="1" a="1"/>
  <c r="ML1" i="1" a="1"/>
  <c r="ME1" i="1" a="1"/>
  <c r="LX1" i="1" a="1"/>
  <c r="LQ1" i="1" a="1"/>
  <c r="LJ1" i="1" a="1"/>
  <c r="LC1" i="1" a="1"/>
  <c r="KV1" i="1" a="1"/>
  <c r="AV3" i="25" s="1"/>
  <c r="AV8" i="25" s="1"/>
  <c r="KO1" i="1" a="1"/>
  <c r="AU3" i="25" s="1"/>
  <c r="AU8" i="25" s="1"/>
  <c r="KH1" i="1" a="1"/>
  <c r="KA1" i="1" a="1"/>
  <c r="JT1" i="1" a="1"/>
  <c r="AR3" i="25" s="1"/>
  <c r="AR8" i="25" s="1"/>
  <c r="JM1" i="1" a="1"/>
  <c r="JF1" i="1" a="1"/>
  <c r="IY1" i="1" a="1"/>
  <c r="IR1" i="1" a="1"/>
  <c r="ID1" i="1" a="1"/>
  <c r="HW1" i="1" a="1"/>
  <c r="HP1" i="1" a="1"/>
  <c r="AJ3" i="25" s="1"/>
  <c r="AJ8" i="25" s="1"/>
  <c r="HI1" i="1" a="1"/>
  <c r="HB1" i="1" a="1"/>
  <c r="GU1" i="1" a="1"/>
  <c r="GN1" i="1" a="1"/>
  <c r="GG1" i="1" a="1"/>
  <c r="FZ1" i="1" a="1"/>
  <c r="FS1" i="1" a="1"/>
  <c r="FL1" i="1" a="1"/>
  <c r="FE1" i="1" a="1"/>
  <c r="AA3" i="25" s="1"/>
  <c r="AA8" i="25" s="1"/>
  <c r="EX1" i="1" a="1"/>
  <c r="EQ1" i="1" a="1"/>
  <c r="Y3" i="25" s="1"/>
  <c r="Y8" i="25" s="1"/>
  <c r="EJ1" i="1" a="1"/>
  <c r="X3" i="25" s="1"/>
  <c r="X8" i="25" s="1"/>
  <c r="EC1" i="1" a="1"/>
  <c r="DV1" i="1" a="1"/>
  <c r="DO1" i="1" a="1"/>
  <c r="DH1" i="1" a="1"/>
  <c r="T3" i="25" s="1"/>
  <c r="T8" i="25" s="1"/>
  <c r="DA1" i="1" a="1"/>
  <c r="CT1" i="1" a="1"/>
  <c r="CM1" i="1" a="1"/>
  <c r="CF1" i="1" a="1"/>
  <c r="BY1" i="1" a="1"/>
  <c r="BR1" i="1" a="1"/>
  <c r="BK1" i="1" a="1"/>
  <c r="BD1" i="1" a="1"/>
  <c r="D305" i="25"/>
  <c r="D304" i="25"/>
  <c r="D303" i="25"/>
  <c r="D302" i="25"/>
  <c r="D301" i="25"/>
  <c r="D300" i="25"/>
  <c r="D299" i="25"/>
  <c r="D298" i="25"/>
  <c r="D297" i="25"/>
  <c r="D296" i="25"/>
  <c r="D295" i="25"/>
  <c r="D294" i="25"/>
  <c r="D293" i="25"/>
  <c r="D292" i="25"/>
  <c r="D291" i="25"/>
  <c r="D289" i="25"/>
  <c r="D288" i="25"/>
  <c r="D287" i="25"/>
  <c r="D286" i="25"/>
  <c r="D285" i="25"/>
  <c r="D284" i="25"/>
  <c r="D283" i="25"/>
  <c r="D282" i="25"/>
  <c r="D281" i="25"/>
  <c r="D280" i="25"/>
  <c r="D279" i="25"/>
  <c r="D278" i="25"/>
  <c r="D277" i="25"/>
  <c r="D276" i="25"/>
  <c r="D275" i="25"/>
  <c r="D274" i="25"/>
  <c r="D273" i="25"/>
  <c r="D272" i="25"/>
  <c r="D271" i="25"/>
  <c r="D270" i="25"/>
  <c r="D269" i="25"/>
  <c r="D268" i="25"/>
  <c r="D267" i="25"/>
  <c r="D266" i="25"/>
  <c r="D265" i="25"/>
  <c r="D264" i="25"/>
  <c r="D263" i="25"/>
  <c r="D262" i="25"/>
  <c r="D261" i="25"/>
  <c r="D260" i="25"/>
  <c r="D259" i="25"/>
  <c r="D258" i="25"/>
  <c r="D257" i="25"/>
  <c r="D256" i="25"/>
  <c r="D255" i="25"/>
  <c r="D254" i="25"/>
  <c r="D253" i="25"/>
  <c r="D252" i="25"/>
  <c r="D251" i="25"/>
  <c r="D250" i="25"/>
  <c r="D249" i="25"/>
  <c r="D248" i="25"/>
  <c r="D247" i="25"/>
  <c r="D246" i="25"/>
  <c r="D245" i="25"/>
  <c r="D244" i="25"/>
  <c r="D243" i="25"/>
  <c r="D242" i="25"/>
  <c r="D241" i="25"/>
  <c r="D240" i="25"/>
  <c r="D239" i="25"/>
  <c r="D238" i="25"/>
  <c r="D237" i="25"/>
  <c r="D236" i="25"/>
  <c r="D234" i="25"/>
  <c r="D233" i="25"/>
  <c r="D232" i="25"/>
  <c r="D231" i="25"/>
  <c r="D230" i="25"/>
  <c r="D229" i="25"/>
  <c r="D228" i="25"/>
  <c r="D227" i="25"/>
  <c r="D226" i="25"/>
  <c r="D225" i="25"/>
  <c r="D224" i="25"/>
  <c r="D223" i="25"/>
  <c r="D222" i="25"/>
  <c r="D221" i="25"/>
  <c r="D220" i="25"/>
  <c r="D219" i="25"/>
  <c r="D218" i="25"/>
  <c r="D217" i="25"/>
  <c r="D216" i="25"/>
  <c r="D215" i="25"/>
  <c r="D214" i="25"/>
  <c r="D213" i="25"/>
  <c r="D212" i="25"/>
  <c r="D211" i="25"/>
  <c r="D210" i="25"/>
  <c r="D209" i="25"/>
  <c r="D208" i="25"/>
  <c r="D207" i="25"/>
  <c r="D206" i="25"/>
  <c r="D205" i="25"/>
  <c r="D204" i="25"/>
  <c r="D203" i="25"/>
  <c r="D202" i="25"/>
  <c r="D201" i="25"/>
  <c r="D200" i="25"/>
  <c r="D199" i="25"/>
  <c r="D198" i="25"/>
  <c r="D197" i="25"/>
  <c r="D196" i="25"/>
  <c r="D195" i="25"/>
  <c r="D194" i="25"/>
  <c r="D193" i="25"/>
  <c r="D192" i="25"/>
  <c r="D191" i="25"/>
  <c r="D190" i="25"/>
  <c r="D189" i="25"/>
  <c r="D188" i="25"/>
  <c r="D187" i="25"/>
  <c r="D186" i="25"/>
  <c r="D185" i="25"/>
  <c r="D184" i="25"/>
  <c r="D183" i="25"/>
  <c r="D182" i="25"/>
  <c r="D180" i="25"/>
  <c r="D179" i="25"/>
  <c r="D178" i="25"/>
  <c r="D177" i="25"/>
  <c r="D176" i="25"/>
  <c r="D175" i="25"/>
  <c r="D174" i="25"/>
  <c r="D173" i="25"/>
  <c r="D172" i="25"/>
  <c r="D171" i="25"/>
  <c r="D170" i="25"/>
  <c r="D169" i="25"/>
  <c r="D167" i="25"/>
  <c r="D166" i="25"/>
  <c r="D164" i="25"/>
  <c r="D163" i="25"/>
  <c r="D162" i="25"/>
  <c r="D161" i="25"/>
  <c r="D160" i="25"/>
  <c r="D159" i="25"/>
  <c r="D158" i="25"/>
  <c r="D157" i="25"/>
  <c r="D156" i="25"/>
  <c r="D155" i="25"/>
  <c r="D154" i="25"/>
  <c r="D153" i="25"/>
  <c r="D152" i="25"/>
  <c r="D151" i="25"/>
  <c r="D150" i="25"/>
  <c r="D149" i="25"/>
  <c r="D148" i="25"/>
  <c r="D147" i="25"/>
  <c r="D146" i="25"/>
  <c r="D145" i="25"/>
  <c r="D143" i="25"/>
  <c r="D142" i="25"/>
  <c r="D141" i="25"/>
  <c r="D140" i="25"/>
  <c r="D139" i="25"/>
  <c r="D138" i="25"/>
  <c r="D137" i="25"/>
  <c r="D136" i="25"/>
  <c r="D135" i="25"/>
  <c r="D134" i="25"/>
  <c r="D133" i="25"/>
  <c r="D132" i="25"/>
  <c r="D131" i="25"/>
  <c r="D130" i="25"/>
  <c r="D129" i="25"/>
  <c r="D128" i="25"/>
  <c r="D127" i="25"/>
  <c r="D126" i="25"/>
  <c r="D125" i="25"/>
  <c r="D124" i="25"/>
  <c r="D123" i="25"/>
  <c r="D122" i="25"/>
  <c r="D121" i="25"/>
  <c r="D120" i="25"/>
  <c r="D119" i="25"/>
  <c r="D118" i="25"/>
  <c r="D116" i="25"/>
  <c r="D115" i="25"/>
  <c r="D114" i="25"/>
  <c r="D113" i="25"/>
  <c r="D112" i="25"/>
  <c r="D111" i="25"/>
  <c r="D110" i="25"/>
  <c r="D109" i="25"/>
  <c r="D108" i="25"/>
  <c r="D107" i="25"/>
  <c r="D106" i="25"/>
  <c r="D105" i="25"/>
  <c r="D104" i="25"/>
  <c r="D103" i="25"/>
  <c r="D102" i="25"/>
  <c r="D101" i="25"/>
  <c r="D100" i="25"/>
  <c r="D99" i="25"/>
  <c r="D98" i="25"/>
  <c r="D97" i="25"/>
  <c r="D96" i="25"/>
  <c r="D95" i="25"/>
  <c r="D94" i="25"/>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D33" i="25"/>
  <c r="D32" i="25"/>
  <c r="D31" i="25"/>
  <c r="D30" i="25"/>
  <c r="D29" i="25"/>
  <c r="D28" i="25"/>
  <c r="D27" i="25"/>
  <c r="D26" i="25"/>
  <c r="D25" i="25"/>
  <c r="D24" i="25"/>
  <c r="D23" i="25"/>
  <c r="D22" i="25"/>
  <c r="D21" i="25"/>
  <c r="D20" i="25"/>
  <c r="D19" i="25"/>
  <c r="D18" i="25"/>
  <c r="D17" i="25"/>
  <c r="D16" i="25"/>
  <c r="D15" i="25"/>
  <c r="D14" i="25"/>
  <c r="CB7" i="25"/>
  <c r="CB12" i="25" s="1"/>
  <c r="BX7" i="25"/>
  <c r="BX12" i="25" s="1"/>
  <c r="BW7" i="25"/>
  <c r="BW12" i="25" s="1"/>
  <c r="BU7" i="25"/>
  <c r="BU12" i="25" s="1"/>
  <c r="AF7" i="25"/>
  <c r="AF12" i="25" s="1"/>
  <c r="Q7" i="25"/>
  <c r="Q12" i="25" s="1"/>
  <c r="P7" i="25"/>
  <c r="P12" i="25" s="1"/>
  <c r="O7" i="25"/>
  <c r="O12" i="25" s="1"/>
  <c r="CB6" i="25"/>
  <c r="CB11" i="25" s="1"/>
  <c r="BD6" i="25"/>
  <c r="BD11" i="25" s="1"/>
  <c r="R6" i="25"/>
  <c r="R11" i="25" s="1"/>
  <c r="AQ5" i="25"/>
  <c r="AQ10" i="25" s="1"/>
  <c r="CG4" i="25"/>
  <c r="CG9" i="25" s="1"/>
  <c r="CE4" i="25"/>
  <c r="CE9" i="25" s="1"/>
  <c r="CD4" i="25"/>
  <c r="CD9" i="25" s="1"/>
  <c r="CC4" i="25"/>
  <c r="CC9" i="25" s="1"/>
  <c r="CE3" i="25"/>
  <c r="CE8" i="25" s="1"/>
  <c r="AS3" i="25"/>
  <c r="AS8" i="25" s="1"/>
  <c r="CT1" i="25"/>
  <c r="CS1" i="25"/>
  <c r="CR1" i="25"/>
  <c r="CQ1" i="25"/>
  <c r="CP1" i="25"/>
  <c r="CO1" i="25"/>
  <c r="CN1" i="25"/>
  <c r="CM1" i="25"/>
  <c r="CL1" i="25"/>
  <c r="CK1" i="25"/>
  <c r="CJ1" i="25"/>
  <c r="CI1" i="25"/>
  <c r="CH1" i="25"/>
  <c r="CG1" i="25"/>
  <c r="CF1" i="25"/>
  <c r="CE1" i="25"/>
  <c r="CD1" i="25"/>
  <c r="CC1" i="25"/>
  <c r="CB1" i="25"/>
  <c r="CA1" i="25"/>
  <c r="BZ1" i="25"/>
  <c r="BY1" i="25"/>
  <c r="BX1" i="25"/>
  <c r="BW1" i="25"/>
  <c r="BV1" i="25"/>
  <c r="BU1" i="25"/>
  <c r="BT1" i="25"/>
  <c r="BS1" i="25"/>
  <c r="BR1" i="25"/>
  <c r="BQ1" i="25"/>
  <c r="BP1" i="25"/>
  <c r="BO1" i="25"/>
  <c r="BN1" i="25"/>
  <c r="BM1" i="25"/>
  <c r="BL1" i="25"/>
  <c r="BK1" i="25"/>
  <c r="BJ1" i="25"/>
  <c r="BI1" i="25"/>
  <c r="BH1" i="25"/>
  <c r="BG1" i="25"/>
  <c r="BF1" i="25"/>
  <c r="BE1" i="25"/>
  <c r="BD1" i="25"/>
  <c r="BC1" i="25"/>
  <c r="BB1" i="25"/>
  <c r="BA1" i="25"/>
  <c r="AZ1" i="25"/>
  <c r="AY1" i="25"/>
  <c r="AX1" i="25"/>
  <c r="AW1" i="25"/>
  <c r="AV1" i="25"/>
  <c r="AU1" i="25"/>
  <c r="AT1" i="25"/>
  <c r="AS1" i="25"/>
  <c r="AR1" i="25"/>
  <c r="AQ1" i="25"/>
  <c r="AP1" i="25"/>
  <c r="AO1" i="25"/>
  <c r="AN1" i="25"/>
  <c r="AM1" i="25"/>
  <c r="AL1" i="25"/>
  <c r="AK1" i="25"/>
  <c r="AJ1" i="25"/>
  <c r="AI1" i="25"/>
  <c r="AH1" i="25"/>
  <c r="AG1" i="25"/>
  <c r="AF1" i="25"/>
  <c r="AE1" i="25"/>
  <c r="AD1" i="25"/>
  <c r="AC1" i="25"/>
  <c r="AB1" i="25"/>
  <c r="AA1" i="25"/>
  <c r="Z1" i="25"/>
  <c r="Y1" i="25"/>
  <c r="X1" i="25"/>
  <c r="W1" i="25"/>
  <c r="V1" i="25"/>
  <c r="U1" i="25"/>
  <c r="T1" i="25"/>
  <c r="S1" i="25"/>
  <c r="R1" i="25"/>
  <c r="Q1" i="25"/>
  <c r="P1" i="25"/>
  <c r="O1" i="25"/>
  <c r="N1" i="25"/>
  <c r="M1" i="25"/>
  <c r="L1" i="25"/>
  <c r="K1" i="25"/>
  <c r="J1" i="25"/>
  <c r="I1" i="25"/>
  <c r="H1" i="25"/>
  <c r="G1" i="25"/>
  <c r="F1" i="25"/>
  <c r="E1" i="25"/>
  <c r="D265" i="24"/>
  <c r="D264" i="24"/>
  <c r="D263" i="24"/>
  <c r="D262" i="24"/>
  <c r="D261" i="24"/>
  <c r="D260" i="24"/>
  <c r="D259" i="24"/>
  <c r="D258" i="24"/>
  <c r="D257" i="24"/>
  <c r="D256" i="24"/>
  <c r="D255" i="24"/>
  <c r="D254" i="24"/>
  <c r="D253" i="24"/>
  <c r="D252" i="24"/>
  <c r="D251" i="24"/>
  <c r="D249" i="24"/>
  <c r="D248" i="24"/>
  <c r="D247" i="24"/>
  <c r="D246" i="24"/>
  <c r="D245" i="24"/>
  <c r="D244" i="24"/>
  <c r="D243" i="24"/>
  <c r="D242" i="24"/>
  <c r="D241" i="24"/>
  <c r="D240" i="24"/>
  <c r="D239" i="24"/>
  <c r="D238" i="24"/>
  <c r="D237" i="24"/>
  <c r="D236" i="24"/>
  <c r="D235" i="24"/>
  <c r="D234" i="24"/>
  <c r="D233" i="24"/>
  <c r="D232" i="24"/>
  <c r="D231" i="24"/>
  <c r="D230" i="24"/>
  <c r="D229" i="24"/>
  <c r="D228" i="24"/>
  <c r="D227" i="24"/>
  <c r="D226" i="24"/>
  <c r="D225" i="24"/>
  <c r="D224" i="24"/>
  <c r="D223" i="24"/>
  <c r="D222" i="24"/>
  <c r="D221" i="24"/>
  <c r="D220" i="24"/>
  <c r="D219" i="24"/>
  <c r="D218" i="24"/>
  <c r="D217" i="24"/>
  <c r="D216" i="24"/>
  <c r="D215" i="24"/>
  <c r="D214" i="24"/>
  <c r="D213" i="24"/>
  <c r="D212" i="24"/>
  <c r="D211" i="24"/>
  <c r="D210" i="24"/>
  <c r="D209" i="24"/>
  <c r="D208" i="24"/>
  <c r="D207" i="24"/>
  <c r="D206" i="24"/>
  <c r="D205" i="24"/>
  <c r="D204" i="24"/>
  <c r="D203" i="24"/>
  <c r="D202" i="24"/>
  <c r="D201" i="24"/>
  <c r="D200" i="24"/>
  <c r="D199" i="24"/>
  <c r="D198" i="24"/>
  <c r="D197" i="24"/>
  <c r="D196" i="24"/>
  <c r="D194" i="24"/>
  <c r="D193" i="24"/>
  <c r="D192" i="24"/>
  <c r="D191" i="24"/>
  <c r="D190" i="24"/>
  <c r="D189" i="24"/>
  <c r="D188" i="24"/>
  <c r="D187" i="24"/>
  <c r="D186" i="24"/>
  <c r="D185" i="24"/>
  <c r="D184" i="24"/>
  <c r="D183" i="24"/>
  <c r="D182" i="24"/>
  <c r="D181" i="24"/>
  <c r="D180" i="24"/>
  <c r="D179" i="24"/>
  <c r="D178" i="24"/>
  <c r="D177" i="24"/>
  <c r="D176" i="24"/>
  <c r="D175" i="24"/>
  <c r="D174" i="24"/>
  <c r="D173" i="24"/>
  <c r="D172" i="24"/>
  <c r="D171" i="24"/>
  <c r="D170" i="24"/>
  <c r="D169" i="24"/>
  <c r="D168" i="24"/>
  <c r="D167" i="24"/>
  <c r="D166" i="24"/>
  <c r="D165" i="24"/>
  <c r="D164" i="24"/>
  <c r="D163" i="24"/>
  <c r="D162" i="24"/>
  <c r="D161" i="24"/>
  <c r="D160" i="24"/>
  <c r="D159" i="24"/>
  <c r="D158" i="24"/>
  <c r="D157" i="24"/>
  <c r="D156" i="24"/>
  <c r="D155" i="24"/>
  <c r="D154" i="24"/>
  <c r="D153" i="24"/>
  <c r="D152" i="24"/>
  <c r="D151" i="24"/>
  <c r="D150" i="24"/>
  <c r="D149" i="24"/>
  <c r="D148" i="24"/>
  <c r="D147" i="24"/>
  <c r="D146" i="24"/>
  <c r="D145" i="24"/>
  <c r="D144" i="24"/>
  <c r="D143" i="24"/>
  <c r="D142" i="24"/>
  <c r="D140" i="24"/>
  <c r="D139" i="24"/>
  <c r="D138" i="24"/>
  <c r="D137" i="24"/>
  <c r="D136" i="24"/>
  <c r="D135" i="24"/>
  <c r="D134" i="24"/>
  <c r="D133" i="24"/>
  <c r="D132" i="24"/>
  <c r="D131" i="24"/>
  <c r="D130" i="24"/>
  <c r="D129" i="24"/>
  <c r="D127" i="24"/>
  <c r="D126" i="24"/>
  <c r="D124" i="24"/>
  <c r="D123" i="24"/>
  <c r="D122" i="24"/>
  <c r="D121" i="24"/>
  <c r="D120" i="24"/>
  <c r="D119" i="24"/>
  <c r="D118" i="24"/>
  <c r="D117" i="24"/>
  <c r="D116" i="24"/>
  <c r="D115" i="24"/>
  <c r="D114" i="24"/>
  <c r="D113" i="24"/>
  <c r="D112" i="24"/>
  <c r="D111" i="24"/>
  <c r="D110" i="24"/>
  <c r="D109" i="24"/>
  <c r="D108" i="24"/>
  <c r="D107" i="24"/>
  <c r="D106" i="24"/>
  <c r="D105" i="24"/>
  <c r="D103" i="24"/>
  <c r="D102" i="24"/>
  <c r="D101" i="24"/>
  <c r="D100" i="24"/>
  <c r="D99" i="24"/>
  <c r="D98" i="24"/>
  <c r="D97" i="24"/>
  <c r="D96" i="24"/>
  <c r="D95" i="24"/>
  <c r="D94" i="24"/>
  <c r="D93" i="24"/>
  <c r="D92" i="24"/>
  <c r="D91" i="24"/>
  <c r="D90" i="24"/>
  <c r="D89" i="24"/>
  <c r="D88" i="24"/>
  <c r="D87" i="24"/>
  <c r="D86" i="24"/>
  <c r="D85" i="24"/>
  <c r="D84" i="24"/>
  <c r="D83" i="24"/>
  <c r="D82" i="24"/>
  <c r="D81" i="24"/>
  <c r="D80" i="24"/>
  <c r="D79" i="24"/>
  <c r="D78" i="24"/>
  <c r="D76" i="24"/>
  <c r="D75" i="24"/>
  <c r="D74" i="24"/>
  <c r="D73" i="24"/>
  <c r="D72" i="24"/>
  <c r="D71" i="24"/>
  <c r="D70" i="24"/>
  <c r="D69" i="24"/>
  <c r="D68" i="24"/>
  <c r="D67" i="24"/>
  <c r="D66" i="24"/>
  <c r="D65" i="24"/>
  <c r="D64" i="24"/>
  <c r="D63" i="24"/>
  <c r="D62" i="24"/>
  <c r="D61" i="24"/>
  <c r="D60" i="24"/>
  <c r="D59" i="24"/>
  <c r="D58" i="24"/>
  <c r="D57" i="24"/>
  <c r="D56" i="24"/>
  <c r="D55" i="24"/>
  <c r="D54" i="24"/>
  <c r="D53" i="24"/>
  <c r="D52" i="24"/>
  <c r="D51" i="24"/>
  <c r="D50" i="24"/>
  <c r="D49" i="24"/>
  <c r="D48" i="24"/>
  <c r="D47" i="24"/>
  <c r="D46" i="24"/>
  <c r="D45" i="24"/>
  <c r="D44" i="24"/>
  <c r="D43" i="24"/>
  <c r="D42" i="24"/>
  <c r="D41" i="24"/>
  <c r="D40" i="24"/>
  <c r="D39" i="24"/>
  <c r="D38" i="24"/>
  <c r="D37" i="24"/>
  <c r="D36" i="24"/>
  <c r="D35" i="24"/>
  <c r="D34" i="24"/>
  <c r="D33" i="24"/>
  <c r="D32" i="24"/>
  <c r="D31" i="24"/>
  <c r="D30" i="24"/>
  <c r="D29" i="24"/>
  <c r="D28" i="24"/>
  <c r="D27" i="24"/>
  <c r="D26" i="24"/>
  <c r="D25" i="24"/>
  <c r="D24" i="24"/>
  <c r="D23" i="24"/>
  <c r="D22" i="24"/>
  <c r="D21" i="24"/>
  <c r="D20" i="24"/>
  <c r="D19" i="24"/>
  <c r="D18" i="24"/>
  <c r="D17" i="24"/>
  <c r="D16" i="24"/>
  <c r="D15" i="24"/>
  <c r="D14" i="24"/>
  <c r="CT1" i="24"/>
  <c r="CS1" i="24"/>
  <c r="CR1" i="24"/>
  <c r="CQ1" i="24"/>
  <c r="CP1" i="24"/>
  <c r="CO1" i="24"/>
  <c r="CN1" i="24"/>
  <c r="CM1" i="24"/>
  <c r="CL1" i="24"/>
  <c r="CK1" i="24"/>
  <c r="CJ1" i="24"/>
  <c r="CI1" i="24"/>
  <c r="CH1" i="24"/>
  <c r="CG1" i="24"/>
  <c r="CF1" i="24"/>
  <c r="CE1" i="24"/>
  <c r="CD1" i="24"/>
  <c r="CC1" i="24"/>
  <c r="CB1" i="24"/>
  <c r="CA1" i="24"/>
  <c r="BZ1" i="24"/>
  <c r="BY1" i="24"/>
  <c r="BX1" i="24"/>
  <c r="BW1" i="24"/>
  <c r="BV1" i="24"/>
  <c r="BU1" i="24"/>
  <c r="BT1" i="24"/>
  <c r="BS1" i="24"/>
  <c r="BR1" i="24"/>
  <c r="BQ1" i="24"/>
  <c r="BP1" i="24"/>
  <c r="BO1" i="24"/>
  <c r="BN1" i="24"/>
  <c r="BM1" i="24"/>
  <c r="BL1" i="24"/>
  <c r="BK1" i="24"/>
  <c r="BJ1" i="24"/>
  <c r="BI1" i="24"/>
  <c r="BH1" i="24"/>
  <c r="BG1" i="24"/>
  <c r="BF1" i="24"/>
  <c r="BE1" i="24"/>
  <c r="BD1" i="24"/>
  <c r="BC1" i="24"/>
  <c r="BB1" i="24"/>
  <c r="BA1" i="24"/>
  <c r="AZ1" i="24"/>
  <c r="AY1" i="24"/>
  <c r="AX1" i="24"/>
  <c r="AW1" i="24"/>
  <c r="AV1" i="24"/>
  <c r="AU1" i="24"/>
  <c r="AT1" i="24"/>
  <c r="AS1" i="24"/>
  <c r="AR1" i="24"/>
  <c r="AQ1" i="24"/>
  <c r="AP1" i="24"/>
  <c r="AO1" i="24"/>
  <c r="AN1" i="24"/>
  <c r="AM1" i="24"/>
  <c r="AL1" i="24"/>
  <c r="AK1" i="24"/>
  <c r="AJ1" i="24"/>
  <c r="AI1" i="24"/>
  <c r="AH1" i="24"/>
  <c r="AG1" i="24"/>
  <c r="AF1" i="24"/>
  <c r="AE1" i="24"/>
  <c r="AD1" i="24"/>
  <c r="AC1" i="24"/>
  <c r="AB1" i="24"/>
  <c r="AA1" i="24"/>
  <c r="Z1" i="24"/>
  <c r="Y1" i="24"/>
  <c r="X1" i="24"/>
  <c r="W1" i="24"/>
  <c r="V1" i="24"/>
  <c r="U1" i="24"/>
  <c r="T1" i="24"/>
  <c r="S1" i="24"/>
  <c r="R1" i="24"/>
  <c r="Q1" i="24"/>
  <c r="P1" i="24"/>
  <c r="O1" i="24"/>
  <c r="N1" i="24"/>
  <c r="M1" i="24"/>
  <c r="L1" i="24"/>
  <c r="K1" i="24"/>
  <c r="J1" i="24"/>
  <c r="I1" i="24"/>
  <c r="H1" i="24"/>
  <c r="G1" i="24"/>
  <c r="F1" i="24"/>
  <c r="E1" i="24"/>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09" i="22"/>
  <c r="D208" i="22"/>
  <c r="D207" i="22"/>
  <c r="D206" i="22"/>
  <c r="D205" i="22"/>
  <c r="D204" i="22"/>
  <c r="D203" i="22"/>
  <c r="D202" i="22"/>
  <c r="D201" i="22"/>
  <c r="D200" i="22"/>
  <c r="D199" i="22"/>
  <c r="D198" i="22"/>
  <c r="D196" i="22"/>
  <c r="D195" i="22"/>
  <c r="D193" i="22"/>
  <c r="D192" i="22"/>
  <c r="D191" i="22"/>
  <c r="D190" i="22"/>
  <c r="D189" i="22"/>
  <c r="D188" i="22"/>
  <c r="D187" i="22"/>
  <c r="D186" i="22"/>
  <c r="D185" i="22"/>
  <c r="D184" i="22"/>
  <c r="D183" i="22"/>
  <c r="D182" i="22"/>
  <c r="D181" i="22"/>
  <c r="D180" i="22"/>
  <c r="D179" i="22"/>
  <c r="D178" i="22"/>
  <c r="D177" i="22"/>
  <c r="D176" i="22"/>
  <c r="D175" i="22"/>
  <c r="D174"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CT1" i="22"/>
  <c r="CS1" i="22"/>
  <c r="CR1" i="22"/>
  <c r="CQ1" i="22"/>
  <c r="CP1" i="22"/>
  <c r="CO1" i="22"/>
  <c r="CN1" i="22"/>
  <c r="CM1" i="22"/>
  <c r="CL1" i="22"/>
  <c r="CK1" i="22"/>
  <c r="CJ1" i="22"/>
  <c r="CI1" i="22"/>
  <c r="CH1" i="22"/>
  <c r="CG1" i="22"/>
  <c r="CF1" i="22"/>
  <c r="CE1" i="22"/>
  <c r="CD1" i="22"/>
  <c r="CC1" i="22"/>
  <c r="CB1" i="22"/>
  <c r="CA1" i="22"/>
  <c r="BZ1" i="22"/>
  <c r="BY1" i="22"/>
  <c r="BX1" i="22"/>
  <c r="BW1" i="22"/>
  <c r="BV1" i="22"/>
  <c r="BU1" i="22"/>
  <c r="BT1" i="22"/>
  <c r="BS1" i="22"/>
  <c r="BR1" i="22"/>
  <c r="BQ1" i="22"/>
  <c r="BP1" i="22"/>
  <c r="BO1" i="22"/>
  <c r="BN1" i="22"/>
  <c r="BM1" i="22"/>
  <c r="BL1" i="22"/>
  <c r="BK1" i="22"/>
  <c r="BJ1" i="22"/>
  <c r="BI1" i="22"/>
  <c r="BH1" i="22"/>
  <c r="BG1" i="22"/>
  <c r="BF1" i="22"/>
  <c r="BE1" i="22"/>
  <c r="BD1" i="22"/>
  <c r="BC1" i="22"/>
  <c r="BB1" i="22"/>
  <c r="BA1" i="22"/>
  <c r="AZ1" i="22"/>
  <c r="AY1" i="22"/>
  <c r="AX1" i="22"/>
  <c r="AW1" i="22"/>
  <c r="AV1" i="22"/>
  <c r="AU1" i="22"/>
  <c r="AT1" i="22"/>
  <c r="AS1" i="22"/>
  <c r="AR1" i="22"/>
  <c r="AQ1" i="22"/>
  <c r="AP1" i="22"/>
  <c r="AO1" i="22"/>
  <c r="AN1" i="22"/>
  <c r="AM1" i="22"/>
  <c r="AL1" i="22"/>
  <c r="AK1" i="22"/>
  <c r="AJ1" i="22"/>
  <c r="AI1" i="22"/>
  <c r="AH1" i="22"/>
  <c r="AG1" i="22"/>
  <c r="AF1" i="22"/>
  <c r="AE1" i="22"/>
  <c r="AD1" i="22"/>
  <c r="AC1" i="22"/>
  <c r="AB1" i="22"/>
  <c r="AA1" i="22"/>
  <c r="Z1" i="22"/>
  <c r="Y1" i="22"/>
  <c r="X1" i="22"/>
  <c r="W1" i="22"/>
  <c r="V1" i="22"/>
  <c r="U1" i="22"/>
  <c r="T1" i="22"/>
  <c r="S1" i="22"/>
  <c r="R1" i="22"/>
  <c r="Q1" i="22"/>
  <c r="P1" i="22"/>
  <c r="O1" i="22"/>
  <c r="N1" i="22"/>
  <c r="M1" i="22"/>
  <c r="L1" i="22"/>
  <c r="K1" i="22"/>
  <c r="J1" i="22"/>
  <c r="I1" i="22"/>
  <c r="H1" i="22"/>
  <c r="G1" i="22"/>
  <c r="F1" i="22"/>
  <c r="E1" i="22"/>
  <c r="D223" i="18"/>
  <c r="D222" i="18"/>
  <c r="D221" i="18"/>
  <c r="D220" i="18"/>
  <c r="D219" i="18"/>
  <c r="D218" i="18"/>
  <c r="D217" i="18"/>
  <c r="D216" i="18"/>
  <c r="D215" i="18"/>
  <c r="D214" i="18"/>
  <c r="D213" i="18"/>
  <c r="D212" i="18"/>
  <c r="D211" i="18"/>
  <c r="D209" i="18"/>
  <c r="D208" i="18"/>
  <c r="D207" i="18"/>
  <c r="D206" i="18"/>
  <c r="D205" i="18"/>
  <c r="D204" i="18"/>
  <c r="D203" i="18"/>
  <c r="D202" i="18"/>
  <c r="D201" i="18"/>
  <c r="D200" i="18"/>
  <c r="D199" i="18"/>
  <c r="D198" i="18"/>
  <c r="D196" i="18"/>
  <c r="D195" i="18"/>
  <c r="D193" i="18"/>
  <c r="D192" i="18"/>
  <c r="D191" i="18"/>
  <c r="D190" i="18"/>
  <c r="D189" i="18"/>
  <c r="D188" i="18"/>
  <c r="D187" i="18"/>
  <c r="D186" i="18"/>
  <c r="D185" i="18"/>
  <c r="D184" i="18"/>
  <c r="D183" i="18"/>
  <c r="D182" i="18"/>
  <c r="D181" i="18"/>
  <c r="D180" i="18"/>
  <c r="D179" i="18"/>
  <c r="D178" i="18"/>
  <c r="D177" i="18"/>
  <c r="D176" i="18"/>
  <c r="D175" i="18"/>
  <c r="D174" i="18"/>
  <c r="D173" i="18"/>
  <c r="D172" i="18"/>
  <c r="D171" i="18"/>
  <c r="D170" i="18"/>
  <c r="D169"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CT1" i="18"/>
  <c r="CS1" i="18"/>
  <c r="CR1" i="18"/>
  <c r="CQ1" i="18"/>
  <c r="CP1" i="18"/>
  <c r="CO1" i="18"/>
  <c r="CN1" i="18"/>
  <c r="CM1" i="18"/>
  <c r="CL1" i="18"/>
  <c r="CK1" i="18"/>
  <c r="CJ1" i="18"/>
  <c r="CI1" i="18"/>
  <c r="CH1" i="18"/>
  <c r="CG1" i="18"/>
  <c r="CF1" i="18"/>
  <c r="CE1" i="18"/>
  <c r="CD1" i="18"/>
  <c r="CC1" i="18"/>
  <c r="CB1" i="18"/>
  <c r="CA1" i="18"/>
  <c r="BZ1" i="18"/>
  <c r="BY1" i="18"/>
  <c r="BX1" i="18"/>
  <c r="BW1" i="18"/>
  <c r="BV1" i="18"/>
  <c r="BU1" i="18"/>
  <c r="BT1" i="18"/>
  <c r="BS1" i="18"/>
  <c r="BR1" i="18"/>
  <c r="BQ1" i="18"/>
  <c r="BP1" i="18"/>
  <c r="BO1" i="18"/>
  <c r="BN1" i="18"/>
  <c r="BM1" i="18"/>
  <c r="BL1" i="18"/>
  <c r="BK1" i="18"/>
  <c r="BJ1" i="18"/>
  <c r="BI1" i="18"/>
  <c r="BH1" i="18"/>
  <c r="BG1" i="18"/>
  <c r="BF1" i="18"/>
  <c r="BE1" i="18"/>
  <c r="BD1" i="18"/>
  <c r="BC1" i="18"/>
  <c r="BB1" i="18"/>
  <c r="BA1" i="18"/>
  <c r="AZ1" i="18"/>
  <c r="AY1" i="18"/>
  <c r="AX1" i="18"/>
  <c r="AW1" i="18"/>
  <c r="AV1" i="18"/>
  <c r="AU1"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 r="S1" i="18"/>
  <c r="R1" i="18"/>
  <c r="Q1" i="18"/>
  <c r="P1" i="18"/>
  <c r="O1" i="18"/>
  <c r="N1" i="18"/>
  <c r="M1" i="18"/>
  <c r="L1" i="18"/>
  <c r="K1" i="18"/>
  <c r="J1" i="18"/>
  <c r="I1" i="18"/>
  <c r="H1" i="18"/>
  <c r="G1" i="18"/>
  <c r="F1" i="18"/>
  <c r="E1" i="18"/>
  <c r="G3" i="1" l="1" a="1"/>
  <c r="N5" i="1" a="1"/>
  <c r="AP9" i="1" a="1"/>
  <c r="IK7" i="1" a="1"/>
  <c r="AI3" i="1" a="1"/>
  <c r="U9" i="1" a="1"/>
  <c r="AW1" i="1" a="1"/>
  <c r="AI9" i="1" a="1"/>
  <c r="AB5" i="1" a="1"/>
  <c r="AP3" i="1" a="1"/>
  <c r="J4" i="25" s="1"/>
  <c r="J9" i="25" s="1"/>
  <c r="AB3" i="1" a="1"/>
  <c r="AI5" i="1" a="1"/>
  <c r="G1" i="1" a="1"/>
  <c r="E3" i="25" s="1"/>
  <c r="E8" i="25" s="1"/>
  <c r="G5" i="1" a="1"/>
  <c r="N9" i="1" a="1"/>
  <c r="U5" i="1" a="1"/>
  <c r="AP5" i="1" a="1"/>
  <c r="N1" i="1" a="1"/>
  <c r="G9" i="1" a="1"/>
  <c r="E7" i="25" s="1"/>
  <c r="E12" i="25" s="1"/>
  <c r="N3" i="1" a="1"/>
  <c r="IK5" i="1" a="1"/>
  <c r="G7" i="1" a="1"/>
  <c r="U3" i="1" a="1"/>
  <c r="N7" i="1" a="1"/>
  <c r="F6" i="25" s="1"/>
  <c r="F11" i="25" s="1"/>
  <c r="AB9" i="1" a="1"/>
  <c r="AW3" i="1" a="1"/>
  <c r="K4" i="25" s="1"/>
  <c r="K9" i="25" s="1"/>
  <c r="U1" i="1" a="1"/>
  <c r="AI1" i="1" a="1"/>
  <c r="AW9" i="1" a="1"/>
  <c r="U7" i="1" a="1"/>
  <c r="G6" i="25" s="1"/>
  <c r="G11" i="25" s="1"/>
  <c r="AB1" i="1" a="1"/>
  <c r="AB7" i="1" a="1"/>
  <c r="H6" i="25" s="1"/>
  <c r="H11" i="25" s="1"/>
  <c r="AP1" i="1" a="1"/>
  <c r="AI7" i="1" a="1"/>
  <c r="AP7" i="1" a="1"/>
  <c r="IK3" i="1" a="1"/>
  <c r="AW7" i="1" a="1"/>
  <c r="K6" i="25" s="1"/>
  <c r="K11" i="25" s="1"/>
  <c r="IK9" i="1" a="1"/>
  <c r="AW5" i="1" a="1"/>
  <c r="IK1" i="1" a="1"/>
  <c r="DH11" i="13"/>
  <c r="DH12" i="13"/>
  <c r="DH10" i="13"/>
  <c r="DG12" i="13"/>
  <c r="DG10" i="13"/>
  <c r="DG11" i="13"/>
  <c r="BH4" i="25"/>
  <c r="BH9" i="25" s="1"/>
  <c r="BE5" i="25"/>
  <c r="BE10" i="25" s="1"/>
  <c r="BD7" i="25"/>
  <c r="BD12" i="25" s="1"/>
  <c r="BD5" i="25"/>
  <c r="BD10" i="25" s="1"/>
  <c r="BE4" i="25"/>
  <c r="BE9" i="25" s="1"/>
  <c r="BF4" i="25"/>
  <c r="BF9" i="25" s="1"/>
  <c r="BG4" i="25"/>
  <c r="BG9" i="25" s="1"/>
  <c r="BN6" i="25"/>
  <c r="BN11" i="25" s="1"/>
  <c r="BO6" i="25"/>
  <c r="BO11" i="25" s="1"/>
  <c r="BP6" i="25"/>
  <c r="BP11" i="25" s="1"/>
  <c r="BQ5" i="25"/>
  <c r="BQ10" i="25" s="1"/>
  <c r="BG3" i="25"/>
  <c r="BG8" i="25" s="1"/>
  <c r="BH3" i="25"/>
  <c r="BH8" i="25" s="1"/>
  <c r="BL7" i="25"/>
  <c r="BL12" i="25" s="1"/>
  <c r="BI3" i="25"/>
  <c r="BI8" i="25" s="1"/>
  <c r="BS4" i="25"/>
  <c r="BS9" i="25" s="1"/>
  <c r="BM7" i="25"/>
  <c r="BM12" i="25" s="1"/>
  <c r="BQ7" i="25"/>
  <c r="BQ12" i="25" s="1"/>
  <c r="BK7" i="25"/>
  <c r="BK12" i="25" s="1"/>
  <c r="F3" i="25"/>
  <c r="F8" i="25" s="1"/>
  <c r="G3" i="25"/>
  <c r="G8" i="25" s="1"/>
  <c r="H3" i="25"/>
  <c r="H8" i="25" s="1"/>
  <c r="I3" i="25"/>
  <c r="I8" i="25" s="1"/>
  <c r="J3" i="25"/>
  <c r="J8" i="25" s="1"/>
  <c r="K3" i="25"/>
  <c r="K8" i="25" s="1"/>
  <c r="L3" i="25"/>
  <c r="L8" i="25" s="1"/>
  <c r="M3" i="25"/>
  <c r="M8" i="25" s="1"/>
  <c r="N3" i="25"/>
  <c r="N8" i="25" s="1"/>
  <c r="O3" i="25"/>
  <c r="O8" i="25" s="1"/>
  <c r="P3" i="25"/>
  <c r="P8" i="25" s="1"/>
  <c r="Q3" i="25"/>
  <c r="Q8" i="25" s="1"/>
  <c r="R3" i="25"/>
  <c r="R8" i="25" s="1"/>
  <c r="S3" i="25"/>
  <c r="S8" i="25" s="1"/>
  <c r="U3" i="25"/>
  <c r="U8" i="25" s="1"/>
  <c r="V3" i="25"/>
  <c r="V8" i="25" s="1"/>
  <c r="W3" i="25"/>
  <c r="W8" i="25" s="1"/>
  <c r="Z3" i="25"/>
  <c r="Z8" i="25" s="1"/>
  <c r="AB3" i="25"/>
  <c r="AB8" i="25" s="1"/>
  <c r="AC3" i="25"/>
  <c r="AC8" i="25" s="1"/>
  <c r="AD3" i="25"/>
  <c r="AD8" i="25" s="1"/>
  <c r="AE3" i="25"/>
  <c r="AE8" i="25" s="1"/>
  <c r="AF3" i="25"/>
  <c r="AF8" i="25" s="1"/>
  <c r="AG3" i="25"/>
  <c r="AG8" i="25" s="1"/>
  <c r="AH3" i="25"/>
  <c r="AH8" i="25" s="1"/>
  <c r="AI3" i="25"/>
  <c r="AI8" i="25" s="1"/>
  <c r="AK3" i="25"/>
  <c r="AK8" i="25" s="1"/>
  <c r="AL3" i="25"/>
  <c r="AL8" i="25" s="1"/>
  <c r="AM3" i="25"/>
  <c r="AM8" i="25" s="1"/>
  <c r="AN3" i="25"/>
  <c r="AN8" i="25" s="1"/>
  <c r="AO3" i="25"/>
  <c r="AO8" i="25" s="1"/>
  <c r="AP3" i="25"/>
  <c r="AP8" i="25" s="1"/>
  <c r="AQ3" i="25"/>
  <c r="AQ8" i="25" s="1"/>
  <c r="AT3" i="25"/>
  <c r="AT8" i="25" s="1"/>
  <c r="CY8" i="13"/>
  <c r="CZ8" i="13"/>
  <c r="DA8" i="13"/>
  <c r="DB8" i="13"/>
  <c r="BD3" i="25"/>
  <c r="BD8" i="25" s="1"/>
  <c r="BE3" i="25"/>
  <c r="BE8" i="25" s="1"/>
  <c r="BF3" i="25"/>
  <c r="BF8" i="25" s="1"/>
  <c r="BJ3" i="25"/>
  <c r="BJ8" i="25" s="1"/>
  <c r="BK3" i="25"/>
  <c r="BK8" i="25" s="1"/>
  <c r="BL3" i="25"/>
  <c r="BL8" i="25" s="1"/>
  <c r="BM3" i="25"/>
  <c r="BM8" i="25" s="1"/>
  <c r="BN3" i="25"/>
  <c r="BN8" i="25" s="1"/>
  <c r="BO3" i="25"/>
  <c r="BO8" i="25" s="1"/>
  <c r="BP3" i="25"/>
  <c r="BP8" i="25" s="1"/>
  <c r="BQ3" i="25"/>
  <c r="BQ8" i="25" s="1"/>
  <c r="BR3" i="25"/>
  <c r="BR8" i="25" s="1"/>
  <c r="BS3" i="25"/>
  <c r="BS8" i="25" s="1"/>
  <c r="BT3" i="25"/>
  <c r="BT8" i="25" s="1"/>
  <c r="BV3" i="25"/>
  <c r="BV8" i="25" s="1"/>
  <c r="BW3" i="25"/>
  <c r="BW8" i="25" s="1"/>
  <c r="BX3" i="25"/>
  <c r="BX8" i="25" s="1"/>
  <c r="BY3" i="25"/>
  <c r="BY8" i="25" s="1"/>
  <c r="BZ3" i="25"/>
  <c r="BZ8" i="25" s="1"/>
  <c r="CA3" i="25"/>
  <c r="CA8" i="25" s="1"/>
  <c r="CB3" i="25"/>
  <c r="CB8" i="25" s="1"/>
  <c r="CC3" i="25"/>
  <c r="CC8" i="25" s="1"/>
  <c r="CD3" i="25"/>
  <c r="CD8" i="25" s="1"/>
  <c r="CH3" i="25"/>
  <c r="CH8" i="25" s="1"/>
  <c r="CL3" i="25"/>
  <c r="CL8" i="25" s="1"/>
  <c r="CM3" i="25"/>
  <c r="CM8" i="25" s="1"/>
  <c r="CN3" i="25"/>
  <c r="CN8" i="25" s="1"/>
  <c r="CO3" i="25"/>
  <c r="CO8" i="25" s="1"/>
  <c r="CP3" i="25"/>
  <c r="CP8" i="25" s="1"/>
  <c r="CQ3" i="25"/>
  <c r="CQ8" i="25" s="1"/>
  <c r="CR3" i="25"/>
  <c r="CR8" i="25" s="1"/>
  <c r="CS3" i="25"/>
  <c r="CS8" i="25" s="1"/>
  <c r="CT3" i="25"/>
  <c r="CT8" i="25" s="1"/>
  <c r="E4" i="25"/>
  <c r="E9" i="25" s="1"/>
  <c r="F4" i="25"/>
  <c r="F9" i="25" s="1"/>
  <c r="G4" i="25"/>
  <c r="G9" i="25" s="1"/>
  <c r="H4" i="25"/>
  <c r="H9" i="25" s="1"/>
  <c r="I4" i="25"/>
  <c r="I9" i="25" s="1"/>
  <c r="N4" i="25"/>
  <c r="N9" i="25" s="1"/>
  <c r="O4" i="25"/>
  <c r="O9" i="25" s="1"/>
  <c r="P4" i="25"/>
  <c r="P9" i="25" s="1"/>
  <c r="Q4" i="25"/>
  <c r="Q9" i="25" s="1"/>
  <c r="R4" i="25"/>
  <c r="R9" i="25" s="1"/>
  <c r="S4" i="25"/>
  <c r="S9" i="25" s="1"/>
  <c r="T4" i="25"/>
  <c r="T9" i="25" s="1"/>
  <c r="X4" i="25"/>
  <c r="X9" i="25" s="1"/>
  <c r="Y4" i="25"/>
  <c r="Y9" i="25" s="1"/>
  <c r="Z4" i="25"/>
  <c r="Z9" i="25" s="1"/>
  <c r="AA4" i="25"/>
  <c r="AA9" i="25" s="1"/>
  <c r="AB4" i="25"/>
  <c r="AB9" i="25" s="1"/>
  <c r="AC4" i="25"/>
  <c r="AC9" i="25" s="1"/>
  <c r="AD4" i="25"/>
  <c r="AD9" i="25" s="1"/>
  <c r="AE4" i="25"/>
  <c r="AE9" i="25" s="1"/>
  <c r="AH4" i="25"/>
  <c r="AH9" i="25" s="1"/>
  <c r="AK4" i="25"/>
  <c r="AK9" i="25" s="1"/>
  <c r="AL4" i="25"/>
  <c r="AL9" i="25" s="1"/>
  <c r="AM4" i="25"/>
  <c r="AM9" i="25" s="1"/>
  <c r="AN4" i="25"/>
  <c r="AN9" i="25" s="1"/>
  <c r="AO4" i="25"/>
  <c r="AO9" i="25" s="1"/>
  <c r="AP4" i="25"/>
  <c r="AP9" i="25" s="1"/>
  <c r="AQ4" i="25"/>
  <c r="AQ9" i="25" s="1"/>
  <c r="AR4" i="25"/>
  <c r="AR9" i="25" s="1"/>
  <c r="AS4" i="25"/>
  <c r="AS9" i="25" s="1"/>
  <c r="AT4" i="25"/>
  <c r="AT9" i="25" s="1"/>
  <c r="CY9" i="13"/>
  <c r="CZ9" i="13"/>
  <c r="DA9" i="13"/>
  <c r="DB9" i="13"/>
  <c r="BD4" i="25"/>
  <c r="BD9" i="25" s="1"/>
  <c r="BI4" i="25"/>
  <c r="BI9" i="25" s="1"/>
  <c r="BJ4" i="25"/>
  <c r="BJ9" i="25" s="1"/>
  <c r="BK4" i="25"/>
  <c r="BK9" i="25" s="1"/>
  <c r="BL4" i="25"/>
  <c r="BL9" i="25" s="1"/>
  <c r="BM4" i="25"/>
  <c r="BM9" i="25" s="1"/>
  <c r="BN4" i="25"/>
  <c r="BN9" i="25" s="1"/>
  <c r="BO4" i="25"/>
  <c r="BO9" i="25" s="1"/>
  <c r="BP4" i="25"/>
  <c r="BP9" i="25" s="1"/>
  <c r="BQ4" i="25"/>
  <c r="BQ9" i="25" s="1"/>
  <c r="BR4" i="25"/>
  <c r="BR9" i="25" s="1"/>
  <c r="BT4" i="25"/>
  <c r="BT9" i="25" s="1"/>
  <c r="BU4" i="25"/>
  <c r="BU9" i="25" s="1"/>
  <c r="BV4" i="25"/>
  <c r="BV9" i="25" s="1"/>
  <c r="BW4" i="25"/>
  <c r="BW9" i="25" s="1"/>
  <c r="BX4" i="25"/>
  <c r="BX9" i="25" s="1"/>
  <c r="CF4" i="25"/>
  <c r="CF9" i="25" s="1"/>
  <c r="CH4" i="25"/>
  <c r="CH9" i="25" s="1"/>
  <c r="CL4" i="25"/>
  <c r="CL9" i="25" s="1"/>
  <c r="CM4" i="25"/>
  <c r="CM9" i="25" s="1"/>
  <c r="CN4" i="25"/>
  <c r="CN9" i="25" s="1"/>
  <c r="CO4" i="25"/>
  <c r="CO9" i="25" s="1"/>
  <c r="CR4" i="25"/>
  <c r="CR9" i="25" s="1"/>
  <c r="CS4" i="25"/>
  <c r="CS9" i="25" s="1"/>
  <c r="E5" i="25"/>
  <c r="E10" i="25" s="1"/>
  <c r="F5" i="25"/>
  <c r="F10" i="25" s="1"/>
  <c r="G5" i="25"/>
  <c r="G10" i="25" s="1"/>
  <c r="H5" i="25"/>
  <c r="H10" i="25" s="1"/>
  <c r="I5" i="25"/>
  <c r="I10" i="25" s="1"/>
  <c r="J5" i="25"/>
  <c r="J10" i="25" s="1"/>
  <c r="K5" i="25"/>
  <c r="K10" i="25" s="1"/>
  <c r="L5" i="25"/>
  <c r="L10" i="25" s="1"/>
  <c r="M5" i="25"/>
  <c r="M10" i="25" s="1"/>
  <c r="N5" i="25"/>
  <c r="N10" i="25" s="1"/>
  <c r="O5" i="25"/>
  <c r="O10" i="25" s="1"/>
  <c r="P5" i="25"/>
  <c r="P10" i="25" s="1"/>
  <c r="Q5" i="25"/>
  <c r="Q10" i="25" s="1"/>
  <c r="R5" i="25"/>
  <c r="R10" i="25" s="1"/>
  <c r="S5" i="25"/>
  <c r="S10" i="25" s="1"/>
  <c r="T5" i="25"/>
  <c r="T10" i="25" s="1"/>
  <c r="U5" i="25"/>
  <c r="U10" i="25" s="1"/>
  <c r="V5" i="25"/>
  <c r="V10" i="25" s="1"/>
  <c r="W5" i="25"/>
  <c r="W10" i="25" s="1"/>
  <c r="X5" i="25"/>
  <c r="X10" i="25" s="1"/>
  <c r="Y5" i="25"/>
  <c r="Y10" i="25" s="1"/>
  <c r="Z5" i="25"/>
  <c r="Z10" i="25" s="1"/>
  <c r="AA5" i="25"/>
  <c r="AA10" i="25" s="1"/>
  <c r="AB5" i="25"/>
  <c r="AB10" i="25" s="1"/>
  <c r="AC5" i="25"/>
  <c r="AC10" i="25" s="1"/>
  <c r="AD5" i="25"/>
  <c r="AD10" i="25" s="1"/>
  <c r="AE5" i="25"/>
  <c r="AE10" i="25" s="1"/>
  <c r="AF5" i="25"/>
  <c r="AF10" i="25" s="1"/>
  <c r="AH5" i="25"/>
  <c r="AH10" i="25" s="1"/>
  <c r="AI5" i="25"/>
  <c r="AI10" i="25" s="1"/>
  <c r="AJ5" i="25"/>
  <c r="AJ10" i="25" s="1"/>
  <c r="AK5" i="25"/>
  <c r="AK10" i="25" s="1"/>
  <c r="AL5" i="25"/>
  <c r="AL10" i="25" s="1"/>
  <c r="AM5" i="25"/>
  <c r="AM10" i="25" s="1"/>
  <c r="AN5" i="25"/>
  <c r="AN10" i="25" s="1"/>
  <c r="AO5" i="25"/>
  <c r="AO10" i="25" s="1"/>
  <c r="AT5" i="25"/>
  <c r="AT10" i="25" s="1"/>
  <c r="AU5" i="25"/>
  <c r="AU10" i="25" s="1"/>
  <c r="CY5" i="13"/>
  <c r="CY10" i="13" s="1"/>
  <c r="CZ5" i="13"/>
  <c r="CZ10" i="13" s="1"/>
  <c r="DA5" i="13"/>
  <c r="DA10" i="13" s="1"/>
  <c r="DB5" i="13"/>
  <c r="DB10" i="13" s="1"/>
  <c r="DC5" i="13"/>
  <c r="DC10" i="13" s="1"/>
  <c r="DD5" i="13"/>
  <c r="DD10" i="13" s="1"/>
  <c r="DE5" i="13"/>
  <c r="DE10" i="13" s="1"/>
  <c r="DF5" i="13"/>
  <c r="DF106" i="13" s="1"/>
  <c r="BF5" i="25"/>
  <c r="BF10" i="25" s="1"/>
  <c r="BG5" i="25"/>
  <c r="BG10" i="25" s="1"/>
  <c r="BH5" i="25"/>
  <c r="BH10" i="25" s="1"/>
  <c r="BI5" i="25"/>
  <c r="BI10" i="25" s="1"/>
  <c r="BJ5" i="25"/>
  <c r="BJ10" i="25" s="1"/>
  <c r="BK5" i="25"/>
  <c r="BK10" i="25" s="1"/>
  <c r="BL5" i="25"/>
  <c r="BL10" i="25" s="1"/>
  <c r="BM5" i="25"/>
  <c r="BM10" i="25" s="1"/>
  <c r="BN5" i="25"/>
  <c r="BN10" i="25" s="1"/>
  <c r="BO5" i="25"/>
  <c r="BO10" i="25" s="1"/>
  <c r="BP5" i="25"/>
  <c r="BP10" i="25" s="1"/>
  <c r="BR5" i="25"/>
  <c r="BR10" i="25" s="1"/>
  <c r="BS5" i="25"/>
  <c r="BS10" i="25" s="1"/>
  <c r="BT5" i="25"/>
  <c r="BT10" i="25" s="1"/>
  <c r="BV5" i="25"/>
  <c r="BV10" i="25" s="1"/>
  <c r="BW5" i="25"/>
  <c r="BW10" i="25" s="1"/>
  <c r="BX5" i="25"/>
  <c r="BX10" i="25" s="1"/>
  <c r="BY5" i="25"/>
  <c r="BY10" i="25" s="1"/>
  <c r="BZ5" i="25"/>
  <c r="BZ10" i="25" s="1"/>
  <c r="CA5" i="25"/>
  <c r="CA10" i="25" s="1"/>
  <c r="CB5" i="25"/>
  <c r="CB10" i="25" s="1"/>
  <c r="CC5" i="25"/>
  <c r="CC10" i="25" s="1"/>
  <c r="CD5" i="25"/>
  <c r="CD10" i="25" s="1"/>
  <c r="CE5" i="25"/>
  <c r="CE10" i="25" s="1"/>
  <c r="CG5" i="25"/>
  <c r="CG10" i="25" s="1"/>
  <c r="CH5" i="25"/>
  <c r="CH10" i="25" s="1"/>
  <c r="CP5" i="25"/>
  <c r="CP10" i="25" s="1"/>
  <c r="CQ5" i="25"/>
  <c r="CQ10" i="25" s="1"/>
  <c r="CR5" i="25"/>
  <c r="CR10" i="25" s="1"/>
  <c r="CS5" i="25"/>
  <c r="CS10" i="25" s="1"/>
  <c r="CT5" i="25"/>
  <c r="CT10" i="25" s="1"/>
  <c r="E6" i="25"/>
  <c r="E11" i="25" s="1"/>
  <c r="I6" i="25"/>
  <c r="I11" i="25" s="1"/>
  <c r="J6" i="25"/>
  <c r="J11" i="25" s="1"/>
  <c r="L6" i="25"/>
  <c r="L11" i="25" s="1"/>
  <c r="M6" i="25"/>
  <c r="M11" i="25" s="1"/>
  <c r="N6" i="25"/>
  <c r="N11" i="25" s="1"/>
  <c r="O6" i="25"/>
  <c r="O11" i="25" s="1"/>
  <c r="P6" i="25"/>
  <c r="P11" i="25" s="1"/>
  <c r="Q6" i="25"/>
  <c r="Q11" i="25" s="1"/>
  <c r="U6" i="25"/>
  <c r="U11" i="25" s="1"/>
  <c r="V6" i="25"/>
  <c r="V11" i="25" s="1"/>
  <c r="W6" i="25"/>
  <c r="W11" i="25" s="1"/>
  <c r="X6" i="25"/>
  <c r="X11" i="25" s="1"/>
  <c r="Y6" i="25"/>
  <c r="Y11" i="25" s="1"/>
  <c r="Z6" i="25"/>
  <c r="Z11" i="25" s="1"/>
  <c r="AA6" i="25"/>
  <c r="AA11" i="25" s="1"/>
  <c r="AB6" i="25"/>
  <c r="AB11" i="25" s="1"/>
  <c r="AC6" i="25"/>
  <c r="AC11" i="25" s="1"/>
  <c r="AG6" i="25"/>
  <c r="AG11" i="25" s="1"/>
  <c r="AH6" i="25"/>
  <c r="AH11" i="25" s="1"/>
  <c r="AI6" i="25"/>
  <c r="AI11" i="25" s="1"/>
  <c r="AJ6" i="25"/>
  <c r="AJ11" i="25" s="1"/>
  <c r="AK6" i="25"/>
  <c r="AK11" i="25" s="1"/>
  <c r="AL6" i="25"/>
  <c r="AL11" i="25" s="1"/>
  <c r="AM6" i="25"/>
  <c r="AM11" i="25" s="1"/>
  <c r="AN6" i="25"/>
  <c r="AN11" i="25" s="1"/>
  <c r="AO6" i="25"/>
  <c r="AO11" i="25" s="1"/>
  <c r="AS6" i="25"/>
  <c r="AS11" i="25" s="1"/>
  <c r="AT6" i="25"/>
  <c r="AT11" i="25" s="1"/>
  <c r="CY6" i="13"/>
  <c r="CY11" i="13" s="1"/>
  <c r="CZ6" i="13"/>
  <c r="CZ11" i="13" s="1"/>
  <c r="DA6" i="13"/>
  <c r="DA11" i="13" s="1"/>
  <c r="DB6" i="13"/>
  <c r="DB11" i="13" s="1"/>
  <c r="DC6" i="13"/>
  <c r="DC11" i="13" s="1"/>
  <c r="DD6" i="13"/>
  <c r="DD11" i="13" s="1"/>
  <c r="DE6" i="13"/>
  <c r="DE11" i="13" s="1"/>
  <c r="DF6" i="13"/>
  <c r="DF107" i="13" s="1"/>
  <c r="BE6" i="25"/>
  <c r="BE11" i="25" s="1"/>
  <c r="BF6" i="25"/>
  <c r="BF11" i="25" s="1"/>
  <c r="BG6" i="25"/>
  <c r="BG11" i="25" s="1"/>
  <c r="BH6" i="25"/>
  <c r="BH11" i="25" s="1"/>
  <c r="BI6" i="25"/>
  <c r="BI11" i="25" s="1"/>
  <c r="BJ6" i="25"/>
  <c r="BJ11" i="25" s="1"/>
  <c r="BK6" i="25"/>
  <c r="BK11" i="25" s="1"/>
  <c r="BL6" i="25"/>
  <c r="BL11" i="25" s="1"/>
  <c r="BM6" i="25"/>
  <c r="BM11" i="25" s="1"/>
  <c r="BQ6" i="25"/>
  <c r="BQ11" i="25" s="1"/>
  <c r="BR6" i="25"/>
  <c r="BR11" i="25" s="1"/>
  <c r="BS6" i="25"/>
  <c r="BS11" i="25" s="1"/>
  <c r="BT6" i="25"/>
  <c r="BT11" i="25" s="1"/>
  <c r="BU6" i="25"/>
  <c r="BU11" i="25" s="1"/>
  <c r="BV6" i="25"/>
  <c r="BV11" i="25" s="1"/>
  <c r="BW6" i="25"/>
  <c r="BW11" i="25" s="1"/>
  <c r="BX6" i="25"/>
  <c r="BX11" i="25" s="1"/>
  <c r="BY6" i="25"/>
  <c r="BY11" i="25" s="1"/>
  <c r="CC6" i="25"/>
  <c r="CC11" i="25" s="1"/>
  <c r="CD6" i="25"/>
  <c r="CD11" i="25" s="1"/>
  <c r="CF6" i="25"/>
  <c r="CF11" i="25" s="1"/>
  <c r="CG6" i="25"/>
  <c r="CG11" i="25" s="1"/>
  <c r="CH6" i="25"/>
  <c r="CH11" i="25" s="1"/>
  <c r="CL6" i="25"/>
  <c r="CL11" i="25" s="1"/>
  <c r="CM6" i="25"/>
  <c r="CM11" i="25" s="1"/>
  <c r="CN6" i="25"/>
  <c r="CN11" i="25" s="1"/>
  <c r="CO6" i="25"/>
  <c r="CO11" i="25" s="1"/>
  <c r="CQ6" i="25"/>
  <c r="CQ11" i="25" s="1"/>
  <c r="CR6" i="25"/>
  <c r="CR11" i="25" s="1"/>
  <c r="CS6" i="25"/>
  <c r="CS11" i="25" s="1"/>
  <c r="CT6" i="25"/>
  <c r="CT11" i="25" s="1"/>
  <c r="F7" i="25"/>
  <c r="F12" i="25" s="1"/>
  <c r="G7" i="25"/>
  <c r="G12" i="25" s="1"/>
  <c r="H7" i="25"/>
  <c r="H12" i="25" s="1"/>
  <c r="I7" i="25"/>
  <c r="I12" i="25" s="1"/>
  <c r="J7" i="25"/>
  <c r="J12" i="25" s="1"/>
  <c r="K7" i="25"/>
  <c r="K12" i="25" s="1"/>
  <c r="L7" i="25"/>
  <c r="L12" i="25" s="1"/>
  <c r="M7" i="25"/>
  <c r="M12" i="25" s="1"/>
  <c r="R7" i="25"/>
  <c r="R12" i="25" s="1"/>
  <c r="S7" i="25"/>
  <c r="S12" i="25" s="1"/>
  <c r="U7" i="25"/>
  <c r="U12" i="25" s="1"/>
  <c r="V7" i="25"/>
  <c r="V12" i="25" s="1"/>
  <c r="W7" i="25"/>
  <c r="W12" i="25" s="1"/>
  <c r="X7" i="25"/>
  <c r="X12" i="25" s="1"/>
  <c r="Y7" i="25"/>
  <c r="Y12" i="25" s="1"/>
  <c r="Z7" i="25"/>
  <c r="Z12" i="25" s="1"/>
  <c r="AA7" i="25"/>
  <c r="AA12" i="25" s="1"/>
  <c r="AD7" i="25"/>
  <c r="AD12" i="25" s="1"/>
  <c r="AE7" i="25"/>
  <c r="AE12" i="25" s="1"/>
  <c r="AG7" i="25"/>
  <c r="AG12" i="25" s="1"/>
  <c r="AH7" i="25"/>
  <c r="AH12" i="25" s="1"/>
  <c r="AI7" i="25"/>
  <c r="AI12" i="25" s="1"/>
  <c r="AJ7" i="25"/>
  <c r="AJ12" i="25" s="1"/>
  <c r="AK7" i="25"/>
  <c r="AK12" i="25" s="1"/>
  <c r="AL7" i="25"/>
  <c r="AL12" i="25" s="1"/>
  <c r="AM7" i="25"/>
  <c r="AM12" i="25" s="1"/>
  <c r="AN7" i="25"/>
  <c r="AN12" i="25" s="1"/>
  <c r="AO7" i="25"/>
  <c r="AO12" i="25" s="1"/>
  <c r="AP7" i="25"/>
  <c r="AP12" i="25" s="1"/>
  <c r="AQ7" i="25"/>
  <c r="AQ12" i="25" s="1"/>
  <c r="AR7" i="25"/>
  <c r="AR12" i="25" s="1"/>
  <c r="AS7" i="25"/>
  <c r="AS12" i="25" s="1"/>
  <c r="AT7" i="25"/>
  <c r="AT12" i="25" s="1"/>
  <c r="AU7" i="25"/>
  <c r="AU12" i="25" s="1"/>
  <c r="CY7" i="13"/>
  <c r="CY12" i="13" s="1"/>
  <c r="CZ7" i="13"/>
  <c r="CZ12" i="13" s="1"/>
  <c r="DA7" i="13"/>
  <c r="DA12" i="13" s="1"/>
  <c r="DB7" i="13"/>
  <c r="DB12" i="13" s="1"/>
  <c r="DC7" i="13"/>
  <c r="DC12" i="13" s="1"/>
  <c r="DD7" i="13"/>
  <c r="DD12" i="13" s="1"/>
  <c r="DE7" i="13"/>
  <c r="DE12" i="13" s="1"/>
  <c r="DF7" i="13"/>
  <c r="DF108" i="13" s="1"/>
  <c r="BE7" i="25"/>
  <c r="BE12" i="25" s="1"/>
  <c r="BF7" i="25"/>
  <c r="BF12" i="25" s="1"/>
  <c r="BG7" i="25"/>
  <c r="BG12" i="25" s="1"/>
  <c r="BH7" i="25"/>
  <c r="BH12" i="25" s="1"/>
  <c r="BI7" i="25"/>
  <c r="BI12" i="25" s="1"/>
  <c r="BJ7" i="25"/>
  <c r="BJ12" i="25" s="1"/>
  <c r="BN7" i="25"/>
  <c r="BN12" i="25" s="1"/>
  <c r="BO7" i="25"/>
  <c r="BO12" i="25" s="1"/>
  <c r="BP7" i="25"/>
  <c r="BP12" i="25" s="1"/>
  <c r="BR7" i="25"/>
  <c r="BR12" i="25" s="1"/>
  <c r="BS7" i="25"/>
  <c r="BS12" i="25" s="1"/>
  <c r="BV7" i="25"/>
  <c r="BV12" i="25" s="1"/>
  <c r="BZ7" i="25"/>
  <c r="BZ12" i="25" s="1"/>
  <c r="CA7" i="25"/>
  <c r="CA12" i="25" s="1"/>
  <c r="CC7" i="25"/>
  <c r="CC12" i="25" s="1"/>
  <c r="CD7" i="25"/>
  <c r="CD12" i="25" s="1"/>
  <c r="CE7" i="25"/>
  <c r="CE12" i="25" s="1"/>
  <c r="CF7" i="25"/>
  <c r="CF12" i="25" s="1"/>
  <c r="CG7" i="25"/>
  <c r="CG12" i="25" s="1"/>
  <c r="CH7" i="25"/>
  <c r="CH12" i="25" s="1"/>
  <c r="CL7" i="25"/>
  <c r="CL12" i="25" s="1"/>
  <c r="CM7" i="25"/>
  <c r="CM12" i="25" s="1"/>
  <c r="CN7" i="25"/>
  <c r="CN12" i="25" s="1"/>
  <c r="CO7" i="25"/>
  <c r="CO12" i="25" s="1"/>
  <c r="CP7" i="25"/>
  <c r="CP12" i="25" s="1"/>
  <c r="CQ7" i="25"/>
  <c r="CQ12" i="25" s="1"/>
  <c r="CR7" i="25"/>
  <c r="CR12" i="25" s="1"/>
  <c r="CS7" i="25"/>
  <c r="CS12" i="25" s="1"/>
  <c r="CT7" i="25"/>
  <c r="CT12" i="25" s="1"/>
  <c r="CK3" i="25"/>
  <c r="CK8" i="25" s="1"/>
  <c r="CK4" i="25"/>
  <c r="CK9" i="25" s="1"/>
  <c r="CK6" i="25"/>
  <c r="CK11" i="25" s="1"/>
  <c r="AW5" i="25"/>
  <c r="AW10" i="25" s="1"/>
  <c r="BA3" i="25"/>
  <c r="BA8" i="25" s="1"/>
  <c r="AY4" i="25"/>
  <c r="AY9" i="25" s="1"/>
  <c r="BA4" i="25"/>
  <c r="BA9" i="25" s="1"/>
  <c r="AV5" i="25"/>
  <c r="AV10" i="25" s="1"/>
  <c r="AW3" i="25"/>
  <c r="AW8" i="25" s="1"/>
  <c r="AV4" i="25"/>
  <c r="AV9" i="25" s="1"/>
  <c r="AY3" i="25"/>
  <c r="AY8" i="25" s="1"/>
  <c r="AW4" i="25"/>
  <c r="AW9" i="25" s="1"/>
  <c r="BC4" i="25"/>
  <c r="BC9" i="25" s="1"/>
  <c r="AZ3" i="25"/>
  <c r="AZ8" i="25" s="1"/>
  <c r="AW7" i="25"/>
  <c r="AW12" i="25" s="1"/>
  <c r="AV6" i="25"/>
  <c r="AV11" i="25" s="1"/>
  <c r="AW6" i="25"/>
  <c r="AW11" i="25" s="1"/>
  <c r="AY7" i="25"/>
  <c r="AY12" i="25" s="1"/>
  <c r="AX5" i="25"/>
  <c r="AX10" i="25" s="1"/>
  <c r="AX6" i="25"/>
  <c r="AX11" i="25" s="1"/>
  <c r="AZ7" i="25"/>
  <c r="AZ12" i="25" s="1"/>
  <c r="AV7" i="25"/>
  <c r="AV12" i="25" s="1"/>
  <c r="BB3" i="25"/>
  <c r="BB8" i="25" s="1"/>
  <c r="AX4" i="25"/>
  <c r="AX9" i="25" s="1"/>
  <c r="AY5" i="25"/>
  <c r="AY10" i="25" s="1"/>
  <c r="AY6" i="25"/>
  <c r="AY11" i="25" s="1"/>
  <c r="BA7" i="25"/>
  <c r="BA12" i="25" s="1"/>
  <c r="AX7" i="25"/>
  <c r="AX12" i="25" s="1"/>
  <c r="BC3" i="25"/>
  <c r="BC8" i="25" s="1"/>
  <c r="AZ5" i="25"/>
  <c r="AZ10" i="25" s="1"/>
  <c r="AZ6" i="25"/>
  <c r="AZ11" i="25" s="1"/>
  <c r="AZ4" i="25"/>
  <c r="AZ9" i="25" s="1"/>
  <c r="BA5" i="25"/>
  <c r="BA10" i="25" s="1"/>
  <c r="BA6" i="25"/>
  <c r="BA11" i="25" s="1"/>
  <c r="AX3" i="25"/>
  <c r="AX8" i="25" s="1"/>
  <c r="BB7" i="25"/>
  <c r="BB12" i="25" s="1"/>
  <c r="BC7" i="25"/>
  <c r="BC12" i="25" s="1"/>
  <c r="CX3" i="13"/>
  <c r="CX8" i="13" s="1"/>
  <c r="CX4" i="13"/>
  <c r="CX9" i="13" s="1"/>
  <c r="CX5" i="13"/>
  <c r="CX10" i="13" s="1"/>
  <c r="CX6" i="13"/>
  <c r="CX11" i="13" s="1"/>
  <c r="CX7" i="13"/>
  <c r="CX12" i="13" s="1"/>
  <c r="D188" i="16"/>
  <c r="D187" i="16"/>
  <c r="D186" i="16"/>
  <c r="D185" i="16"/>
  <c r="D184" i="16"/>
  <c r="D188" i="14"/>
  <c r="D187" i="14"/>
  <c r="D186" i="14"/>
  <c r="D185" i="14"/>
  <c r="D184" i="14"/>
  <c r="D189" i="14"/>
  <c r="D190" i="14"/>
  <c r="D191" i="14"/>
  <c r="D192" i="14"/>
  <c r="D193" i="14"/>
  <c r="D208" i="16"/>
  <c r="D207" i="16"/>
  <c r="D206" i="16"/>
  <c r="D205" i="16"/>
  <c r="D204" i="16"/>
  <c r="D203" i="16"/>
  <c r="D202" i="16"/>
  <c r="D201" i="16"/>
  <c r="D200" i="16"/>
  <c r="D199" i="16"/>
  <c r="D198" i="16"/>
  <c r="D197" i="16"/>
  <c r="D196" i="16"/>
  <c r="D194" i="16"/>
  <c r="D193" i="16"/>
  <c r="D192" i="16"/>
  <c r="D191" i="16"/>
  <c r="D190" i="16"/>
  <c r="D189" i="16"/>
  <c r="D183" i="16"/>
  <c r="D182" i="16"/>
  <c r="D181" i="16"/>
  <c r="D180" i="16"/>
  <c r="D179" i="16"/>
  <c r="D178" i="16"/>
  <c r="D176" i="16"/>
  <c r="D175" i="16"/>
  <c r="D173" i="16"/>
  <c r="D172" i="16"/>
  <c r="D171" i="16"/>
  <c r="D170" i="16"/>
  <c r="D169" i="16"/>
  <c r="D168" i="16"/>
  <c r="D167" i="16"/>
  <c r="D166" i="16"/>
  <c r="D165" i="16"/>
  <c r="D164" i="16"/>
  <c r="D163" i="16"/>
  <c r="D162" i="16"/>
  <c r="D161" i="16"/>
  <c r="D160" i="16"/>
  <c r="D159" i="16"/>
  <c r="D158" i="16"/>
  <c r="D157" i="16"/>
  <c r="D156" i="16"/>
  <c r="D155" i="16"/>
  <c r="D154"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7"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CT1" i="16"/>
  <c r="CS1" i="16"/>
  <c r="CR1" i="16"/>
  <c r="CQ1" i="16"/>
  <c r="CP1" i="16"/>
  <c r="CO1" i="16"/>
  <c r="CN1" i="16"/>
  <c r="CM1" i="16"/>
  <c r="CL1" i="16"/>
  <c r="CK1" i="16"/>
  <c r="CJ1" i="16"/>
  <c r="CI1" i="16"/>
  <c r="CH1" i="16"/>
  <c r="CG1" i="16"/>
  <c r="CF1" i="16"/>
  <c r="CE1" i="16"/>
  <c r="CD1" i="16"/>
  <c r="CC1" i="16"/>
  <c r="CB1" i="16"/>
  <c r="CA1" i="16"/>
  <c r="BZ1" i="16"/>
  <c r="BY1" i="16"/>
  <c r="BX1" i="16"/>
  <c r="BW1" i="16"/>
  <c r="BV1" i="16"/>
  <c r="BU1" i="16"/>
  <c r="BT1" i="16"/>
  <c r="BS1" i="16"/>
  <c r="BR1" i="16"/>
  <c r="BQ1" i="16"/>
  <c r="BP1" i="16"/>
  <c r="BO1" i="16"/>
  <c r="BN1" i="16"/>
  <c r="BM1" i="16"/>
  <c r="BL1" i="16"/>
  <c r="BK1" i="16"/>
  <c r="BJ1" i="16"/>
  <c r="BI1" i="16"/>
  <c r="BH1" i="16"/>
  <c r="BG1" i="16"/>
  <c r="BF1" i="16"/>
  <c r="BE1" i="16"/>
  <c r="BD1" i="16"/>
  <c r="BC1" i="16"/>
  <c r="BB1" i="16"/>
  <c r="BA1" i="16"/>
  <c r="AZ1" i="16"/>
  <c r="AY1" i="16"/>
  <c r="AX1" i="16"/>
  <c r="AW1" i="16"/>
  <c r="AV1" i="16"/>
  <c r="AU1" i="16"/>
  <c r="AT1" i="16"/>
  <c r="AS1" i="16"/>
  <c r="AR1" i="16"/>
  <c r="AQ1" i="16"/>
  <c r="AP1" i="16"/>
  <c r="AO1" i="16"/>
  <c r="AN1" i="16"/>
  <c r="AM1" i="16"/>
  <c r="AL1" i="16"/>
  <c r="AK1" i="16"/>
  <c r="AJ1" i="16"/>
  <c r="AI1" i="16"/>
  <c r="AH1" i="16"/>
  <c r="AG1" i="16"/>
  <c r="AF1" i="16"/>
  <c r="AE1" i="16"/>
  <c r="AD1" i="16"/>
  <c r="AC1" i="16"/>
  <c r="AB1" i="16"/>
  <c r="AA1" i="16"/>
  <c r="Z1" i="16"/>
  <c r="Y1" i="16"/>
  <c r="X1" i="16"/>
  <c r="W1" i="16"/>
  <c r="V1" i="16"/>
  <c r="U1" i="16"/>
  <c r="T1" i="16"/>
  <c r="S1" i="16"/>
  <c r="R1" i="16"/>
  <c r="Q1" i="16"/>
  <c r="P1" i="16"/>
  <c r="O1" i="16"/>
  <c r="N1" i="16"/>
  <c r="M1" i="16"/>
  <c r="L1" i="16"/>
  <c r="K1" i="16"/>
  <c r="J1" i="16"/>
  <c r="I1" i="16"/>
  <c r="H1" i="16"/>
  <c r="G1" i="16"/>
  <c r="F1" i="16"/>
  <c r="E1" i="16"/>
  <c r="D208" i="14"/>
  <c r="D207" i="14"/>
  <c r="D206" i="14"/>
  <c r="D205" i="14"/>
  <c r="D204" i="14"/>
  <c r="D203" i="14"/>
  <c r="D202" i="14"/>
  <c r="D201" i="14"/>
  <c r="D200" i="14"/>
  <c r="D199" i="14"/>
  <c r="D198" i="14"/>
  <c r="D197" i="14"/>
  <c r="D196" i="14"/>
  <c r="D194" i="14"/>
  <c r="D183" i="14"/>
  <c r="D182" i="14"/>
  <c r="D181" i="14"/>
  <c r="D180" i="14"/>
  <c r="D179" i="14"/>
  <c r="D178" i="14"/>
  <c r="D176" i="14"/>
  <c r="D175" i="14"/>
  <c r="D173" i="14"/>
  <c r="D172" i="14"/>
  <c r="D171" i="14"/>
  <c r="D170" i="14"/>
  <c r="D169" i="14"/>
  <c r="D168" i="14"/>
  <c r="D167" i="14"/>
  <c r="D166" i="14"/>
  <c r="D165" i="14"/>
  <c r="D164" i="14"/>
  <c r="D163" i="14"/>
  <c r="D162" i="14"/>
  <c r="D161" i="14"/>
  <c r="D160" i="14"/>
  <c r="D159" i="14"/>
  <c r="D158" i="14"/>
  <c r="D157" i="14"/>
  <c r="D156" i="14"/>
  <c r="D155" i="14"/>
  <c r="D154"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7"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CT1" i="14"/>
  <c r="CS1" i="14"/>
  <c r="CR1" i="14"/>
  <c r="CQ1" i="14"/>
  <c r="CP1" i="14"/>
  <c r="CO1" i="14"/>
  <c r="CN1" i="14"/>
  <c r="CM1" i="14"/>
  <c r="CL1" i="14"/>
  <c r="CK1" i="14"/>
  <c r="CJ1" i="14"/>
  <c r="CI1" i="14"/>
  <c r="CH1" i="14"/>
  <c r="CG1" i="14"/>
  <c r="CF1" i="14"/>
  <c r="CE1" i="14"/>
  <c r="CD1" i="14"/>
  <c r="CC1" i="14"/>
  <c r="CB1" i="14"/>
  <c r="CA1" i="14"/>
  <c r="BZ1" i="14"/>
  <c r="BY1" i="14"/>
  <c r="BX1" i="14"/>
  <c r="BW1" i="14"/>
  <c r="BV1" i="14"/>
  <c r="BU1" i="14"/>
  <c r="BT1" i="14"/>
  <c r="BS1" i="14"/>
  <c r="BR1" i="14"/>
  <c r="BQ1" i="14"/>
  <c r="BP1" i="14"/>
  <c r="BO1" i="14"/>
  <c r="BN1" i="14"/>
  <c r="BM1" i="14"/>
  <c r="BL1" i="14"/>
  <c r="BK1" i="14"/>
  <c r="BJ1" i="14"/>
  <c r="BI1" i="14"/>
  <c r="BH1" i="14"/>
  <c r="BG1" i="14"/>
  <c r="BF1" i="14"/>
  <c r="BE1" i="14"/>
  <c r="BD1" i="14"/>
  <c r="BC1" i="14"/>
  <c r="BB1" i="14"/>
  <c r="BA1" i="14"/>
  <c r="AZ1" i="14"/>
  <c r="AY1" i="14"/>
  <c r="AX1" i="14"/>
  <c r="AW1" i="14"/>
  <c r="AV1" i="14"/>
  <c r="AU1" i="14"/>
  <c r="AT1" i="14"/>
  <c r="AS1" i="14"/>
  <c r="AR1" i="14"/>
  <c r="AQ1" i="14"/>
  <c r="AP1" i="14"/>
  <c r="AO1" i="14"/>
  <c r="AN1" i="14"/>
  <c r="AM1" i="14"/>
  <c r="AL1" i="14"/>
  <c r="AK1" i="14"/>
  <c r="AJ1" i="14"/>
  <c r="AI1" i="14"/>
  <c r="AH1" i="14"/>
  <c r="AG1" i="14"/>
  <c r="AF1" i="14"/>
  <c r="AE1" i="14"/>
  <c r="AD1" i="14"/>
  <c r="AC1" i="14"/>
  <c r="AB1" i="14"/>
  <c r="AA1" i="14"/>
  <c r="Z1" i="14"/>
  <c r="Y1" i="14"/>
  <c r="X1" i="14"/>
  <c r="W1" i="14"/>
  <c r="V1" i="14"/>
  <c r="U1" i="14"/>
  <c r="T1" i="14"/>
  <c r="S1" i="14"/>
  <c r="R1" i="14"/>
  <c r="Q1" i="14"/>
  <c r="P1" i="14"/>
  <c r="O1" i="14"/>
  <c r="N1" i="14"/>
  <c r="M1" i="14"/>
  <c r="L1" i="14"/>
  <c r="K1" i="14"/>
  <c r="J1" i="14"/>
  <c r="I1" i="14"/>
  <c r="H1" i="14"/>
  <c r="G1" i="14"/>
  <c r="F1" i="14"/>
  <c r="E1" i="14"/>
  <c r="CW1" i="13"/>
  <c r="CV1" i="13"/>
  <c r="CU1" i="13"/>
  <c r="CT1" i="13"/>
  <c r="CS1" i="13"/>
  <c r="CR1" i="13"/>
  <c r="CQ1" i="13"/>
  <c r="CP1" i="13"/>
  <c r="CO1" i="13"/>
  <c r="CN1" i="13"/>
  <c r="CM1" i="13"/>
  <c r="CL1" i="13"/>
  <c r="CK1" i="13"/>
  <c r="CJ1" i="13"/>
  <c r="CI1" i="13"/>
  <c r="CH1" i="13"/>
  <c r="CG1" i="13"/>
  <c r="CF1" i="13"/>
  <c r="CE1" i="13"/>
  <c r="CD1" i="13"/>
  <c r="CC1" i="13"/>
  <c r="CB1" i="13"/>
  <c r="CA1" i="13"/>
  <c r="BZ1" i="13"/>
  <c r="BY1" i="13"/>
  <c r="BX1" i="13"/>
  <c r="BW1" i="13"/>
  <c r="BV1" i="13"/>
  <c r="BU1" i="13"/>
  <c r="BT1" i="13"/>
  <c r="BS1" i="13"/>
  <c r="BR1" i="13"/>
  <c r="BQ1" i="13"/>
  <c r="BP1" i="13"/>
  <c r="BO1" i="13"/>
  <c r="BN1" i="13"/>
  <c r="BM1" i="13"/>
  <c r="BL1" i="13"/>
  <c r="BK1" i="13"/>
  <c r="BJ1" i="13"/>
  <c r="BI1" i="13"/>
  <c r="BH1" i="13"/>
  <c r="BG1" i="13"/>
  <c r="BF1" i="13"/>
  <c r="BE1" i="13"/>
  <c r="BD1" i="13"/>
  <c r="BC1" i="13"/>
  <c r="BB1" i="13"/>
  <c r="BA1" i="13"/>
  <c r="AZ1" i="13"/>
  <c r="AY1" i="13"/>
  <c r="AX1" i="13"/>
  <c r="AW1" i="13"/>
  <c r="AV1" i="13"/>
  <c r="AU1" i="13"/>
  <c r="AT1" i="13"/>
  <c r="AS1" i="13"/>
  <c r="AR1" i="13"/>
  <c r="AQ1" i="13"/>
  <c r="AP1" i="13"/>
  <c r="AO1" i="13"/>
  <c r="AN1" i="13"/>
  <c r="AM1" i="13"/>
  <c r="AL1" i="13"/>
  <c r="AK1" i="13"/>
  <c r="AJ1" i="13"/>
  <c r="AI1" i="13"/>
  <c r="AH1" i="13"/>
  <c r="AG1" i="13"/>
  <c r="AF1" i="13"/>
  <c r="AE1" i="13"/>
  <c r="AD1" i="13"/>
  <c r="D110" i="11"/>
  <c r="D105" i="11"/>
  <c r="D104" i="11"/>
  <c r="D103" i="11"/>
  <c r="D87" i="11"/>
  <c r="D86" i="11"/>
  <c r="D85" i="11"/>
  <c r="D84" i="11"/>
  <c r="D83" i="11"/>
  <c r="D18" i="11"/>
  <c r="D19" i="11"/>
  <c r="D20" i="11"/>
  <c r="D21" i="11"/>
  <c r="D22" i="11"/>
  <c r="D23" i="11"/>
  <c r="D24" i="11"/>
  <c r="D25" i="11"/>
  <c r="D26" i="11"/>
  <c r="D27" i="11"/>
  <c r="D109" i="11"/>
  <c r="D108" i="11"/>
  <c r="D107" i="11"/>
  <c r="D115" i="11"/>
  <c r="D114" i="11"/>
  <c r="D113" i="11"/>
  <c r="D112" i="11"/>
  <c r="D111"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2" i="11"/>
  <c r="D151" i="11"/>
  <c r="D150" i="11"/>
  <c r="D149" i="11"/>
  <c r="D148" i="11"/>
  <c r="D147" i="11"/>
  <c r="D146" i="11"/>
  <c r="D145" i="11"/>
  <c r="D144" i="11"/>
  <c r="D143" i="11"/>
  <c r="D142" i="11"/>
  <c r="D141" i="11"/>
  <c r="D139" i="11"/>
  <c r="D138" i="11"/>
  <c r="D137" i="11"/>
  <c r="D136" i="11"/>
  <c r="D135" i="11"/>
  <c r="D134" i="11"/>
  <c r="D133" i="11"/>
  <c r="D132" i="11"/>
  <c r="D131" i="11"/>
  <c r="D130" i="11"/>
  <c r="D129" i="11"/>
  <c r="D128" i="11"/>
  <c r="D127" i="11"/>
  <c r="D125" i="11"/>
  <c r="D124" i="11"/>
  <c r="D123" i="11"/>
  <c r="D122" i="11"/>
  <c r="D121" i="11"/>
  <c r="D120" i="11"/>
  <c r="D119" i="11"/>
  <c r="D118" i="11"/>
  <c r="D117" i="11"/>
  <c r="D116" i="11"/>
  <c r="D102" i="11"/>
  <c r="D100" i="11"/>
  <c r="D99" i="11"/>
  <c r="D98" i="11"/>
  <c r="D97" i="11"/>
  <c r="D96" i="11"/>
  <c r="D95" i="11"/>
  <c r="D94" i="11"/>
  <c r="D93" i="11"/>
  <c r="D92" i="11"/>
  <c r="D91" i="11"/>
  <c r="D90" i="11"/>
  <c r="D89" i="11"/>
  <c r="D88" i="11"/>
  <c r="D82" i="11"/>
  <c r="D81" i="11"/>
  <c r="D80" i="11"/>
  <c r="D79" i="11"/>
  <c r="D78" i="11"/>
  <c r="D77" i="11"/>
  <c r="D76" i="11"/>
  <c r="D75" i="11"/>
  <c r="D74" i="11"/>
  <c r="D73"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17" i="11"/>
  <c r="D16" i="11"/>
  <c r="D15" i="11"/>
  <c r="D14" i="11"/>
  <c r="D13" i="11"/>
  <c r="CT1" i="11"/>
  <c r="CS1" i="11"/>
  <c r="CR1" i="11"/>
  <c r="CQ1" i="11"/>
  <c r="CP1" i="11"/>
  <c r="CO1" i="11"/>
  <c r="CN1" i="11"/>
  <c r="CM1" i="11"/>
  <c r="CL1" i="11"/>
  <c r="CK1" i="11"/>
  <c r="CJ1" i="11"/>
  <c r="CI1" i="11"/>
  <c r="CH1" i="11"/>
  <c r="CG1" i="11"/>
  <c r="CF1" i="11"/>
  <c r="CE1" i="11"/>
  <c r="CD1" i="11"/>
  <c r="CC1" i="11"/>
  <c r="CB1" i="11"/>
  <c r="CA1" i="11"/>
  <c r="BZ1" i="11"/>
  <c r="BY1" i="11"/>
  <c r="BX1" i="11"/>
  <c r="BW1" i="11"/>
  <c r="BV1" i="11"/>
  <c r="BU1" i="11"/>
  <c r="BT1" i="11"/>
  <c r="BS1" i="11"/>
  <c r="BR1" i="11"/>
  <c r="BQ1" i="11"/>
  <c r="BP1" i="11"/>
  <c r="BO1" i="11"/>
  <c r="BN1" i="11"/>
  <c r="BM1" i="11"/>
  <c r="BL1" i="11"/>
  <c r="BK1" i="11"/>
  <c r="BJ1" i="11"/>
  <c r="BI1" i="11"/>
  <c r="BH1" i="11"/>
  <c r="BG1" i="11"/>
  <c r="BF1" i="11"/>
  <c r="BE1" i="11"/>
  <c r="BD1" i="11"/>
  <c r="BC1" i="11"/>
  <c r="BB1" i="11"/>
  <c r="BA1" i="11"/>
  <c r="AZ1" i="11"/>
  <c r="AY1" i="11"/>
  <c r="AX1" i="11"/>
  <c r="AW1" i="11"/>
  <c r="AV1" i="11"/>
  <c r="AU1" i="11"/>
  <c r="AT1" i="11"/>
  <c r="AS1" i="11"/>
  <c r="AR1" i="11"/>
  <c r="AQ1" i="11"/>
  <c r="AP1" i="11"/>
  <c r="AO1" i="11"/>
  <c r="AN1" i="11"/>
  <c r="AM1" i="11"/>
  <c r="AL1" i="11"/>
  <c r="AK1" i="11"/>
  <c r="AJ1" i="11"/>
  <c r="AI1" i="11"/>
  <c r="AH1" i="11"/>
  <c r="AG1" i="11"/>
  <c r="AF1" i="11"/>
  <c r="AE1" i="11"/>
  <c r="AD1" i="11"/>
  <c r="AC1" i="11"/>
  <c r="AB1" i="11"/>
  <c r="AA1" i="11"/>
  <c r="Z1" i="11"/>
  <c r="Y1" i="11"/>
  <c r="X1" i="11"/>
  <c r="W1" i="11"/>
  <c r="V1" i="11"/>
  <c r="U1" i="11"/>
  <c r="T1" i="11"/>
  <c r="S1" i="11"/>
  <c r="R1" i="11"/>
  <c r="Q1" i="11"/>
  <c r="P1" i="11"/>
  <c r="O1" i="11"/>
  <c r="N1" i="11"/>
  <c r="M1" i="11"/>
  <c r="L1" i="11"/>
  <c r="K1" i="11"/>
  <c r="J1" i="11"/>
  <c r="I1" i="11"/>
  <c r="H1" i="11"/>
  <c r="G1" i="11"/>
  <c r="F1" i="11"/>
  <c r="E1" i="11"/>
  <c r="D82" i="7"/>
  <c r="D81" i="7"/>
  <c r="D80" i="7"/>
  <c r="D79" i="7"/>
  <c r="D78" i="7"/>
  <c r="AT7" i="24"/>
  <c r="AT12" i="24" s="1"/>
  <c r="AU7" i="24"/>
  <c r="AU12" i="24" s="1"/>
  <c r="BE7" i="24"/>
  <c r="BE12" i="24" s="1"/>
  <c r="BF7" i="24"/>
  <c r="BF12" i="24" s="1"/>
  <c r="BG7" i="24"/>
  <c r="BG12" i="24" s="1"/>
  <c r="BH7" i="24"/>
  <c r="BH12" i="24" s="1"/>
  <c r="BI7" i="24"/>
  <c r="BI12" i="24" s="1"/>
  <c r="BJ7" i="24"/>
  <c r="BJ12" i="24" s="1"/>
  <c r="BL7" i="24"/>
  <c r="BL12" i="24" s="1"/>
  <c r="BM7" i="24"/>
  <c r="BM12" i="24" s="1"/>
  <c r="BN7" i="24"/>
  <c r="BN12" i="24" s="1"/>
  <c r="BO7" i="24"/>
  <c r="BO12" i="24" s="1"/>
  <c r="BP7" i="24"/>
  <c r="BP12" i="24" s="1"/>
  <c r="BQ7" i="24"/>
  <c r="BQ12" i="24" s="1"/>
  <c r="BR7" i="24"/>
  <c r="BR12" i="24" s="1"/>
  <c r="BS7" i="24"/>
  <c r="BS12" i="24" s="1"/>
  <c r="BU7" i="24"/>
  <c r="BU12" i="24" s="1"/>
  <c r="BV7" i="24"/>
  <c r="BV12" i="24" s="1"/>
  <c r="BZ7" i="24"/>
  <c r="BZ12" i="24" s="1"/>
  <c r="CC7" i="24"/>
  <c r="CC12" i="24" s="1"/>
  <c r="CD7" i="24"/>
  <c r="CD12" i="24" s="1"/>
  <c r="CE7" i="24"/>
  <c r="CE12" i="24" s="1"/>
  <c r="CF7" i="24"/>
  <c r="CF12" i="24" s="1"/>
  <c r="CG7" i="24"/>
  <c r="CG12" i="24" s="1"/>
  <c r="CH7" i="24"/>
  <c r="CH12" i="24" s="1"/>
  <c r="CM7" i="24"/>
  <c r="CM12" i="24" s="1"/>
  <c r="CN7" i="24"/>
  <c r="CN12" i="24" s="1"/>
  <c r="CO7" i="24"/>
  <c r="CO12" i="24" s="1"/>
  <c r="CP7" i="24"/>
  <c r="CP12" i="24" s="1"/>
  <c r="CR7" i="24"/>
  <c r="CR12" i="24" s="1"/>
  <c r="CS7" i="24"/>
  <c r="CS12" i="24" s="1"/>
  <c r="AT6" i="24"/>
  <c r="AT11" i="24" s="1"/>
  <c r="AU6" i="24"/>
  <c r="AU11" i="24" s="1"/>
  <c r="BE6" i="24"/>
  <c r="BE11" i="24" s="1"/>
  <c r="BG6" i="24"/>
  <c r="BG11" i="24" s="1"/>
  <c r="BJ6" i="24"/>
  <c r="BJ11" i="24" s="1"/>
  <c r="BK6" i="24"/>
  <c r="BK11" i="24" s="1"/>
  <c r="BM6" i="24"/>
  <c r="BM11" i="24" s="1"/>
  <c r="BN6" i="24"/>
  <c r="BN11" i="24" s="1"/>
  <c r="BO6" i="24"/>
  <c r="BO11" i="24" s="1"/>
  <c r="BP6" i="24"/>
  <c r="BP11" i="24" s="1"/>
  <c r="BQ6" i="24"/>
  <c r="BQ11" i="24" s="1"/>
  <c r="BR6" i="24"/>
  <c r="BR11" i="24" s="1"/>
  <c r="BS6" i="24"/>
  <c r="BS11" i="24" s="1"/>
  <c r="BT6" i="24"/>
  <c r="BT11" i="24" s="1"/>
  <c r="BU6" i="24"/>
  <c r="BU11" i="24" s="1"/>
  <c r="BV6" i="24"/>
  <c r="BV11" i="24" s="1"/>
  <c r="BW6" i="24"/>
  <c r="BW11" i="24" s="1"/>
  <c r="BX6" i="24"/>
  <c r="BX11" i="24" s="1"/>
  <c r="BZ6" i="24"/>
  <c r="BZ11" i="24" s="1"/>
  <c r="CB6" i="24"/>
  <c r="CB11" i="24" s="1"/>
  <c r="CC6" i="24"/>
  <c r="CC11" i="24" s="1"/>
  <c r="CD6" i="24"/>
  <c r="CD11" i="24" s="1"/>
  <c r="CE6" i="24"/>
  <c r="CE11" i="24" s="1"/>
  <c r="CF6" i="24"/>
  <c r="CF11" i="24" s="1"/>
  <c r="CG6" i="24"/>
  <c r="CG11" i="24" s="1"/>
  <c r="CH6" i="24"/>
  <c r="CH11" i="24" s="1"/>
  <c r="CK6" i="24"/>
  <c r="CK11" i="24" s="1"/>
  <c r="CL6" i="24"/>
  <c r="CL11" i="24" s="1"/>
  <c r="CM6" i="24"/>
  <c r="CM11" i="24" s="1"/>
  <c r="CN6" i="24"/>
  <c r="CN11" i="24" s="1"/>
  <c r="CO6" i="24"/>
  <c r="CO11" i="24" s="1"/>
  <c r="CP6" i="24"/>
  <c r="CP11" i="24" s="1"/>
  <c r="CQ6" i="24"/>
  <c r="CQ11" i="24" s="1"/>
  <c r="CS6" i="24"/>
  <c r="CS11" i="24" s="1"/>
  <c r="CT6" i="24"/>
  <c r="CT11" i="24" s="1"/>
  <c r="AT5" i="24"/>
  <c r="AT10" i="24" s="1"/>
  <c r="AU5" i="24"/>
  <c r="AU10" i="24" s="1"/>
  <c r="BC5" i="24"/>
  <c r="BC10" i="24" s="1"/>
  <c r="BG5" i="24"/>
  <c r="BG10" i="24" s="1"/>
  <c r="BH5" i="24"/>
  <c r="BH10" i="24" s="1"/>
  <c r="BI5" i="24"/>
  <c r="BI10" i="24" s="1"/>
  <c r="BJ5" i="24"/>
  <c r="BJ10" i="24" s="1"/>
  <c r="BL5" i="24"/>
  <c r="BL10" i="24" s="1"/>
  <c r="BM5" i="24"/>
  <c r="BM10" i="24" s="1"/>
  <c r="BN5" i="24"/>
  <c r="BN10" i="24" s="1"/>
  <c r="BO5" i="24"/>
  <c r="BO10" i="24" s="1"/>
  <c r="BP5" i="24"/>
  <c r="BP10" i="24" s="1"/>
  <c r="BT5" i="24"/>
  <c r="BT10" i="24" s="1"/>
  <c r="BU5" i="24"/>
  <c r="BU10" i="24" s="1"/>
  <c r="BV5" i="24"/>
  <c r="BV10" i="24" s="1"/>
  <c r="BX5" i="24"/>
  <c r="BX10" i="24" s="1"/>
  <c r="BY5" i="24"/>
  <c r="BY10" i="24" s="1"/>
  <c r="BZ5" i="24"/>
  <c r="BZ10" i="24" s="1"/>
  <c r="CC5" i="24"/>
  <c r="CC10" i="24" s="1"/>
  <c r="CF5" i="24"/>
  <c r="CF10" i="24" s="1"/>
  <c r="CG5" i="24"/>
  <c r="CG10" i="24" s="1"/>
  <c r="CH5" i="24"/>
  <c r="CH10" i="24" s="1"/>
  <c r="CK5" i="24"/>
  <c r="CK10" i="24" s="1"/>
  <c r="CL5" i="24"/>
  <c r="CL10" i="24" s="1"/>
  <c r="CM5" i="24"/>
  <c r="CM10" i="24" s="1"/>
  <c r="CN5" i="24"/>
  <c r="CN10" i="24" s="1"/>
  <c r="CO5" i="24"/>
  <c r="CO10" i="24" s="1"/>
  <c r="CP5" i="24"/>
  <c r="CP10" i="24" s="1"/>
  <c r="CQ5" i="24"/>
  <c r="CQ10" i="24" s="1"/>
  <c r="CR5" i="24"/>
  <c r="CR10" i="24" s="1"/>
  <c r="CS5" i="24"/>
  <c r="CS10" i="24" s="1"/>
  <c r="CT5" i="24"/>
  <c r="CT10" i="24" s="1"/>
  <c r="BP4" i="24"/>
  <c r="BP9" i="24" s="1"/>
  <c r="BQ4" i="24"/>
  <c r="BQ9" i="24" s="1"/>
  <c r="BR4" i="24"/>
  <c r="BR9" i="24" s="1"/>
  <c r="BS4" i="24"/>
  <c r="BS9" i="24" s="1"/>
  <c r="BT4" i="24"/>
  <c r="BT9" i="24" s="1"/>
  <c r="BU4" i="24"/>
  <c r="BU9" i="24" s="1"/>
  <c r="BV4" i="24"/>
  <c r="BV9" i="24" s="1"/>
  <c r="BX4" i="24"/>
  <c r="BX9" i="24" s="1"/>
  <c r="CA4" i="24"/>
  <c r="CA9" i="24" s="1"/>
  <c r="CB4" i="24"/>
  <c r="CB9" i="24" s="1"/>
  <c r="CC4" i="24"/>
  <c r="CC9" i="24" s="1"/>
  <c r="CD4" i="24"/>
  <c r="CD9" i="24" s="1"/>
  <c r="CE4" i="24"/>
  <c r="CE9" i="24" s="1"/>
  <c r="CF4" i="24"/>
  <c r="CF9" i="24" s="1"/>
  <c r="CG4" i="24"/>
  <c r="CG9" i="24" s="1"/>
  <c r="CH4" i="24"/>
  <c r="CH9" i="24" s="1"/>
  <c r="CK4" i="24"/>
  <c r="CK9" i="24" s="1"/>
  <c r="CL4" i="24"/>
  <c r="CL9" i="24" s="1"/>
  <c r="CN4" i="24"/>
  <c r="CN9" i="24" s="1"/>
  <c r="CP4" i="24"/>
  <c r="CP9" i="24" s="1"/>
  <c r="CQ4" i="24"/>
  <c r="CQ9" i="24" s="1"/>
  <c r="CT4" i="24"/>
  <c r="CT9" i="24" s="1"/>
  <c r="BI4" i="24"/>
  <c r="BI9" i="24" s="1"/>
  <c r="BJ4" i="24"/>
  <c r="BJ9" i="24" s="1"/>
  <c r="BK4" i="24"/>
  <c r="BK9" i="24" s="1"/>
  <c r="BL4" i="24"/>
  <c r="BL9" i="24" s="1"/>
  <c r="BM4" i="24"/>
  <c r="BM9" i="24" s="1"/>
  <c r="BD4" i="24"/>
  <c r="BD9" i="24" s="1"/>
  <c r="BE4" i="24"/>
  <c r="BE9" i="24" s="1"/>
  <c r="CS3" i="24"/>
  <c r="CS8" i="24" s="1"/>
  <c r="CT3" i="24"/>
  <c r="CT8" i="24" s="1"/>
  <c r="BA3" i="24"/>
  <c r="BA8" i="24" s="1"/>
  <c r="BI3" i="24"/>
  <c r="BI8" i="24" s="1"/>
  <c r="BJ3" i="24"/>
  <c r="BJ8" i="24" s="1"/>
  <c r="BM3" i="24"/>
  <c r="BM8" i="24" s="1"/>
  <c r="BN3" i="24"/>
  <c r="BN8" i="24" s="1"/>
  <c r="BO3" i="24"/>
  <c r="BO8" i="24" s="1"/>
  <c r="BP3" i="24"/>
  <c r="BP8" i="24" s="1"/>
  <c r="BQ3" i="24"/>
  <c r="BQ8" i="24" s="1"/>
  <c r="BR3" i="24"/>
  <c r="BR8" i="24" s="1"/>
  <c r="BS3" i="24"/>
  <c r="BS8" i="24" s="1"/>
  <c r="BT3" i="24"/>
  <c r="BT8" i="24" s="1"/>
  <c r="BU3" i="24"/>
  <c r="BU8" i="24" s="1"/>
  <c r="BV3" i="24"/>
  <c r="BV8" i="24" s="1"/>
  <c r="BW3" i="24"/>
  <c r="BW8" i="24" s="1"/>
  <c r="BX3" i="24"/>
  <c r="BX8" i="24" s="1"/>
  <c r="BY3" i="24"/>
  <c r="BY8" i="24" s="1"/>
  <c r="BZ3" i="24"/>
  <c r="BZ8" i="24" s="1"/>
  <c r="CA3" i="24"/>
  <c r="CA8" i="24" s="1"/>
  <c r="CB3" i="24"/>
  <c r="CB8" i="24" s="1"/>
  <c r="CC3" i="24"/>
  <c r="CC8" i="24" s="1"/>
  <c r="CD3" i="24"/>
  <c r="CD8" i="24" s="1"/>
  <c r="CE3" i="24"/>
  <c r="CE8" i="24" s="1"/>
  <c r="CF3" i="24"/>
  <c r="CF8" i="24" s="1"/>
  <c r="CG3" i="24"/>
  <c r="CG8" i="24" s="1"/>
  <c r="CH3" i="24"/>
  <c r="CH8" i="24" s="1"/>
  <c r="CK3" i="24"/>
  <c r="CK8" i="24" s="1"/>
  <c r="CL3" i="24"/>
  <c r="CL8" i="24" s="1"/>
  <c r="CM3" i="24"/>
  <c r="CM8" i="24" s="1"/>
  <c r="CN3" i="24"/>
  <c r="CN8" i="24" s="1"/>
  <c r="CO3" i="24"/>
  <c r="CO8" i="24" s="1"/>
  <c r="CP3" i="24"/>
  <c r="CP8" i="24" s="1"/>
  <c r="CQ3" i="24"/>
  <c r="CQ8" i="24" s="1"/>
  <c r="AU1" i="7"/>
  <c r="AV1" i="7"/>
  <c r="AW1" i="7"/>
  <c r="AX1" i="7"/>
  <c r="AY1" i="7"/>
  <c r="AZ1" i="7"/>
  <c r="BA1" i="7"/>
  <c r="BB1" i="7"/>
  <c r="BC1" i="7"/>
  <c r="BD1" i="7"/>
  <c r="BE1" i="7"/>
  <c r="BF1" i="7"/>
  <c r="BG1" i="7"/>
  <c r="BH1" i="7"/>
  <c r="BI1" i="7"/>
  <c r="BJ1" i="7"/>
  <c r="BK1" i="7"/>
  <c r="BL1" i="7"/>
  <c r="BM1" i="7"/>
  <c r="BN1" i="7"/>
  <c r="BO1" i="7"/>
  <c r="BP1" i="7"/>
  <c r="BQ1" i="7"/>
  <c r="BR1" i="7"/>
  <c r="BS1" i="7"/>
  <c r="BT1" i="7"/>
  <c r="BU1" i="7"/>
  <c r="BV1" i="7"/>
  <c r="BW1" i="7"/>
  <c r="BX1" i="7"/>
  <c r="BY1" i="7"/>
  <c r="BZ1" i="7"/>
  <c r="CA1" i="7"/>
  <c r="CB1" i="7"/>
  <c r="CC1" i="7"/>
  <c r="CD1" i="7"/>
  <c r="CE1" i="7"/>
  <c r="CF1" i="7"/>
  <c r="CG1" i="7"/>
  <c r="CH1" i="7"/>
  <c r="CI1" i="7"/>
  <c r="CJ1" i="7"/>
  <c r="CK1" i="7"/>
  <c r="CL1" i="7"/>
  <c r="CM1" i="7"/>
  <c r="CN1" i="7"/>
  <c r="CO1" i="7"/>
  <c r="CP1" i="7"/>
  <c r="CQ1" i="7"/>
  <c r="CR1" i="7"/>
  <c r="CS1" i="7"/>
  <c r="CT1" i="7"/>
  <c r="DF11" i="13" l="1"/>
  <c r="DF12" i="13"/>
  <c r="DF10" i="13"/>
  <c r="CJ3" i="24"/>
  <c r="CJ8" i="24" s="1"/>
  <c r="CJ3" i="25"/>
  <c r="CJ8" i="25" s="1"/>
  <c r="CJ4" i="24"/>
  <c r="CJ9" i="24" s="1"/>
  <c r="CJ4" i="25"/>
  <c r="CJ9" i="25" s="1"/>
  <c r="CJ5" i="24"/>
  <c r="CJ10" i="24" s="1"/>
  <c r="CJ5" i="25"/>
  <c r="CJ10" i="25" s="1"/>
  <c r="CJ6" i="24"/>
  <c r="CJ11" i="24" s="1"/>
  <c r="CJ6" i="25"/>
  <c r="CJ11" i="25" s="1"/>
  <c r="CJ7" i="24"/>
  <c r="CJ12" i="24" s="1"/>
  <c r="CJ7" i="25"/>
  <c r="CJ12" i="25" s="1"/>
  <c r="CI3" i="24"/>
  <c r="CI8" i="24" s="1"/>
  <c r="CI3" i="25"/>
  <c r="CI8" i="25" s="1"/>
  <c r="CI4" i="24"/>
  <c r="CI9" i="24" s="1"/>
  <c r="CI4" i="25"/>
  <c r="CI9" i="25" s="1"/>
  <c r="CI5" i="24"/>
  <c r="CI10" i="24" s="1"/>
  <c r="CI5" i="25"/>
  <c r="CI10" i="25" s="1"/>
  <c r="CI6" i="24"/>
  <c r="CI11" i="24" s="1"/>
  <c r="CI6" i="25"/>
  <c r="CI11" i="25" s="1"/>
  <c r="CI7" i="24"/>
  <c r="CI12" i="24" s="1"/>
  <c r="CI7" i="25"/>
  <c r="CI12" i="25" s="1"/>
  <c r="AZ5" i="22"/>
  <c r="AZ10" i="22" s="1"/>
  <c r="AZ5" i="24"/>
  <c r="AZ10" i="24" s="1"/>
  <c r="BO4" i="22"/>
  <c r="BO9" i="22" s="1"/>
  <c r="BO4" i="24"/>
  <c r="BO9" i="24" s="1"/>
  <c r="CA7" i="22"/>
  <c r="CA12" i="22" s="1"/>
  <c r="CA7" i="24"/>
  <c r="CA12" i="24" s="1"/>
  <c r="CR3" i="22"/>
  <c r="CR8" i="22" s="1"/>
  <c r="CR3" i="24"/>
  <c r="CR8" i="24" s="1"/>
  <c r="BF6" i="22"/>
  <c r="BF11" i="22" s="1"/>
  <c r="BF6" i="24"/>
  <c r="BF11" i="24" s="1"/>
  <c r="AZ4" i="22"/>
  <c r="AZ9" i="22" s="1"/>
  <c r="AZ4" i="24"/>
  <c r="AZ9" i="24" s="1"/>
  <c r="AW5" i="22"/>
  <c r="AW10" i="22" s="1"/>
  <c r="AW5" i="24"/>
  <c r="AW10" i="24" s="1"/>
  <c r="AS6" i="22"/>
  <c r="AS11" i="22" s="1"/>
  <c r="AS6" i="24"/>
  <c r="AS11" i="24" s="1"/>
  <c r="CK7" i="22"/>
  <c r="CK12" i="22" s="1"/>
  <c r="CK7" i="24"/>
  <c r="CK12" i="24" s="1"/>
  <c r="BK3" i="22"/>
  <c r="BK8" i="22" s="1"/>
  <c r="BK3" i="24"/>
  <c r="BK8" i="24" s="1"/>
  <c r="BG4" i="22"/>
  <c r="BG9" i="22" s="1"/>
  <c r="BG4" i="24"/>
  <c r="BG9" i="24" s="1"/>
  <c r="AV5" i="22"/>
  <c r="AV10" i="22" s="1"/>
  <c r="AV5" i="24"/>
  <c r="AV10" i="24" s="1"/>
  <c r="BD6" i="22"/>
  <c r="BD11" i="22" s="1"/>
  <c r="BD6" i="24"/>
  <c r="BD11" i="24" s="1"/>
  <c r="AR6" i="22"/>
  <c r="AR11" i="22" s="1"/>
  <c r="AR6" i="24"/>
  <c r="AR11" i="24" s="1"/>
  <c r="AZ7" i="22"/>
  <c r="AZ12" i="22" s="1"/>
  <c r="AZ7" i="24"/>
  <c r="AZ12" i="24" s="1"/>
  <c r="AV6" i="22"/>
  <c r="AV11" i="22" s="1"/>
  <c r="AV6" i="24"/>
  <c r="AV11" i="24" s="1"/>
  <c r="BD7" i="22"/>
  <c r="BD12" i="22" s="1"/>
  <c r="BD7" i="24"/>
  <c r="BD12" i="24" s="1"/>
  <c r="AY5" i="22"/>
  <c r="AY10" i="22" s="1"/>
  <c r="AY5" i="24"/>
  <c r="AY10" i="24" s="1"/>
  <c r="AZ3" i="22"/>
  <c r="AZ8" i="22" s="1"/>
  <c r="AZ3" i="24"/>
  <c r="AZ8" i="24" s="1"/>
  <c r="BF4" i="22"/>
  <c r="BF9" i="22" s="1"/>
  <c r="BF4" i="24"/>
  <c r="BF9" i="24" s="1"/>
  <c r="CA6" i="22"/>
  <c r="CA11" i="22" s="1"/>
  <c r="CA6" i="24"/>
  <c r="CA11" i="24" s="1"/>
  <c r="BC6" i="22"/>
  <c r="BC11" i="22" s="1"/>
  <c r="BC6" i="24"/>
  <c r="BC11" i="24" s="1"/>
  <c r="AQ6" i="22"/>
  <c r="AQ11" i="22" s="1"/>
  <c r="AQ6" i="24"/>
  <c r="AQ11" i="24" s="1"/>
  <c r="BK7" i="22"/>
  <c r="BK12" i="22" s="1"/>
  <c r="BK7" i="24"/>
  <c r="BK12" i="24" s="1"/>
  <c r="AY7" i="22"/>
  <c r="AY12" i="22" s="1"/>
  <c r="AY7" i="24"/>
  <c r="AY12" i="24" s="1"/>
  <c r="CR6" i="22"/>
  <c r="CR11" i="22" s="1"/>
  <c r="CR6" i="24"/>
  <c r="CR11" i="24" s="1"/>
  <c r="BH6" i="22"/>
  <c r="BH11" i="22" s="1"/>
  <c r="BH6" i="24"/>
  <c r="BH11" i="24" s="1"/>
  <c r="BB3" i="22"/>
  <c r="BB8" i="22" s="1"/>
  <c r="BB3" i="24"/>
  <c r="BB8" i="24" s="1"/>
  <c r="BK5" i="22"/>
  <c r="BK10" i="22" s="1"/>
  <c r="BK5" i="24"/>
  <c r="BK10" i="24" s="1"/>
  <c r="BC7" i="22"/>
  <c r="BC12" i="22" s="1"/>
  <c r="BC7" i="24"/>
  <c r="BC12" i="24" s="1"/>
  <c r="AX5" i="22"/>
  <c r="AX10" i="22" s="1"/>
  <c r="AX5" i="24"/>
  <c r="AX10" i="24" s="1"/>
  <c r="CL7" i="22"/>
  <c r="CL12" i="22" s="1"/>
  <c r="CL7" i="24"/>
  <c r="CL12" i="24" s="1"/>
  <c r="BL3" i="22"/>
  <c r="BL8" i="22" s="1"/>
  <c r="BL3" i="24"/>
  <c r="BL8" i="24" s="1"/>
  <c r="BH4" i="22"/>
  <c r="BH9" i="22" s="1"/>
  <c r="BH4" i="24"/>
  <c r="BH9" i="24" s="1"/>
  <c r="BC4" i="22"/>
  <c r="BC9" i="22" s="1"/>
  <c r="BC4" i="24"/>
  <c r="BC9" i="24" s="1"/>
  <c r="BF5" i="22"/>
  <c r="BF10" i="22" s="1"/>
  <c r="BF5" i="24"/>
  <c r="BF10" i="24" s="1"/>
  <c r="BB6" i="22"/>
  <c r="BB11" i="22" s="1"/>
  <c r="BB6" i="24"/>
  <c r="BB11" i="24" s="1"/>
  <c r="CT7" i="22"/>
  <c r="CT12" i="22" s="1"/>
  <c r="CT7" i="24"/>
  <c r="CT12" i="24" s="1"/>
  <c r="AX7" i="22"/>
  <c r="AX12" i="22" s="1"/>
  <c r="AX7" i="24"/>
  <c r="AX12" i="24" s="1"/>
  <c r="BC3" i="22"/>
  <c r="BC8" i="22" s="1"/>
  <c r="BC3" i="24"/>
  <c r="BC8" i="24" s="1"/>
  <c r="CM4" i="22"/>
  <c r="CM9" i="22" s="1"/>
  <c r="CM4" i="24"/>
  <c r="CM9" i="24" s="1"/>
  <c r="BH3" i="22"/>
  <c r="BH8" i="22" s="1"/>
  <c r="BH3" i="24"/>
  <c r="BH8" i="24" s="1"/>
  <c r="BB4" i="22"/>
  <c r="BB9" i="22" s="1"/>
  <c r="BB4" i="24"/>
  <c r="BB9" i="24" s="1"/>
  <c r="CS4" i="22"/>
  <c r="CS9" i="22" s="1"/>
  <c r="CS4" i="24"/>
  <c r="CS9" i="24" s="1"/>
  <c r="BQ5" i="22"/>
  <c r="BQ10" i="22" s="1"/>
  <c r="BQ5" i="24"/>
  <c r="BQ10" i="24" s="1"/>
  <c r="BE5" i="22"/>
  <c r="BE10" i="22" s="1"/>
  <c r="BE5" i="24"/>
  <c r="BE10" i="24" s="1"/>
  <c r="AS5" i="22"/>
  <c r="AS10" i="22" s="1"/>
  <c r="AS5" i="24"/>
  <c r="AS10" i="24" s="1"/>
  <c r="BA6" i="22"/>
  <c r="BA11" i="22" s="1"/>
  <c r="BA6" i="24"/>
  <c r="BA11" i="24" s="1"/>
  <c r="AW7" i="22"/>
  <c r="AW12" i="22" s="1"/>
  <c r="AW7" i="24"/>
  <c r="AW12" i="24" s="1"/>
  <c r="AV7" i="22"/>
  <c r="AV12" i="22" s="1"/>
  <c r="AV7" i="24"/>
  <c r="AV12" i="24" s="1"/>
  <c r="BG3" i="22"/>
  <c r="BG8" i="22" s="1"/>
  <c r="BG3" i="24"/>
  <c r="BG8" i="24" s="1"/>
  <c r="BA4" i="22"/>
  <c r="BA9" i="22" s="1"/>
  <c r="BA4" i="24"/>
  <c r="BA9" i="24" s="1"/>
  <c r="CR4" i="22"/>
  <c r="CR9" i="22" s="1"/>
  <c r="CR4" i="24"/>
  <c r="CR9" i="24" s="1"/>
  <c r="BD5" i="22"/>
  <c r="BD10" i="22" s="1"/>
  <c r="BD5" i="24"/>
  <c r="BD10" i="24" s="1"/>
  <c r="AR5" i="22"/>
  <c r="AR10" i="22" s="1"/>
  <c r="AR5" i="24"/>
  <c r="AR10" i="24" s="1"/>
  <c r="BL6" i="22"/>
  <c r="BL11" i="22" s="1"/>
  <c r="BL6" i="24"/>
  <c r="BL11" i="24" s="1"/>
  <c r="AZ6" i="22"/>
  <c r="AZ11" i="22" s="1"/>
  <c r="AZ6" i="24"/>
  <c r="AZ11" i="24" s="1"/>
  <c r="BF3" i="22"/>
  <c r="BF8" i="22" s="1"/>
  <c r="BF3" i="24"/>
  <c r="BF8" i="24" s="1"/>
  <c r="BN4" i="22"/>
  <c r="BN9" i="22" s="1"/>
  <c r="BN4" i="24"/>
  <c r="BN9" i="24" s="1"/>
  <c r="CA5" i="22"/>
  <c r="CA10" i="22" s="1"/>
  <c r="CA5" i="24"/>
  <c r="CA10" i="24" s="1"/>
  <c r="AQ5" i="22"/>
  <c r="AQ10" i="22" s="1"/>
  <c r="AQ5" i="24"/>
  <c r="AQ10" i="24" s="1"/>
  <c r="AY6" i="22"/>
  <c r="AY11" i="22" s="1"/>
  <c r="AY6" i="24"/>
  <c r="AY11" i="24" s="1"/>
  <c r="CQ7" i="22"/>
  <c r="CQ12" i="22" s="1"/>
  <c r="CQ7" i="24"/>
  <c r="CQ12" i="24" s="1"/>
  <c r="BE3" i="22"/>
  <c r="BE8" i="22" s="1"/>
  <c r="BE3" i="24"/>
  <c r="BE8" i="24" s="1"/>
  <c r="BB5" i="22"/>
  <c r="BB10" i="22" s="1"/>
  <c r="BB5" i="24"/>
  <c r="BB10" i="24" s="1"/>
  <c r="AX6" i="22"/>
  <c r="AX11" i="22" s="1"/>
  <c r="AX6" i="24"/>
  <c r="AX11" i="24" s="1"/>
  <c r="BD3" i="22"/>
  <c r="BD8" i="22" s="1"/>
  <c r="BD3" i="24"/>
  <c r="BD8" i="24" s="1"/>
  <c r="CO4" i="22"/>
  <c r="CO9" i="22" s="1"/>
  <c r="CO4" i="24"/>
  <c r="CO9" i="24" s="1"/>
  <c r="BA5" i="22"/>
  <c r="BA10" i="22" s="1"/>
  <c r="BA5" i="24"/>
  <c r="BA10" i="24" s="1"/>
  <c r="BI6" i="22"/>
  <c r="BI11" i="22" s="1"/>
  <c r="BI6" i="24"/>
  <c r="BI11" i="24" s="1"/>
  <c r="AW6" i="22"/>
  <c r="AW11" i="22" s="1"/>
  <c r="AW6" i="24"/>
  <c r="AW11" i="24" s="1"/>
  <c r="AS7" i="22"/>
  <c r="AS12" i="22" s="1"/>
  <c r="AS7" i="24"/>
  <c r="AS12" i="24" s="1"/>
  <c r="AR7" i="22"/>
  <c r="AR12" i="22" s="1"/>
  <c r="AR7" i="24"/>
  <c r="AR12" i="24" s="1"/>
  <c r="AQ7" i="22"/>
  <c r="AQ12" i="22" s="1"/>
  <c r="AQ7" i="24"/>
  <c r="AQ12" i="24" s="1"/>
  <c r="BB7" i="22"/>
  <c r="BB12" i="22" s="1"/>
  <c r="BB7" i="24"/>
  <c r="BB12" i="24" s="1"/>
  <c r="BA7" i="22"/>
  <c r="BA12" i="22" s="1"/>
  <c r="BA7" i="24"/>
  <c r="BA12" i="24" s="1"/>
  <c r="BS5" i="22"/>
  <c r="BS10" i="22" s="1"/>
  <c r="BS5" i="24"/>
  <c r="BS10" i="24" s="1"/>
  <c r="BZ4" i="22"/>
  <c r="BZ9" i="22" s="1"/>
  <c r="BZ4" i="24"/>
  <c r="BZ9" i="24" s="1"/>
  <c r="BX7" i="22"/>
  <c r="BX12" i="22" s="1"/>
  <c r="BX7" i="24"/>
  <c r="BX12" i="24" s="1"/>
  <c r="CB5" i="22"/>
  <c r="CB10" i="22" s="1"/>
  <c r="CB5" i="24"/>
  <c r="CB10" i="24" s="1"/>
  <c r="CB7" i="22"/>
  <c r="CB12" i="22" s="1"/>
  <c r="CB7" i="24"/>
  <c r="CB12" i="24" s="1"/>
  <c r="BY4" i="22"/>
  <c r="BY9" i="22" s="1"/>
  <c r="BY4" i="24"/>
  <c r="BY9" i="24" s="1"/>
  <c r="BY6" i="22"/>
  <c r="BY11" i="22" s="1"/>
  <c r="BY6" i="24"/>
  <c r="BY11" i="24" s="1"/>
  <c r="BY7" i="22"/>
  <c r="BY12" i="22" s="1"/>
  <c r="BY7" i="24"/>
  <c r="BY12" i="24" s="1"/>
  <c r="BW4" i="22"/>
  <c r="BW9" i="22" s="1"/>
  <c r="BW4" i="24"/>
  <c r="BW9" i="24" s="1"/>
  <c r="BW5" i="22"/>
  <c r="BW10" i="22" s="1"/>
  <c r="BW5" i="24"/>
  <c r="BW10" i="24" s="1"/>
  <c r="BW7" i="22"/>
  <c r="BW12" i="22" s="1"/>
  <c r="BW7" i="24"/>
  <c r="BW12" i="24" s="1"/>
  <c r="BR5" i="22"/>
  <c r="BR10" i="22" s="1"/>
  <c r="BR5" i="24"/>
  <c r="BR10" i="24" s="1"/>
  <c r="BT7" i="22"/>
  <c r="BT12" i="22" s="1"/>
  <c r="BT7" i="24"/>
  <c r="BT12" i="24" s="1"/>
  <c r="CE5" i="22"/>
  <c r="CE10" i="22" s="1"/>
  <c r="CE5" i="24"/>
  <c r="CE10" i="24" s="1"/>
  <c r="CD5" i="22"/>
  <c r="CD10" i="22" s="1"/>
  <c r="CD5" i="24"/>
  <c r="CD10" i="24" s="1"/>
  <c r="CT3" i="13"/>
  <c r="CT8" i="13" s="1"/>
  <c r="CQ3" i="22"/>
  <c r="CQ8" i="22" s="1"/>
  <c r="CS3" i="13"/>
  <c r="CS8" i="13" s="1"/>
  <c r="CP3" i="22"/>
  <c r="CP8" i="22" s="1"/>
  <c r="CR3" i="13"/>
  <c r="CR8" i="13" s="1"/>
  <c r="CO3" i="22"/>
  <c r="CO8" i="22" s="1"/>
  <c r="CQ3" i="13"/>
  <c r="CQ8" i="13" s="1"/>
  <c r="CN3" i="22"/>
  <c r="CN8" i="22" s="1"/>
  <c r="CP3" i="13"/>
  <c r="CP8" i="13" s="1"/>
  <c r="CM3" i="22"/>
  <c r="CM8" i="22" s="1"/>
  <c r="CO3" i="13"/>
  <c r="CO8" i="13" s="1"/>
  <c r="CL3" i="22"/>
  <c r="CL8" i="22" s="1"/>
  <c r="CN3" i="13"/>
  <c r="CN8" i="13" s="1"/>
  <c r="CK3" i="22"/>
  <c r="CK8" i="22" s="1"/>
  <c r="CM3" i="13"/>
  <c r="CM8" i="13" s="1"/>
  <c r="CJ3" i="22"/>
  <c r="CJ8" i="22" s="1"/>
  <c r="CL3" i="13"/>
  <c r="CL8" i="13" s="1"/>
  <c r="CI3" i="22"/>
  <c r="CI8" i="22" s="1"/>
  <c r="CK3" i="13"/>
  <c r="CK8" i="13" s="1"/>
  <c r="CH3" i="22"/>
  <c r="CH8" i="22" s="1"/>
  <c r="CJ3" i="13"/>
  <c r="CJ8" i="13" s="1"/>
  <c r="CG3" i="22"/>
  <c r="CG8" i="22" s="1"/>
  <c r="CI3" i="13"/>
  <c r="CI8" i="13" s="1"/>
  <c r="CF3" i="22"/>
  <c r="CF8" i="22" s="1"/>
  <c r="CH3" i="13"/>
  <c r="CH8" i="13" s="1"/>
  <c r="CE3" i="22"/>
  <c r="CE8" i="22" s="1"/>
  <c r="CG3" i="13"/>
  <c r="CG8" i="13" s="1"/>
  <c r="CD3" i="22"/>
  <c r="CD8" i="22" s="1"/>
  <c r="CF3" i="13"/>
  <c r="CF8" i="13" s="1"/>
  <c r="CC3" i="22"/>
  <c r="CC8" i="22" s="1"/>
  <c r="CE3" i="13"/>
  <c r="CE8" i="13" s="1"/>
  <c r="CB3" i="22"/>
  <c r="CB8" i="22" s="1"/>
  <c r="CD3" i="13"/>
  <c r="CD8" i="13" s="1"/>
  <c r="CA3" i="22"/>
  <c r="CA8" i="22" s="1"/>
  <c r="CC3" i="13"/>
  <c r="CC8" i="13" s="1"/>
  <c r="BZ3" i="22"/>
  <c r="BZ8" i="22" s="1"/>
  <c r="CB3" i="13"/>
  <c r="CB8" i="13" s="1"/>
  <c r="BY3" i="22"/>
  <c r="BY8" i="22" s="1"/>
  <c r="CA3" i="13"/>
  <c r="CA8" i="13" s="1"/>
  <c r="BX3" i="22"/>
  <c r="BX8" i="22" s="1"/>
  <c r="BZ3" i="13"/>
  <c r="BZ8" i="13" s="1"/>
  <c r="BW3" i="22"/>
  <c r="BW8" i="22" s="1"/>
  <c r="BY3" i="13"/>
  <c r="BY8" i="13" s="1"/>
  <c r="BV3" i="22"/>
  <c r="BV8" i="22" s="1"/>
  <c r="BX3" i="13"/>
  <c r="BX8" i="13" s="1"/>
  <c r="BU3" i="22"/>
  <c r="BU8" i="22" s="1"/>
  <c r="BW3" i="13"/>
  <c r="BW8" i="13" s="1"/>
  <c r="BT3" i="22"/>
  <c r="BT8" i="22" s="1"/>
  <c r="BT3" i="13"/>
  <c r="BT8" i="13" s="1"/>
  <c r="BQ3" i="22"/>
  <c r="BQ8" i="22" s="1"/>
  <c r="BS3" i="13"/>
  <c r="BS8" i="13" s="1"/>
  <c r="BP3" i="22"/>
  <c r="BP8" i="22" s="1"/>
  <c r="BR3" i="13"/>
  <c r="BR8" i="13" s="1"/>
  <c r="BO3" i="22"/>
  <c r="BO8" i="22" s="1"/>
  <c r="BQ3" i="13"/>
  <c r="BQ8" i="13" s="1"/>
  <c r="BN3" i="22"/>
  <c r="BN8" i="22" s="1"/>
  <c r="BA3" i="16"/>
  <c r="BA8" i="16" s="1"/>
  <c r="BA3" i="22"/>
  <c r="BA8" i="22" s="1"/>
  <c r="CW3" i="13"/>
  <c r="CW8" i="13" s="1"/>
  <c r="CT3" i="22"/>
  <c r="CT8" i="22" s="1"/>
  <c r="CV3" i="13"/>
  <c r="CV8" i="13" s="1"/>
  <c r="CS3" i="22"/>
  <c r="CS8" i="22" s="1"/>
  <c r="BE4" i="18"/>
  <c r="BE9" i="18" s="1"/>
  <c r="BE4" i="22"/>
  <c r="BE9" i="22" s="1"/>
  <c r="BD4" i="18"/>
  <c r="BD9" i="18" s="1"/>
  <c r="BD4" i="22"/>
  <c r="BD9" i="22" s="1"/>
  <c r="CW4" i="13"/>
  <c r="CW9" i="13" s="1"/>
  <c r="CT4" i="22"/>
  <c r="CT9" i="22" s="1"/>
  <c r="CT4" i="13"/>
  <c r="CT9" i="13" s="1"/>
  <c r="CQ4" i="22"/>
  <c r="CQ9" i="22" s="1"/>
  <c r="CS4" i="13"/>
  <c r="CS9" i="13" s="1"/>
  <c r="CP4" i="22"/>
  <c r="CP9" i="22" s="1"/>
  <c r="CQ4" i="13"/>
  <c r="CQ9" i="13" s="1"/>
  <c r="CN4" i="22"/>
  <c r="CN9" i="22" s="1"/>
  <c r="CO4" i="13"/>
  <c r="CO9" i="13" s="1"/>
  <c r="CL4" i="22"/>
  <c r="CL9" i="22" s="1"/>
  <c r="CN4" i="13"/>
  <c r="CN9" i="13" s="1"/>
  <c r="CK4" i="22"/>
  <c r="CK9" i="22" s="1"/>
  <c r="CM4" i="13"/>
  <c r="CM9" i="13" s="1"/>
  <c r="CJ4" i="22"/>
  <c r="CJ9" i="22" s="1"/>
  <c r="CL4" i="13"/>
  <c r="CL9" i="13" s="1"/>
  <c r="CI4" i="22"/>
  <c r="CI9" i="22" s="1"/>
  <c r="CK4" i="13"/>
  <c r="CK9" i="13" s="1"/>
  <c r="CH4" i="22"/>
  <c r="CH9" i="22" s="1"/>
  <c r="CJ4" i="13"/>
  <c r="CJ9" i="13" s="1"/>
  <c r="CG4" i="22"/>
  <c r="CG9" i="22" s="1"/>
  <c r="CI4" i="13"/>
  <c r="CI9" i="13" s="1"/>
  <c r="CF4" i="22"/>
  <c r="CF9" i="22" s="1"/>
  <c r="CH4" i="13"/>
  <c r="CH9" i="13" s="1"/>
  <c r="CE4" i="22"/>
  <c r="CE9" i="22" s="1"/>
  <c r="CG4" i="13"/>
  <c r="CG9" i="13" s="1"/>
  <c r="CD4" i="22"/>
  <c r="CD9" i="22" s="1"/>
  <c r="CF4" i="13"/>
  <c r="CF9" i="13" s="1"/>
  <c r="CC4" i="22"/>
  <c r="CC9" i="22" s="1"/>
  <c r="CE4" i="13"/>
  <c r="CE9" i="13" s="1"/>
  <c r="CB4" i="22"/>
  <c r="CB9" i="22" s="1"/>
  <c r="CD4" i="13"/>
  <c r="CD9" i="13" s="1"/>
  <c r="CA4" i="22"/>
  <c r="CA9" i="22" s="1"/>
  <c r="CA4" i="13"/>
  <c r="CA9" i="13" s="1"/>
  <c r="BX4" i="22"/>
  <c r="BX9" i="22" s="1"/>
  <c r="BY4" i="13"/>
  <c r="BY9" i="13" s="1"/>
  <c r="BV4" i="22"/>
  <c r="BV9" i="22" s="1"/>
  <c r="BX4" i="13"/>
  <c r="BX9" i="13" s="1"/>
  <c r="BU4" i="22"/>
  <c r="BU9" i="22" s="1"/>
  <c r="BW4" i="13"/>
  <c r="BW9" i="13" s="1"/>
  <c r="BT4" i="22"/>
  <c r="BT9" i="22" s="1"/>
  <c r="BT4" i="13"/>
  <c r="BT9" i="13" s="1"/>
  <c r="BQ4" i="22"/>
  <c r="BQ9" i="22" s="1"/>
  <c r="BS4" i="13"/>
  <c r="BS9" i="13" s="1"/>
  <c r="BP4" i="22"/>
  <c r="BP9" i="22" s="1"/>
  <c r="CW5" i="13"/>
  <c r="CW10" i="13" s="1"/>
  <c r="CT5" i="22"/>
  <c r="CT10" i="22" s="1"/>
  <c r="CV5" i="13"/>
  <c r="CV10" i="13" s="1"/>
  <c r="CS5" i="22"/>
  <c r="CS10" i="22" s="1"/>
  <c r="CU5" i="13"/>
  <c r="CU10" i="13" s="1"/>
  <c r="CR5" i="22"/>
  <c r="CR10" i="22" s="1"/>
  <c r="CT5" i="13"/>
  <c r="CT10" i="13" s="1"/>
  <c r="CQ5" i="22"/>
  <c r="CQ10" i="22" s="1"/>
  <c r="CS5" i="13"/>
  <c r="CS10" i="13" s="1"/>
  <c r="CP5" i="22"/>
  <c r="CP10" i="22" s="1"/>
  <c r="CR5" i="13"/>
  <c r="CR10" i="13" s="1"/>
  <c r="CO5" i="22"/>
  <c r="CO10" i="22" s="1"/>
  <c r="CQ5" i="13"/>
  <c r="CQ10" i="13" s="1"/>
  <c r="CN5" i="22"/>
  <c r="CN10" i="22" s="1"/>
  <c r="CP5" i="13"/>
  <c r="CP10" i="13" s="1"/>
  <c r="CM5" i="22"/>
  <c r="CM10" i="22" s="1"/>
  <c r="CO5" i="13"/>
  <c r="CO10" i="13" s="1"/>
  <c r="CL5" i="22"/>
  <c r="CL10" i="22" s="1"/>
  <c r="CN5" i="13"/>
  <c r="CN10" i="13" s="1"/>
  <c r="CK5" i="22"/>
  <c r="CK10" i="22" s="1"/>
  <c r="CM5" i="13"/>
  <c r="CM10" i="13" s="1"/>
  <c r="CJ5" i="22"/>
  <c r="CJ10" i="22" s="1"/>
  <c r="CL5" i="13"/>
  <c r="CL10" i="13" s="1"/>
  <c r="CI5" i="22"/>
  <c r="CI10" i="22" s="1"/>
  <c r="CK5" i="13"/>
  <c r="CK10" i="13" s="1"/>
  <c r="CH5" i="22"/>
  <c r="CH10" i="22" s="1"/>
  <c r="CJ5" i="13"/>
  <c r="CJ10" i="13" s="1"/>
  <c r="CG5" i="22"/>
  <c r="CG10" i="22" s="1"/>
  <c r="CI5" i="13"/>
  <c r="CI10" i="13" s="1"/>
  <c r="CF5" i="22"/>
  <c r="CF10" i="22" s="1"/>
  <c r="CF5" i="13"/>
  <c r="CF10" i="13" s="1"/>
  <c r="CC5" i="22"/>
  <c r="CC10" i="22" s="1"/>
  <c r="CC5" i="13"/>
  <c r="CC10" i="13" s="1"/>
  <c r="BZ5" i="22"/>
  <c r="BZ10" i="22" s="1"/>
  <c r="CB5" i="13"/>
  <c r="CB10" i="13" s="1"/>
  <c r="BY5" i="22"/>
  <c r="BY10" i="22" s="1"/>
  <c r="CA5" i="13"/>
  <c r="CA10" i="13" s="1"/>
  <c r="BX5" i="22"/>
  <c r="BX10" i="22" s="1"/>
  <c r="BY5" i="13"/>
  <c r="BY10" i="13" s="1"/>
  <c r="BV5" i="22"/>
  <c r="BV10" i="22" s="1"/>
  <c r="BX5" i="13"/>
  <c r="BX10" i="13" s="1"/>
  <c r="BU5" i="22"/>
  <c r="BU10" i="22" s="1"/>
  <c r="BW5" i="13"/>
  <c r="BW10" i="13" s="1"/>
  <c r="BT5" i="22"/>
  <c r="BT10" i="22" s="1"/>
  <c r="BS5" i="13"/>
  <c r="BS10" i="13" s="1"/>
  <c r="BP5" i="22"/>
  <c r="BP10" i="22" s="1"/>
  <c r="BR5" i="13"/>
  <c r="BR10" i="13" s="1"/>
  <c r="BO5" i="22"/>
  <c r="BO10" i="22" s="1"/>
  <c r="BQ5" i="13"/>
  <c r="BQ10" i="13" s="1"/>
  <c r="BN5" i="22"/>
  <c r="BN10" i="22" s="1"/>
  <c r="BC5" i="14"/>
  <c r="BC10" i="14" s="1"/>
  <c r="BC5" i="22"/>
  <c r="BC10" i="22" s="1"/>
  <c r="AU5" i="18"/>
  <c r="AU10" i="18" s="1"/>
  <c r="AU5" i="22"/>
  <c r="AU10" i="22" s="1"/>
  <c r="AT5" i="18"/>
  <c r="AT10" i="18" s="1"/>
  <c r="AT5" i="22"/>
  <c r="AT10" i="22" s="1"/>
  <c r="CW6" i="13"/>
  <c r="CW11" i="13" s="1"/>
  <c r="CT6" i="22"/>
  <c r="CT11" i="22" s="1"/>
  <c r="CV6" i="13"/>
  <c r="CV11" i="13" s="1"/>
  <c r="CS6" i="22"/>
  <c r="CS11" i="22" s="1"/>
  <c r="CT6" i="13"/>
  <c r="CT11" i="13" s="1"/>
  <c r="CQ6" i="22"/>
  <c r="CQ11" i="22" s="1"/>
  <c r="CS6" i="13"/>
  <c r="CS11" i="13" s="1"/>
  <c r="CP6" i="22"/>
  <c r="CP11" i="22" s="1"/>
  <c r="CR6" i="13"/>
  <c r="CR11" i="13" s="1"/>
  <c r="CO6" i="22"/>
  <c r="CO11" i="22" s="1"/>
  <c r="CQ6" i="13"/>
  <c r="CQ11" i="13" s="1"/>
  <c r="CN6" i="22"/>
  <c r="CN11" i="22" s="1"/>
  <c r="CP6" i="13"/>
  <c r="CP11" i="13" s="1"/>
  <c r="CM6" i="22"/>
  <c r="CM11" i="22" s="1"/>
  <c r="CO6" i="13"/>
  <c r="CO11" i="13" s="1"/>
  <c r="CL6" i="22"/>
  <c r="CL11" i="22" s="1"/>
  <c r="CN6" i="13"/>
  <c r="CN11" i="13" s="1"/>
  <c r="CK6" i="22"/>
  <c r="CK11" i="22" s="1"/>
  <c r="CM6" i="13"/>
  <c r="CM11" i="13" s="1"/>
  <c r="CJ6" i="22"/>
  <c r="CJ11" i="22" s="1"/>
  <c r="CL6" i="13"/>
  <c r="CL11" i="13" s="1"/>
  <c r="CI6" i="22"/>
  <c r="CI11" i="22" s="1"/>
  <c r="CK6" i="13"/>
  <c r="CK11" i="13" s="1"/>
  <c r="CH6" i="22"/>
  <c r="CH11" i="22" s="1"/>
  <c r="CJ6" i="13"/>
  <c r="CJ11" i="13" s="1"/>
  <c r="CG6" i="22"/>
  <c r="CG11" i="22" s="1"/>
  <c r="CI6" i="13"/>
  <c r="CI11" i="13" s="1"/>
  <c r="CF6" i="22"/>
  <c r="CF11" i="22" s="1"/>
  <c r="CH6" i="13"/>
  <c r="CH11" i="13" s="1"/>
  <c r="CE6" i="22"/>
  <c r="CE11" i="22" s="1"/>
  <c r="CG6" i="13"/>
  <c r="CG11" i="13" s="1"/>
  <c r="CD6" i="22"/>
  <c r="CD11" i="22" s="1"/>
  <c r="CF6" i="13"/>
  <c r="CF11" i="13" s="1"/>
  <c r="CC6" i="22"/>
  <c r="CC11" i="22" s="1"/>
  <c r="CE6" i="13"/>
  <c r="CE11" i="13" s="1"/>
  <c r="CB6" i="22"/>
  <c r="CB11" i="22" s="1"/>
  <c r="CC6" i="13"/>
  <c r="CC11" i="13" s="1"/>
  <c r="BZ6" i="22"/>
  <c r="BZ11" i="22" s="1"/>
  <c r="CA6" i="13"/>
  <c r="CA11" i="13" s="1"/>
  <c r="BX6" i="22"/>
  <c r="BX11" i="22" s="1"/>
  <c r="BZ6" i="13"/>
  <c r="BZ11" i="13" s="1"/>
  <c r="BW6" i="22"/>
  <c r="BW11" i="22" s="1"/>
  <c r="BY6" i="13"/>
  <c r="BY11" i="13" s="1"/>
  <c r="BV6" i="22"/>
  <c r="BV11" i="22" s="1"/>
  <c r="BX6" i="13"/>
  <c r="BX11" i="13" s="1"/>
  <c r="BU6" i="22"/>
  <c r="BU11" i="22" s="1"/>
  <c r="BW6" i="13"/>
  <c r="BW11" i="13" s="1"/>
  <c r="BT6" i="22"/>
  <c r="BT11" i="22" s="1"/>
  <c r="BT6" i="13"/>
  <c r="BT11" i="13" s="1"/>
  <c r="BQ6" i="22"/>
  <c r="BQ11" i="22" s="1"/>
  <c r="BS6" i="13"/>
  <c r="BS11" i="13" s="1"/>
  <c r="BP6" i="22"/>
  <c r="BP11" i="22" s="1"/>
  <c r="BR6" i="13"/>
  <c r="BR11" i="13" s="1"/>
  <c r="BO6" i="22"/>
  <c r="BO11" i="22" s="1"/>
  <c r="BQ6" i="13"/>
  <c r="BQ11" i="13" s="1"/>
  <c r="BN6" i="22"/>
  <c r="BN11" i="22" s="1"/>
  <c r="BE6" i="18"/>
  <c r="BE11" i="18" s="1"/>
  <c r="BE6" i="22"/>
  <c r="BE11" i="22" s="1"/>
  <c r="AU6" i="18"/>
  <c r="AU11" i="18" s="1"/>
  <c r="AU6" i="22"/>
  <c r="AU11" i="22" s="1"/>
  <c r="AT6" i="18"/>
  <c r="AT11" i="18" s="1"/>
  <c r="AT6" i="22"/>
  <c r="AT11" i="22" s="1"/>
  <c r="CV7" i="13"/>
  <c r="CV12" i="13" s="1"/>
  <c r="CS7" i="22"/>
  <c r="CS12" i="22" s="1"/>
  <c r="CU7" i="13"/>
  <c r="CU12" i="13" s="1"/>
  <c r="CR7" i="22"/>
  <c r="CR12" i="22" s="1"/>
  <c r="CS7" i="13"/>
  <c r="CS12" i="13" s="1"/>
  <c r="CP7" i="22"/>
  <c r="CP12" i="22" s="1"/>
  <c r="CR7" i="13"/>
  <c r="CR12" i="13" s="1"/>
  <c r="CO7" i="22"/>
  <c r="CO12" i="22" s="1"/>
  <c r="CQ7" i="13"/>
  <c r="CQ12" i="13" s="1"/>
  <c r="CN7" i="22"/>
  <c r="CN12" i="22" s="1"/>
  <c r="CP7" i="13"/>
  <c r="CP12" i="13" s="1"/>
  <c r="CM7" i="22"/>
  <c r="CM12" i="22" s="1"/>
  <c r="CM7" i="13"/>
  <c r="CM12" i="13" s="1"/>
  <c r="CJ7" i="22"/>
  <c r="CJ12" i="22" s="1"/>
  <c r="CL7" i="13"/>
  <c r="CL12" i="13" s="1"/>
  <c r="CI7" i="22"/>
  <c r="CI12" i="22" s="1"/>
  <c r="CK7" i="13"/>
  <c r="CK12" i="13" s="1"/>
  <c r="CH7" i="22"/>
  <c r="CH12" i="22" s="1"/>
  <c r="CJ7" i="13"/>
  <c r="CJ12" i="13" s="1"/>
  <c r="CG7" i="22"/>
  <c r="CG12" i="22" s="1"/>
  <c r="CI7" i="13"/>
  <c r="CI12" i="13" s="1"/>
  <c r="CF7" i="22"/>
  <c r="CF12" i="22" s="1"/>
  <c r="CH7" i="13"/>
  <c r="CH12" i="13" s="1"/>
  <c r="CE7" i="22"/>
  <c r="CE12" i="22" s="1"/>
  <c r="CG7" i="13"/>
  <c r="CG12" i="13" s="1"/>
  <c r="CD7" i="22"/>
  <c r="CD12" i="22" s="1"/>
  <c r="CF7" i="13"/>
  <c r="CF12" i="13" s="1"/>
  <c r="CC7" i="22"/>
  <c r="CC12" i="22" s="1"/>
  <c r="CC7" i="13"/>
  <c r="CC12" i="13" s="1"/>
  <c r="BZ7" i="22"/>
  <c r="BZ12" i="22" s="1"/>
  <c r="BY7" i="13"/>
  <c r="BY12" i="13" s="1"/>
  <c r="BV7" i="22"/>
  <c r="BV12" i="22" s="1"/>
  <c r="BX7" i="13"/>
  <c r="BX12" i="13" s="1"/>
  <c r="BU7" i="22"/>
  <c r="BU12" i="22" s="1"/>
  <c r="BT7" i="13"/>
  <c r="BT12" i="13" s="1"/>
  <c r="BQ7" i="22"/>
  <c r="BQ12" i="22" s="1"/>
  <c r="BS7" i="13"/>
  <c r="BS12" i="13" s="1"/>
  <c r="BP7" i="22"/>
  <c r="BP12" i="22" s="1"/>
  <c r="BR7" i="13"/>
  <c r="BR12" i="13" s="1"/>
  <c r="BO7" i="22"/>
  <c r="BO12" i="22" s="1"/>
  <c r="BQ7" i="13"/>
  <c r="BQ12" i="13" s="1"/>
  <c r="BN7" i="22"/>
  <c r="BN12" i="22" s="1"/>
  <c r="BE7" i="14"/>
  <c r="BE12" i="14" s="1"/>
  <c r="BE7" i="22"/>
  <c r="BE12" i="22" s="1"/>
  <c r="AU7" i="18"/>
  <c r="AU12" i="18" s="1"/>
  <c r="AU7" i="22"/>
  <c r="AU12" i="22" s="1"/>
  <c r="AT7" i="18"/>
  <c r="AT12" i="18" s="1"/>
  <c r="AT7" i="22"/>
  <c r="AT12" i="22" s="1"/>
  <c r="BP3" i="13"/>
  <c r="BP8" i="13" s="1"/>
  <c r="BM3" i="22"/>
  <c r="BM8" i="22" s="1"/>
  <c r="BP4" i="13"/>
  <c r="BP9" i="13" s="1"/>
  <c r="BM4" i="22"/>
  <c r="BM9" i="22" s="1"/>
  <c r="BP5" i="13"/>
  <c r="BP10" i="13" s="1"/>
  <c r="BM5" i="22"/>
  <c r="BM10" i="22" s="1"/>
  <c r="BP6" i="13"/>
  <c r="BP11" i="13" s="1"/>
  <c r="BM6" i="22"/>
  <c r="BM11" i="22" s="1"/>
  <c r="BP7" i="13"/>
  <c r="BP12" i="13" s="1"/>
  <c r="BM7" i="22"/>
  <c r="BM12" i="22" s="1"/>
  <c r="BL3" i="13"/>
  <c r="BL8" i="13" s="1"/>
  <c r="BI3" i="22"/>
  <c r="BI8" i="22" s="1"/>
  <c r="BL4" i="13"/>
  <c r="BL9" i="13" s="1"/>
  <c r="BI4" i="22"/>
  <c r="BI9" i="22" s="1"/>
  <c r="BL5" i="13"/>
  <c r="BL10" i="13" s="1"/>
  <c r="BI5" i="22"/>
  <c r="BI10" i="22" s="1"/>
  <c r="BL7" i="13"/>
  <c r="BL12" i="13" s="1"/>
  <c r="BI7" i="22"/>
  <c r="BI12" i="22" s="1"/>
  <c r="BM3" i="13"/>
  <c r="BM8" i="13" s="1"/>
  <c r="BJ3" i="22"/>
  <c r="BJ8" i="22" s="1"/>
  <c r="BM4" i="13"/>
  <c r="BM9" i="13" s="1"/>
  <c r="BJ4" i="22"/>
  <c r="BJ9" i="22" s="1"/>
  <c r="BM5" i="13"/>
  <c r="BM10" i="13" s="1"/>
  <c r="BJ5" i="22"/>
  <c r="BJ10" i="22" s="1"/>
  <c r="BM6" i="13"/>
  <c r="BM11" i="13" s="1"/>
  <c r="BJ6" i="22"/>
  <c r="BJ11" i="22" s="1"/>
  <c r="BM7" i="13"/>
  <c r="BM12" i="13" s="1"/>
  <c r="BJ7" i="22"/>
  <c r="BJ12" i="22" s="1"/>
  <c r="BV3" i="13"/>
  <c r="BV8" i="13" s="1"/>
  <c r="BS3" i="22"/>
  <c r="BS8" i="22" s="1"/>
  <c r="BV4" i="13"/>
  <c r="BV9" i="13" s="1"/>
  <c r="BS4" i="22"/>
  <c r="BS9" i="22" s="1"/>
  <c r="BV6" i="13"/>
  <c r="BV11" i="13" s="1"/>
  <c r="BS6" i="22"/>
  <c r="BS11" i="22" s="1"/>
  <c r="BV7" i="13"/>
  <c r="BV12" i="13" s="1"/>
  <c r="BS7" i="22"/>
  <c r="BS12" i="22" s="1"/>
  <c r="BU3" i="13"/>
  <c r="BU8" i="13" s="1"/>
  <c r="BR3" i="22"/>
  <c r="BR8" i="22" s="1"/>
  <c r="BU4" i="13"/>
  <c r="BU9" i="13" s="1"/>
  <c r="BR4" i="22"/>
  <c r="BR9" i="22" s="1"/>
  <c r="BU6" i="13"/>
  <c r="BU11" i="13" s="1"/>
  <c r="BR6" i="22"/>
  <c r="BR11" i="22" s="1"/>
  <c r="BU7" i="13"/>
  <c r="BU12" i="13" s="1"/>
  <c r="BR7" i="22"/>
  <c r="BR12" i="22" s="1"/>
  <c r="BF7" i="18"/>
  <c r="BF12" i="18" s="1"/>
  <c r="BF7" i="22"/>
  <c r="BF12" i="22" s="1"/>
  <c r="BN4" i="13"/>
  <c r="BN9" i="13" s="1"/>
  <c r="BK4" i="22"/>
  <c r="BK9" i="22" s="1"/>
  <c r="BN6" i="13"/>
  <c r="BN11" i="13" s="1"/>
  <c r="BK6" i="22"/>
  <c r="BK11" i="22" s="1"/>
  <c r="BO4" i="13"/>
  <c r="BO9" i="13" s="1"/>
  <c r="BL4" i="22"/>
  <c r="BL9" i="22" s="1"/>
  <c r="BO5" i="13"/>
  <c r="BO10" i="13" s="1"/>
  <c r="BL5" i="22"/>
  <c r="BL10" i="22" s="1"/>
  <c r="BO7" i="13"/>
  <c r="BO12" i="13" s="1"/>
  <c r="BL7" i="22"/>
  <c r="BL12" i="22" s="1"/>
  <c r="BH5" i="18"/>
  <c r="BH10" i="18" s="1"/>
  <c r="BH5" i="22"/>
  <c r="BH10" i="22" s="1"/>
  <c r="BH7" i="18"/>
  <c r="BH12" i="18" s="1"/>
  <c r="BH7" i="22"/>
  <c r="BH12" i="22" s="1"/>
  <c r="BG5" i="18"/>
  <c r="BG10" i="18" s="1"/>
  <c r="BG5" i="22"/>
  <c r="BG10" i="22" s="1"/>
  <c r="BG6" i="16"/>
  <c r="BG11" i="16" s="1"/>
  <c r="BG6" i="22"/>
  <c r="BG11" i="22" s="1"/>
  <c r="BG7" i="18"/>
  <c r="BG12" i="18" s="1"/>
  <c r="BG7" i="22"/>
  <c r="BG12" i="22" s="1"/>
  <c r="BL3" i="14"/>
  <c r="BO3" i="13"/>
  <c r="BO8" i="13" s="1"/>
  <c r="BK3" i="18"/>
  <c r="BN3" i="13"/>
  <c r="BN8" i="13" s="1"/>
  <c r="CR3" i="16"/>
  <c r="CU3" i="13"/>
  <c r="CU8" i="13" s="1"/>
  <c r="BN4" i="18"/>
  <c r="BQ4" i="13"/>
  <c r="BQ9" i="13" s="1"/>
  <c r="CS4" i="16"/>
  <c r="CV4" i="13"/>
  <c r="CV9" i="13" s="1"/>
  <c r="CR4" i="18"/>
  <c r="CU4" i="13"/>
  <c r="CU9" i="13" s="1"/>
  <c r="CO4" i="14"/>
  <c r="CR4" i="13"/>
  <c r="CR9" i="13" s="1"/>
  <c r="CM4" i="16"/>
  <c r="CP4" i="13"/>
  <c r="CP9" i="13" s="1"/>
  <c r="BZ4" i="14"/>
  <c r="CC4" i="13"/>
  <c r="CC9" i="13" s="1"/>
  <c r="BY4" i="14"/>
  <c r="CB4" i="13"/>
  <c r="CB9" i="13" s="1"/>
  <c r="BW4" i="14"/>
  <c r="BZ4" i="13"/>
  <c r="BZ9" i="13" s="1"/>
  <c r="BO4" i="18"/>
  <c r="BR4" i="13"/>
  <c r="BR9" i="13" s="1"/>
  <c r="CE5" i="18"/>
  <c r="CH5" i="13"/>
  <c r="CH10" i="13" s="1"/>
  <c r="CD5" i="18"/>
  <c r="CG5" i="13"/>
  <c r="CG10" i="13" s="1"/>
  <c r="CB5" i="18"/>
  <c r="CE5" i="13"/>
  <c r="CE10" i="13" s="1"/>
  <c r="CA5" i="18"/>
  <c r="CD5" i="13"/>
  <c r="CD10" i="13" s="1"/>
  <c r="BW5" i="14"/>
  <c r="BZ5" i="13"/>
  <c r="BZ10" i="13" s="1"/>
  <c r="BS5" i="14"/>
  <c r="BV5" i="13"/>
  <c r="BV10" i="13" s="1"/>
  <c r="BR5" i="14"/>
  <c r="BU5" i="13"/>
  <c r="BU10" i="13" s="1"/>
  <c r="BQ5" i="14"/>
  <c r="BT5" i="13"/>
  <c r="BT10" i="13" s="1"/>
  <c r="BK5" i="18"/>
  <c r="BN5" i="13"/>
  <c r="BN10" i="13" s="1"/>
  <c r="CR6" i="18"/>
  <c r="CU6" i="13"/>
  <c r="CU11" i="13" s="1"/>
  <c r="CA6" i="16"/>
  <c r="CD6" i="13"/>
  <c r="CD11" i="13" s="1"/>
  <c r="BY6" i="18"/>
  <c r="CB6" i="13"/>
  <c r="CB11" i="13" s="1"/>
  <c r="BL6" i="18"/>
  <c r="BO6" i="13"/>
  <c r="BO11" i="13" s="1"/>
  <c r="BI6" i="14"/>
  <c r="BI11" i="14" s="1"/>
  <c r="BL6" i="13"/>
  <c r="BL11" i="13" s="1"/>
  <c r="CT7" i="18"/>
  <c r="CW7" i="13"/>
  <c r="CW12" i="13" s="1"/>
  <c r="CQ7" i="16"/>
  <c r="CT7" i="13"/>
  <c r="CT12" i="13" s="1"/>
  <c r="CL7" i="16"/>
  <c r="CO7" i="13"/>
  <c r="CO12" i="13" s="1"/>
  <c r="CK7" i="16"/>
  <c r="CN7" i="13"/>
  <c r="CN12" i="13" s="1"/>
  <c r="CB7" i="18"/>
  <c r="CE7" i="13"/>
  <c r="CE12" i="13" s="1"/>
  <c r="CA7" i="18"/>
  <c r="CD7" i="13"/>
  <c r="CD12" i="13" s="1"/>
  <c r="BY7" i="16"/>
  <c r="CB7" i="13"/>
  <c r="CB12" i="13" s="1"/>
  <c r="BX7" i="14"/>
  <c r="CA7" i="13"/>
  <c r="CA12" i="13" s="1"/>
  <c r="BW7" i="14"/>
  <c r="BZ7" i="13"/>
  <c r="BZ12" i="13" s="1"/>
  <c r="BT7" i="14"/>
  <c r="BW7" i="13"/>
  <c r="BW12" i="13" s="1"/>
  <c r="BK7" i="14"/>
  <c r="BN7" i="13"/>
  <c r="BN12" i="13" s="1"/>
  <c r="CT7" i="14"/>
  <c r="CM3" i="18"/>
  <c r="CB4" i="18"/>
  <c r="BX5" i="18"/>
  <c r="CS3" i="18"/>
  <c r="BX3" i="18"/>
  <c r="CG5" i="18"/>
  <c r="CG3" i="18"/>
  <c r="CH4" i="18"/>
  <c r="CP3" i="16"/>
  <c r="CP3" i="18"/>
  <c r="CD3" i="14"/>
  <c r="CD3" i="18"/>
  <c r="BR3" i="18"/>
  <c r="CQ4" i="18"/>
  <c r="CE4" i="18"/>
  <c r="BS4" i="18"/>
  <c r="CM5" i="18"/>
  <c r="CI6" i="18"/>
  <c r="BW6" i="16"/>
  <c r="BW6" i="18"/>
  <c r="CQ7" i="18"/>
  <c r="CE7" i="18"/>
  <c r="BS7" i="16"/>
  <c r="BS7" i="18"/>
  <c r="BX7" i="16"/>
  <c r="CO3" i="18"/>
  <c r="CC3" i="18"/>
  <c r="BQ3" i="18"/>
  <c r="CP4" i="18"/>
  <c r="CD4" i="18"/>
  <c r="BR4" i="18"/>
  <c r="CL5" i="18"/>
  <c r="BZ5" i="18"/>
  <c r="CT6" i="18"/>
  <c r="CH6" i="18"/>
  <c r="BV6" i="18"/>
  <c r="CP7" i="18"/>
  <c r="CD7" i="18"/>
  <c r="BR7" i="18"/>
  <c r="CN3" i="18"/>
  <c r="CB3" i="18"/>
  <c r="CO4" i="18"/>
  <c r="CC4" i="18"/>
  <c r="BQ4" i="16"/>
  <c r="BQ4" i="18"/>
  <c r="CK5" i="18"/>
  <c r="BY5" i="18"/>
  <c r="CS6" i="16"/>
  <c r="CS6" i="18"/>
  <c r="CG6" i="18"/>
  <c r="BU6" i="18"/>
  <c r="CO7" i="18"/>
  <c r="CC7" i="18"/>
  <c r="BQ7" i="18"/>
  <c r="BS4" i="16"/>
  <c r="CA3" i="18"/>
  <c r="CN4" i="18"/>
  <c r="CN7" i="18"/>
  <c r="CL3" i="18"/>
  <c r="CQ6" i="16"/>
  <c r="CQ6" i="18"/>
  <c r="CM7" i="16"/>
  <c r="CM7" i="18"/>
  <c r="CK3" i="18"/>
  <c r="BY3" i="18"/>
  <c r="CR3" i="18"/>
  <c r="CL4" i="18"/>
  <c r="BZ4" i="18"/>
  <c r="CT5" i="18"/>
  <c r="CH5" i="18"/>
  <c r="BV5" i="18"/>
  <c r="CP6" i="18"/>
  <c r="CD6" i="18"/>
  <c r="BR6" i="18"/>
  <c r="CL7" i="18"/>
  <c r="BZ7" i="14"/>
  <c r="BZ7" i="18"/>
  <c r="BS5" i="16"/>
  <c r="CE5" i="16"/>
  <c r="BT5" i="18"/>
  <c r="CN6" i="18"/>
  <c r="CB6" i="18"/>
  <c r="CJ7" i="18"/>
  <c r="BX7" i="18"/>
  <c r="BT6" i="18"/>
  <c r="CM4" i="18"/>
  <c r="CJ3" i="18"/>
  <c r="CS5" i="18"/>
  <c r="BQ6" i="18"/>
  <c r="BY7" i="18"/>
  <c r="CJ4" i="16"/>
  <c r="CJ4" i="18"/>
  <c r="BX4" i="14"/>
  <c r="BX4" i="18"/>
  <c r="CR5" i="18"/>
  <c r="CF5" i="18"/>
  <c r="CH3" i="18"/>
  <c r="BV3" i="16"/>
  <c r="BV3" i="18"/>
  <c r="CI4" i="16"/>
  <c r="CI4" i="18"/>
  <c r="BW4" i="18"/>
  <c r="CQ5" i="18"/>
  <c r="BS5" i="18"/>
  <c r="CM6" i="18"/>
  <c r="CA6" i="18"/>
  <c r="CI7" i="18"/>
  <c r="BW7" i="18"/>
  <c r="CG5" i="14"/>
  <c r="CB6" i="16"/>
  <c r="CQ5" i="14"/>
  <c r="CR6" i="16"/>
  <c r="BZ3" i="18"/>
  <c r="CI5" i="18"/>
  <c r="CE6" i="18"/>
  <c r="CK4" i="16"/>
  <c r="CK4" i="18"/>
  <c r="BU5" i="18"/>
  <c r="CO6" i="18"/>
  <c r="CI3" i="18"/>
  <c r="BU3" i="18"/>
  <c r="BV4" i="18"/>
  <c r="BR5" i="18"/>
  <c r="CL6" i="18"/>
  <c r="BV7" i="18"/>
  <c r="CF3" i="18"/>
  <c r="BT3" i="18"/>
  <c r="CS4" i="18"/>
  <c r="CG4" i="18"/>
  <c r="BU4" i="18"/>
  <c r="CO5" i="18"/>
  <c r="CC5" i="16"/>
  <c r="CC5" i="18"/>
  <c r="BQ5" i="18"/>
  <c r="CK6" i="18"/>
  <c r="CS7" i="18"/>
  <c r="CG7" i="18"/>
  <c r="BU7" i="18"/>
  <c r="CB3" i="14"/>
  <c r="BR7" i="16"/>
  <c r="CT3" i="18"/>
  <c r="CJ5" i="18"/>
  <c r="CF6" i="14"/>
  <c r="CF6" i="18"/>
  <c r="CA4" i="18"/>
  <c r="BW5" i="18"/>
  <c r="BS6" i="18"/>
  <c r="BY4" i="18"/>
  <c r="CC6" i="18"/>
  <c r="CK7" i="18"/>
  <c r="BW3" i="16"/>
  <c r="BW3" i="18"/>
  <c r="CT4" i="18"/>
  <c r="CP5" i="18"/>
  <c r="BZ6" i="18"/>
  <c r="CH7" i="18"/>
  <c r="CQ3" i="16"/>
  <c r="CQ3" i="18"/>
  <c r="CE3" i="14"/>
  <c r="CE3" i="18"/>
  <c r="BS3" i="18"/>
  <c r="CF4" i="18"/>
  <c r="BT4" i="18"/>
  <c r="CN5" i="18"/>
  <c r="CJ6" i="18"/>
  <c r="BX6" i="16"/>
  <c r="BX6" i="18"/>
  <c r="CR7" i="18"/>
  <c r="CF7" i="18"/>
  <c r="BT7" i="18"/>
  <c r="BU4" i="14"/>
  <c r="CH6" i="14"/>
  <c r="BW7" i="16"/>
  <c r="BI3" i="18"/>
  <c r="BI8" i="18" s="1"/>
  <c r="BN6" i="18"/>
  <c r="BJ7" i="18"/>
  <c r="BJ3" i="14"/>
  <c r="BJ3" i="18"/>
  <c r="BM6" i="18"/>
  <c r="BI7" i="18"/>
  <c r="BI12" i="18" s="1"/>
  <c r="BP5" i="18"/>
  <c r="BK5" i="16"/>
  <c r="BO5" i="18"/>
  <c r="BM4" i="18"/>
  <c r="BJ6" i="18"/>
  <c r="BP3" i="18"/>
  <c r="BL4" i="18"/>
  <c r="BM5" i="18"/>
  <c r="BI6" i="18"/>
  <c r="BI11" i="18" s="1"/>
  <c r="BM6" i="14"/>
  <c r="BI6" i="16"/>
  <c r="BI11" i="16" s="1"/>
  <c r="BK6" i="18"/>
  <c r="BK4" i="18"/>
  <c r="BP4" i="16"/>
  <c r="BP4" i="18"/>
  <c r="BL5" i="18"/>
  <c r="BP7" i="18"/>
  <c r="BM6" i="16"/>
  <c r="BO3" i="18"/>
  <c r="BJ4" i="18"/>
  <c r="BO7" i="18"/>
  <c r="BN5" i="18"/>
  <c r="BN3" i="18"/>
  <c r="BM3" i="18"/>
  <c r="BI4" i="18"/>
  <c r="BI9" i="18" s="1"/>
  <c r="BJ5" i="16"/>
  <c r="BJ5" i="18"/>
  <c r="BN7" i="18"/>
  <c r="BO7" i="14"/>
  <c r="BL3" i="18"/>
  <c r="BI5" i="16"/>
  <c r="BI10" i="16" s="1"/>
  <c r="BI5" i="18"/>
  <c r="BI10" i="18" s="1"/>
  <c r="BM7" i="18"/>
  <c r="BL5" i="14"/>
  <c r="BP6" i="18"/>
  <c r="BL7" i="18"/>
  <c r="BO6" i="18"/>
  <c r="BK7" i="18"/>
  <c r="BJ4" i="13"/>
  <c r="BJ9" i="13" s="1"/>
  <c r="BG4" i="18"/>
  <c r="BG9" i="18" s="1"/>
  <c r="BD6" i="16"/>
  <c r="BD11" i="16" s="1"/>
  <c r="BD6" i="18"/>
  <c r="BD11" i="18" s="1"/>
  <c r="BC7" i="13"/>
  <c r="BC12" i="13" s="1"/>
  <c r="AZ7" i="18"/>
  <c r="AZ12" i="18" s="1"/>
  <c r="BE6" i="16"/>
  <c r="BE11" i="16" s="1"/>
  <c r="BF7" i="13"/>
  <c r="BF12" i="13" s="1"/>
  <c r="BC7" i="18"/>
  <c r="BC12" i="18" s="1"/>
  <c r="BC3" i="13"/>
  <c r="BC8" i="13" s="1"/>
  <c r="AZ3" i="18"/>
  <c r="AZ8" i="18" s="1"/>
  <c r="BC6" i="16"/>
  <c r="BC11" i="16" s="1"/>
  <c r="BC6" i="18"/>
  <c r="BC11" i="18" s="1"/>
  <c r="AY7" i="16"/>
  <c r="AY12" i="16" s="1"/>
  <c r="AY7" i="18"/>
  <c r="AY12" i="18" s="1"/>
  <c r="BC4" i="13"/>
  <c r="BC9" i="13" s="1"/>
  <c r="AZ4" i="18"/>
  <c r="AZ9" i="18" s="1"/>
  <c r="BE6" i="13"/>
  <c r="BE11" i="13" s="1"/>
  <c r="BB6" i="18"/>
  <c r="BB11" i="18" s="1"/>
  <c r="BA7" i="13"/>
  <c r="BA12" i="13" s="1"/>
  <c r="AX7" i="18"/>
  <c r="AX12" i="18" s="1"/>
  <c r="BB3" i="16"/>
  <c r="BB8" i="16" s="1"/>
  <c r="BB3" i="18"/>
  <c r="BB8" i="18" s="1"/>
  <c r="BI6" i="13"/>
  <c r="BI11" i="13" s="1"/>
  <c r="BF6" i="18"/>
  <c r="BF11" i="18" s="1"/>
  <c r="BH5" i="13"/>
  <c r="BH10" i="13" s="1"/>
  <c r="BE5" i="18"/>
  <c r="BE10" i="18" s="1"/>
  <c r="BD6" i="13"/>
  <c r="BD11" i="13" s="1"/>
  <c r="BA6" i="18"/>
  <c r="BA11" i="18" s="1"/>
  <c r="BB5" i="13"/>
  <c r="BB10" i="13" s="1"/>
  <c r="AY5" i="18"/>
  <c r="AY10" i="18" s="1"/>
  <c r="BI4" i="13"/>
  <c r="BI9" i="13" s="1"/>
  <c r="BF4" i="18"/>
  <c r="BF9" i="18" s="1"/>
  <c r="BC6" i="13"/>
  <c r="BC11" i="13" s="1"/>
  <c r="AZ6" i="18"/>
  <c r="AZ11" i="18" s="1"/>
  <c r="BD3" i="13"/>
  <c r="BD8" i="13" s="1"/>
  <c r="BA3" i="18"/>
  <c r="BA8" i="18" s="1"/>
  <c r="BE4" i="14"/>
  <c r="BE9" i="14" s="1"/>
  <c r="BK3" i="13"/>
  <c r="BK8" i="13" s="1"/>
  <c r="BH3" i="18"/>
  <c r="BH8" i="18" s="1"/>
  <c r="BI3" i="13"/>
  <c r="BI8" i="13" s="1"/>
  <c r="BF3" i="18"/>
  <c r="BF8" i="18" s="1"/>
  <c r="BJ6" i="13"/>
  <c r="BJ11" i="13" s="1"/>
  <c r="BG6" i="18"/>
  <c r="BG11" i="18" s="1"/>
  <c r="BF4" i="13"/>
  <c r="BF9" i="13" s="1"/>
  <c r="BC4" i="18"/>
  <c r="BC9" i="18" s="1"/>
  <c r="BJ3" i="13"/>
  <c r="BJ8" i="13" s="1"/>
  <c r="BG3" i="18"/>
  <c r="BG8" i="18" s="1"/>
  <c r="BF5" i="13"/>
  <c r="BF10" i="13" s="1"/>
  <c r="BC5" i="18"/>
  <c r="BC10" i="18" s="1"/>
  <c r="BE5" i="13"/>
  <c r="BE10" i="13" s="1"/>
  <c r="BB5" i="18"/>
  <c r="BB10" i="18" s="1"/>
  <c r="BH7" i="13"/>
  <c r="BH12" i="13" s="1"/>
  <c r="BE7" i="18"/>
  <c r="BE12" i="18" s="1"/>
  <c r="BG6" i="14"/>
  <c r="BG11" i="14" s="1"/>
  <c r="BA5" i="13"/>
  <c r="BA10" i="13" s="1"/>
  <c r="AX5" i="18"/>
  <c r="AX10" i="18" s="1"/>
  <c r="BE7" i="13"/>
  <c r="BE12" i="13" s="1"/>
  <c r="BB7" i="18"/>
  <c r="BB12" i="18" s="1"/>
  <c r="BK4" i="13"/>
  <c r="BK9" i="13" s="1"/>
  <c r="BH4" i="18"/>
  <c r="BH9" i="18" s="1"/>
  <c r="BD7" i="13"/>
  <c r="BD12" i="13" s="1"/>
  <c r="BA7" i="18"/>
  <c r="BA12" i="18" s="1"/>
  <c r="BI5" i="13"/>
  <c r="BI10" i="13" s="1"/>
  <c r="BF5" i="18"/>
  <c r="BF10" i="18" s="1"/>
  <c r="BE4" i="13"/>
  <c r="BE9" i="13" s="1"/>
  <c r="BB4" i="18"/>
  <c r="BB9" i="18" s="1"/>
  <c r="BD4" i="13"/>
  <c r="BD9" i="13" s="1"/>
  <c r="BA4" i="18"/>
  <c r="BA9" i="18" s="1"/>
  <c r="BG5" i="13"/>
  <c r="BG10" i="13" s="1"/>
  <c r="BD5" i="18"/>
  <c r="BD10" i="18" s="1"/>
  <c r="BB6" i="13"/>
  <c r="BB11" i="13" s="1"/>
  <c r="AY6" i="18"/>
  <c r="AY11" i="18" s="1"/>
  <c r="BH3" i="13"/>
  <c r="BH8" i="13" s="1"/>
  <c r="BE3" i="18"/>
  <c r="BE8" i="18" s="1"/>
  <c r="BA6" i="13"/>
  <c r="BA11" i="13" s="1"/>
  <c r="AX6" i="18"/>
  <c r="AX11" i="18" s="1"/>
  <c r="BG3" i="13"/>
  <c r="BG8" i="13" s="1"/>
  <c r="BD3" i="18"/>
  <c r="BD8" i="18" s="1"/>
  <c r="BD5" i="13"/>
  <c r="BD10" i="13" s="1"/>
  <c r="BA5" i="18"/>
  <c r="BA10" i="18" s="1"/>
  <c r="BC3" i="16"/>
  <c r="BC8" i="16" s="1"/>
  <c r="BC3" i="18"/>
  <c r="BC8" i="18" s="1"/>
  <c r="BC5" i="13"/>
  <c r="BC10" i="13" s="1"/>
  <c r="AZ5" i="18"/>
  <c r="AZ10" i="18" s="1"/>
  <c r="BK6" i="13"/>
  <c r="BK11" i="13" s="1"/>
  <c r="BH6" i="18"/>
  <c r="BH11" i="18" s="1"/>
  <c r="BG7" i="13"/>
  <c r="BG12" i="13" s="1"/>
  <c r="BD7" i="18"/>
  <c r="BD12" i="18" s="1"/>
  <c r="BH6" i="14"/>
  <c r="BH11" i="14" s="1"/>
  <c r="AZ5" i="13"/>
  <c r="AZ10" i="13" s="1"/>
  <c r="AW5" i="18"/>
  <c r="AW10" i="18" s="1"/>
  <c r="AZ6" i="13"/>
  <c r="AZ11" i="13" s="1"/>
  <c r="AW6" i="18"/>
  <c r="AW11" i="18" s="1"/>
  <c r="AZ7" i="13"/>
  <c r="AZ12" i="13" s="1"/>
  <c r="AW7" i="18"/>
  <c r="AW12" i="18" s="1"/>
  <c r="AW7" i="16"/>
  <c r="AW12" i="16" s="1"/>
  <c r="AY5" i="13"/>
  <c r="AY10" i="13" s="1"/>
  <c r="AV5" i="18"/>
  <c r="AV10" i="18" s="1"/>
  <c r="AY6" i="13"/>
  <c r="AY11" i="13" s="1"/>
  <c r="AV6" i="18"/>
  <c r="AV11" i="18" s="1"/>
  <c r="AY7" i="13"/>
  <c r="AY12" i="13" s="1"/>
  <c r="AV7" i="18"/>
  <c r="AV12" i="18" s="1"/>
  <c r="AV5" i="13"/>
  <c r="AV10" i="13" s="1"/>
  <c r="AS5" i="18"/>
  <c r="AS10" i="18" s="1"/>
  <c r="AV6" i="13"/>
  <c r="AV11" i="13" s="1"/>
  <c r="AS6" i="18"/>
  <c r="AS11" i="18" s="1"/>
  <c r="AV7" i="13"/>
  <c r="AV12" i="13" s="1"/>
  <c r="AS7" i="18"/>
  <c r="AS12" i="18" s="1"/>
  <c r="AU5" i="13"/>
  <c r="AU10" i="13" s="1"/>
  <c r="AR5" i="18"/>
  <c r="AR10" i="18" s="1"/>
  <c r="AR5" i="16"/>
  <c r="AR10" i="16" s="1"/>
  <c r="AR6" i="14"/>
  <c r="AR11" i="14" s="1"/>
  <c r="AR6" i="18"/>
  <c r="AR11" i="18" s="1"/>
  <c r="AU7" i="13"/>
  <c r="AU12" i="13" s="1"/>
  <c r="AR7" i="18"/>
  <c r="AR12" i="18" s="1"/>
  <c r="AT5" i="13"/>
  <c r="AT10" i="13" s="1"/>
  <c r="AQ5" i="18"/>
  <c r="AQ10" i="18" s="1"/>
  <c r="AQ6" i="14"/>
  <c r="AQ11" i="14" s="1"/>
  <c r="AQ6" i="18"/>
  <c r="AQ11" i="18" s="1"/>
  <c r="AT7" i="13"/>
  <c r="AT12" i="13" s="1"/>
  <c r="AQ7" i="18"/>
  <c r="AQ12" i="18" s="1"/>
  <c r="AW5" i="16"/>
  <c r="AW10" i="16" s="1"/>
  <c r="AX6" i="14"/>
  <c r="AX11" i="14" s="1"/>
  <c r="BT5" i="14"/>
  <c r="CC3" i="14"/>
  <c r="CS4" i="14"/>
  <c r="BQ6" i="14"/>
  <c r="CE7" i="14"/>
  <c r="CT4" i="14"/>
  <c r="CL5" i="14"/>
  <c r="CB6" i="14"/>
  <c r="CI7" i="14"/>
  <c r="BI3" i="16"/>
  <c r="BI8" i="16" s="1"/>
  <c r="BL5" i="16"/>
  <c r="CD6" i="16"/>
  <c r="CR7" i="16"/>
  <c r="BU7" i="14"/>
  <c r="CA4" i="14"/>
  <c r="BU5" i="14"/>
  <c r="AX5" i="16"/>
  <c r="AX10" i="16" s="1"/>
  <c r="BN3" i="14"/>
  <c r="CB4" i="14"/>
  <c r="BV5" i="14"/>
  <c r="BN6" i="14"/>
  <c r="AY5" i="16"/>
  <c r="AY10" i="16" s="1"/>
  <c r="BR6" i="16"/>
  <c r="BO3" i="14"/>
  <c r="CC4" i="14"/>
  <c r="BO6" i="14"/>
  <c r="CC7" i="14"/>
  <c r="AZ5" i="16"/>
  <c r="AZ10" i="16" s="1"/>
  <c r="BP6" i="14"/>
  <c r="CD7" i="14"/>
  <c r="CO7" i="16"/>
  <c r="CK5" i="14"/>
  <c r="CF3" i="14"/>
  <c r="AW5" i="14"/>
  <c r="AW10" i="14" s="1"/>
  <c r="CM5" i="14"/>
  <c r="CC6" i="14"/>
  <c r="CQ7" i="14"/>
  <c r="BU3" i="16"/>
  <c r="BN5" i="16"/>
  <c r="CE6" i="16"/>
  <c r="CG3" i="14"/>
  <c r="AX5" i="14"/>
  <c r="AX10" i="14" s="1"/>
  <c r="CN5" i="14"/>
  <c r="CE6" i="14"/>
  <c r="CR7" i="14"/>
  <c r="BQ5" i="16"/>
  <c r="CG6" i="16"/>
  <c r="BM3" i="14"/>
  <c r="BN6" i="16"/>
  <c r="CH3" i="14"/>
  <c r="AY5" i="14"/>
  <c r="AY10" i="14" s="1"/>
  <c r="CO5" i="14"/>
  <c r="CG6" i="14"/>
  <c r="CS7" i="14"/>
  <c r="CO3" i="16"/>
  <c r="BR5" i="16"/>
  <c r="CH6" i="16"/>
  <c r="CI3" i="14"/>
  <c r="BG4" i="14"/>
  <c r="BG9" i="14" s="1"/>
  <c r="CK6" i="14"/>
  <c r="CL5" i="16"/>
  <c r="AX7" i="16"/>
  <c r="AX12" i="16" s="1"/>
  <c r="CP5" i="14"/>
  <c r="BA5" i="14"/>
  <c r="BA10" i="14" s="1"/>
  <c r="AQ7" i="16"/>
  <c r="AQ12" i="16" s="1"/>
  <c r="BH4" i="14"/>
  <c r="BH9" i="14" s="1"/>
  <c r="AS6" i="14"/>
  <c r="AS11" i="14" s="1"/>
  <c r="CM5" i="16"/>
  <c r="AZ5" i="14"/>
  <c r="AZ10" i="14" s="1"/>
  <c r="CI6" i="14"/>
  <c r="BF4" i="14"/>
  <c r="BF9" i="14" s="1"/>
  <c r="BB5" i="14"/>
  <c r="BB10" i="14" s="1"/>
  <c r="CJ6" i="14"/>
  <c r="CK5" i="16"/>
  <c r="BI4" i="14"/>
  <c r="BI9" i="14" s="1"/>
  <c r="BM5" i="14"/>
  <c r="AV6" i="14"/>
  <c r="AV11" i="14" s="1"/>
  <c r="BI7" i="14"/>
  <c r="BI12" i="14" s="1"/>
  <c r="BU4" i="16"/>
  <c r="AX6" i="16"/>
  <c r="AX11" i="16" s="1"/>
  <c r="BC7" i="16"/>
  <c r="BC12" i="16" s="1"/>
  <c r="BF4" i="16"/>
  <c r="BF9" i="16" s="1"/>
  <c r="BT4" i="14"/>
  <c r="BO5" i="14"/>
  <c r="AW6" i="14"/>
  <c r="AW11" i="14" s="1"/>
  <c r="BJ7" i="14"/>
  <c r="BY4" i="16"/>
  <c r="BQ7" i="16"/>
  <c r="BV4" i="14"/>
  <c r="BN5" i="14"/>
  <c r="CD6" i="14"/>
  <c r="BR4" i="16"/>
  <c r="BD3" i="14"/>
  <c r="BD8" i="14" s="1"/>
  <c r="BP5" i="14"/>
  <c r="BX3" i="16"/>
  <c r="BT4" i="16"/>
  <c r="BM5" i="16"/>
  <c r="BF6" i="16"/>
  <c r="BF11" i="16" s="1"/>
  <c r="CN7" i="16"/>
  <c r="BE3" i="14"/>
  <c r="BE8" i="14" s="1"/>
  <c r="BY3" i="16"/>
  <c r="BF3" i="14"/>
  <c r="BF8" i="14" s="1"/>
  <c r="BF6" i="14"/>
  <c r="BF11" i="14" s="1"/>
  <c r="BY7" i="14"/>
  <c r="BZ3" i="16"/>
  <c r="BV4" i="16"/>
  <c r="BO5" i="16"/>
  <c r="BH6" i="16"/>
  <c r="BH11" i="16" s="1"/>
  <c r="AZ7" i="16"/>
  <c r="AZ12" i="16" s="1"/>
  <c r="CP7" i="16"/>
  <c r="CE3" i="16"/>
  <c r="CF6" i="16"/>
  <c r="BL6" i="16"/>
  <c r="AU6" i="13"/>
  <c r="AU11" i="13" s="1"/>
  <c r="AR6" i="16"/>
  <c r="AR11" i="16" s="1"/>
  <c r="CB7" i="16"/>
  <c r="BK7" i="13"/>
  <c r="BK12" i="13" s="1"/>
  <c r="BH7" i="16"/>
  <c r="BH12" i="16" s="1"/>
  <c r="BG3" i="14"/>
  <c r="BG8" i="14" s="1"/>
  <c r="CA3" i="16"/>
  <c r="BW4" i="16"/>
  <c r="BP5" i="16"/>
  <c r="CT6" i="16"/>
  <c r="BA7" i="16"/>
  <c r="BA12" i="16" s="1"/>
  <c r="CR4" i="16"/>
  <c r="CD3" i="16"/>
  <c r="AT6" i="13"/>
  <c r="AT11" i="13" s="1"/>
  <c r="AQ6" i="16"/>
  <c r="AQ11" i="16" s="1"/>
  <c r="CA7" i="16"/>
  <c r="BJ7" i="13"/>
  <c r="BJ12" i="13" s="1"/>
  <c r="BG7" i="16"/>
  <c r="BG12" i="16" s="1"/>
  <c r="BH3" i="14"/>
  <c r="BH8" i="14" s="1"/>
  <c r="CR3" i="14"/>
  <c r="AZ4" i="14"/>
  <c r="AZ9" i="14" s="1"/>
  <c r="AZ7" i="14"/>
  <c r="AZ12" i="14" s="1"/>
  <c r="CA7" i="14"/>
  <c r="CB3" i="16"/>
  <c r="BJ6" i="16"/>
  <c r="BB7" i="16"/>
  <c r="BB12" i="16" s="1"/>
  <c r="CT7" i="16"/>
  <c r="BZ7" i="16"/>
  <c r="BI7" i="13"/>
  <c r="BI12" i="13" s="1"/>
  <c r="BF7" i="16"/>
  <c r="BF12" i="16" s="1"/>
  <c r="BI3" i="14"/>
  <c r="BI8" i="14" s="1"/>
  <c r="CS3" i="14"/>
  <c r="BA4" i="14"/>
  <c r="BA9" i="14" s="1"/>
  <c r="AQ5" i="14"/>
  <c r="AQ10" i="14" s="1"/>
  <c r="BA7" i="14"/>
  <c r="BA12" i="14" s="1"/>
  <c r="CB7" i="14"/>
  <c r="CC3" i="16"/>
  <c r="BK6" i="16"/>
  <c r="CS7" i="16"/>
  <c r="BJ5" i="14"/>
  <c r="BK3" i="16"/>
  <c r="CT3" i="14"/>
  <c r="BB4" i="14"/>
  <c r="BB9" i="14" s="1"/>
  <c r="CL4" i="14"/>
  <c r="AR5" i="14"/>
  <c r="AR10" i="14" s="1"/>
  <c r="BJ6" i="14"/>
  <c r="CT6" i="14"/>
  <c r="BB7" i="14"/>
  <c r="BB12" i="14" s="1"/>
  <c r="BD7" i="16"/>
  <c r="BD12" i="16" s="1"/>
  <c r="BV7" i="14"/>
  <c r="BH4" i="13"/>
  <c r="BH9" i="13" s="1"/>
  <c r="BE4" i="16"/>
  <c r="BE9" i="16" s="1"/>
  <c r="BK3" i="14"/>
  <c r="BC4" i="14"/>
  <c r="BC9" i="14" s="1"/>
  <c r="CM4" i="14"/>
  <c r="AS5" i="14"/>
  <c r="AS10" i="14" s="1"/>
  <c r="BK6" i="14"/>
  <c r="BC7" i="14"/>
  <c r="BC12" i="14" s="1"/>
  <c r="BE7" i="16"/>
  <c r="BE12" i="16" s="1"/>
  <c r="CD5" i="14"/>
  <c r="BX4" i="16"/>
  <c r="BJ3" i="16"/>
  <c r="BG4" i="13"/>
  <c r="BG9" i="13" s="1"/>
  <c r="BD4" i="16"/>
  <c r="BD9" i="16" s="1"/>
  <c r="CE5" i="14"/>
  <c r="BK5" i="14"/>
  <c r="BD4" i="14"/>
  <c r="BD9" i="14" s="1"/>
  <c r="CN4" i="14"/>
  <c r="AV5" i="14"/>
  <c r="AV10" i="14" s="1"/>
  <c r="CF5" i="14"/>
  <c r="BL6" i="14"/>
  <c r="BD7" i="14"/>
  <c r="BD12" i="14" s="1"/>
  <c r="CL4" i="16"/>
  <c r="AQ5" i="16"/>
  <c r="AQ10" i="16" s="1"/>
  <c r="CD5" i="16"/>
  <c r="CC5" i="14"/>
  <c r="BI5" i="14"/>
  <c r="BI10" i="14" s="1"/>
  <c r="CS6" i="14"/>
  <c r="BY6" i="14"/>
  <c r="BH6" i="13"/>
  <c r="BH11" i="13" s="1"/>
  <c r="BE6" i="14"/>
  <c r="BE11" i="14" s="1"/>
  <c r="CP4" i="14"/>
  <c r="CH5" i="14"/>
  <c r="BF7" i="14"/>
  <c r="BF12" i="14" s="1"/>
  <c r="CN7" i="14"/>
  <c r="CS3" i="16"/>
  <c r="AZ4" i="16"/>
  <c r="AZ9" i="16" s="1"/>
  <c r="CN4" i="16"/>
  <c r="AS5" i="16"/>
  <c r="AS10" i="16" s="1"/>
  <c r="CF5" i="16"/>
  <c r="CB5" i="16"/>
  <c r="CB5" i="14"/>
  <c r="CR6" i="14"/>
  <c r="BX6" i="14"/>
  <c r="BG6" i="13"/>
  <c r="BG11" i="13" s="1"/>
  <c r="BD6" i="14"/>
  <c r="BD11" i="14" s="1"/>
  <c r="CQ4" i="14"/>
  <c r="CI5" i="14"/>
  <c r="BG7" i="14"/>
  <c r="BG12" i="14" s="1"/>
  <c r="CO7" i="14"/>
  <c r="BD3" i="16"/>
  <c r="BD8" i="16" s="1"/>
  <c r="CT3" i="16"/>
  <c r="BA4" i="16"/>
  <c r="BA9" i="16" s="1"/>
  <c r="CO4" i="16"/>
  <c r="AV5" i="16"/>
  <c r="AV10" i="16" s="1"/>
  <c r="CG5" i="16"/>
  <c r="BY6" i="16"/>
  <c r="BT7" i="16"/>
  <c r="CK4" i="14"/>
  <c r="BF3" i="13"/>
  <c r="BF8" i="13" s="1"/>
  <c r="BC3" i="14"/>
  <c r="BC8" i="14" s="1"/>
  <c r="CA5" i="16"/>
  <c r="CA5" i="14"/>
  <c r="BF6" i="13"/>
  <c r="BF11" i="13" s="1"/>
  <c r="BC6" i="14"/>
  <c r="BC11" i="14" s="1"/>
  <c r="BB7" i="13"/>
  <c r="BB12" i="13" s="1"/>
  <c r="AY7" i="14"/>
  <c r="AY12" i="14" s="1"/>
  <c r="BX3" i="14"/>
  <c r="CR4" i="14"/>
  <c r="CJ5" i="14"/>
  <c r="BH7" i="14"/>
  <c r="BH12" i="14" s="1"/>
  <c r="CP7" i="14"/>
  <c r="BE3" i="16"/>
  <c r="BE8" i="16" s="1"/>
  <c r="BB4" i="16"/>
  <c r="BB9" i="16" s="1"/>
  <c r="CP4" i="16"/>
  <c r="CH5" i="16"/>
  <c r="BZ6" i="16"/>
  <c r="BU7" i="16"/>
  <c r="BQ4" i="14"/>
  <c r="BN4" i="16"/>
  <c r="BN4" i="14"/>
  <c r="BW6" i="14"/>
  <c r="BW3" i="14"/>
  <c r="BP4" i="14"/>
  <c r="CP3" i="14"/>
  <c r="BE3" i="13"/>
  <c r="BE8" i="13" s="1"/>
  <c r="BB3" i="14"/>
  <c r="BB8" i="14" s="1"/>
  <c r="CI4" i="14"/>
  <c r="BJ5" i="13"/>
  <c r="BJ10" i="13" s="1"/>
  <c r="BG5" i="16"/>
  <c r="BG10" i="16" s="1"/>
  <c r="BG5" i="14"/>
  <c r="BG10" i="14" s="1"/>
  <c r="CM7" i="14"/>
  <c r="BY3" i="14"/>
  <c r="BZ3" i="14"/>
  <c r="BR4" i="14"/>
  <c r="BZ6" i="14"/>
  <c r="BG3" i="16"/>
  <c r="BG8" i="16" s="1"/>
  <c r="CJ5" i="16"/>
  <c r="CQ3" i="14"/>
  <c r="CJ4" i="14"/>
  <c r="BK5" i="13"/>
  <c r="BK10" i="13" s="1"/>
  <c r="BH5" i="16"/>
  <c r="BH10" i="16" s="1"/>
  <c r="BH5" i="14"/>
  <c r="BH10" i="14" s="1"/>
  <c r="BV3" i="14"/>
  <c r="BO4" i="14"/>
  <c r="CQ6" i="14"/>
  <c r="BS7" i="14"/>
  <c r="BF3" i="16"/>
  <c r="BF8" i="16" s="1"/>
  <c r="BC4" i="16"/>
  <c r="BC9" i="16" s="1"/>
  <c r="CQ4" i="16"/>
  <c r="CI5" i="16"/>
  <c r="BV7" i="16"/>
  <c r="CA3" i="14"/>
  <c r="BS4" i="14"/>
  <c r="CA6" i="14"/>
  <c r="BH3" i="16"/>
  <c r="BH8" i="16" s="1"/>
  <c r="BO4" i="16"/>
  <c r="CC6" i="16"/>
  <c r="BL3" i="16"/>
  <c r="CF3" i="16"/>
  <c r="BZ4" i="16"/>
  <c r="CT4" i="16"/>
  <c r="BT5" i="16"/>
  <c r="CN5" i="16"/>
  <c r="BP3" i="14"/>
  <c r="CJ3" i="14"/>
  <c r="BJ4" i="14"/>
  <c r="CD4" i="14"/>
  <c r="BD5" i="14"/>
  <c r="BD10" i="14" s="1"/>
  <c r="BX5" i="14"/>
  <c r="CR5" i="14"/>
  <c r="BR6" i="14"/>
  <c r="CL6" i="14"/>
  <c r="BL7" i="14"/>
  <c r="CF7" i="14"/>
  <c r="BM3" i="16"/>
  <c r="CG3" i="16"/>
  <c r="BG4" i="16"/>
  <c r="BG9" i="16" s="1"/>
  <c r="CA4" i="16"/>
  <c r="BA5" i="16"/>
  <c r="BA10" i="16" s="1"/>
  <c r="BU5" i="16"/>
  <c r="CO5" i="16"/>
  <c r="AS6" i="16"/>
  <c r="AS11" i="16" s="1"/>
  <c r="BO6" i="16"/>
  <c r="CI6" i="16"/>
  <c r="BI7" i="16"/>
  <c r="BI12" i="16" s="1"/>
  <c r="CC7" i="16"/>
  <c r="BQ3" i="14"/>
  <c r="CK3" i="14"/>
  <c r="BK4" i="14"/>
  <c r="CE4" i="14"/>
  <c r="BE5" i="14"/>
  <c r="BE10" i="14" s="1"/>
  <c r="BY5" i="14"/>
  <c r="CS5" i="14"/>
  <c r="AY6" i="14"/>
  <c r="AY11" i="14" s="1"/>
  <c r="BS6" i="14"/>
  <c r="CM6" i="14"/>
  <c r="AQ7" i="14"/>
  <c r="AQ12" i="14" s="1"/>
  <c r="BM7" i="14"/>
  <c r="CG7" i="14"/>
  <c r="BN3" i="16"/>
  <c r="CH3" i="16"/>
  <c r="BH4" i="16"/>
  <c r="BH9" i="16" s="1"/>
  <c r="CB4" i="16"/>
  <c r="BB5" i="16"/>
  <c r="BB10" i="16" s="1"/>
  <c r="BV5" i="16"/>
  <c r="CP5" i="16"/>
  <c r="AV6" i="16"/>
  <c r="AV11" i="16" s="1"/>
  <c r="BP6" i="16"/>
  <c r="CJ6" i="16"/>
  <c r="BJ7" i="16"/>
  <c r="CD7" i="16"/>
  <c r="BR3" i="14"/>
  <c r="CL3" i="14"/>
  <c r="BL4" i="14"/>
  <c r="CF4" i="14"/>
  <c r="BF5" i="14"/>
  <c r="BF10" i="14" s="1"/>
  <c r="BZ5" i="14"/>
  <c r="CT5" i="14"/>
  <c r="AZ6" i="14"/>
  <c r="AZ11" i="14" s="1"/>
  <c r="BT6" i="14"/>
  <c r="CN6" i="14"/>
  <c r="AR7" i="14"/>
  <c r="AR12" i="14" s="1"/>
  <c r="BN7" i="14"/>
  <c r="CH7" i="14"/>
  <c r="BO3" i="16"/>
  <c r="CI3" i="16"/>
  <c r="BI4" i="16"/>
  <c r="BI9" i="16" s="1"/>
  <c r="CC4" i="16"/>
  <c r="BC5" i="16"/>
  <c r="BC10" i="16" s="1"/>
  <c r="BW5" i="16"/>
  <c r="CQ5" i="16"/>
  <c r="AW6" i="16"/>
  <c r="AW11" i="16" s="1"/>
  <c r="BQ6" i="16"/>
  <c r="CK6" i="16"/>
  <c r="BK7" i="16"/>
  <c r="CE7" i="16"/>
  <c r="BS3" i="14"/>
  <c r="CM3" i="14"/>
  <c r="BM4" i="14"/>
  <c r="CG4" i="14"/>
  <c r="BA6" i="14"/>
  <c r="BA11" i="14" s="1"/>
  <c r="BU6" i="14"/>
  <c r="CO6" i="14"/>
  <c r="AS7" i="14"/>
  <c r="AS12" i="14" s="1"/>
  <c r="BP3" i="16"/>
  <c r="CJ3" i="16"/>
  <c r="BJ4" i="16"/>
  <c r="CD4" i="16"/>
  <c r="BD5" i="16"/>
  <c r="BD10" i="16" s="1"/>
  <c r="BX5" i="16"/>
  <c r="CR5" i="16"/>
  <c r="CL6" i="16"/>
  <c r="BL7" i="16"/>
  <c r="CF7" i="16"/>
  <c r="AZ3" i="14"/>
  <c r="AZ8" i="14" s="1"/>
  <c r="BT3" i="14"/>
  <c r="CN3" i="14"/>
  <c r="CH4" i="14"/>
  <c r="BB6" i="14"/>
  <c r="BB11" i="14" s="1"/>
  <c r="BV6" i="14"/>
  <c r="CP6" i="14"/>
  <c r="AV7" i="14"/>
  <c r="AV12" i="14" s="1"/>
  <c r="BP7" i="14"/>
  <c r="CJ7" i="14"/>
  <c r="BQ3" i="16"/>
  <c r="CK3" i="16"/>
  <c r="BK4" i="16"/>
  <c r="CE4" i="16"/>
  <c r="BE5" i="16"/>
  <c r="BE10" i="16" s="1"/>
  <c r="BY5" i="16"/>
  <c r="CS5" i="16"/>
  <c r="AY6" i="16"/>
  <c r="AY11" i="16" s="1"/>
  <c r="BS6" i="16"/>
  <c r="CM6" i="16"/>
  <c r="BM7" i="16"/>
  <c r="CG7" i="16"/>
  <c r="BA3" i="14"/>
  <c r="BA8" i="14" s="1"/>
  <c r="BU3" i="14"/>
  <c r="CO3" i="14"/>
  <c r="AW7" i="14"/>
  <c r="AW12" i="14" s="1"/>
  <c r="BQ7" i="14"/>
  <c r="CK7" i="14"/>
  <c r="BR3" i="16"/>
  <c r="CL3" i="16"/>
  <c r="BL4" i="16"/>
  <c r="CF4" i="16"/>
  <c r="BF5" i="16"/>
  <c r="BF10" i="16" s="1"/>
  <c r="BZ5" i="16"/>
  <c r="CT5" i="16"/>
  <c r="AZ6" i="16"/>
  <c r="AZ11" i="16" s="1"/>
  <c r="BT6" i="16"/>
  <c r="CN6" i="16"/>
  <c r="AR7" i="16"/>
  <c r="AR12" i="16" s="1"/>
  <c r="BN7" i="16"/>
  <c r="CH7" i="16"/>
  <c r="AX7" i="14"/>
  <c r="AX12" i="14" s="1"/>
  <c r="BR7" i="14"/>
  <c r="CL7" i="14"/>
  <c r="BS3" i="16"/>
  <c r="CM3" i="16"/>
  <c r="BM4" i="16"/>
  <c r="CG4" i="16"/>
  <c r="BA6" i="16"/>
  <c r="BA11" i="16" s="1"/>
  <c r="BU6" i="16"/>
  <c r="CO6" i="16"/>
  <c r="AS7" i="16"/>
  <c r="AS12" i="16" s="1"/>
  <c r="BO7" i="16"/>
  <c r="CI7" i="16"/>
  <c r="AZ3" i="16"/>
  <c r="AZ8" i="16" s="1"/>
  <c r="BT3" i="16"/>
  <c r="CN3" i="16"/>
  <c r="CH4" i="16"/>
  <c r="BB6" i="16"/>
  <c r="BB11" i="16" s="1"/>
  <c r="BV6" i="16"/>
  <c r="CP6" i="16"/>
  <c r="AV7" i="16"/>
  <c r="AV12" i="16" s="1"/>
  <c r="BP7" i="16"/>
  <c r="CJ7" i="16"/>
  <c r="AX5" i="13"/>
  <c r="AX10" i="13" s="1"/>
  <c r="AU5" i="16"/>
  <c r="AU10" i="16" s="1"/>
  <c r="AU5" i="14"/>
  <c r="AU10" i="14" s="1"/>
  <c r="AX6" i="13"/>
  <c r="AX11" i="13" s="1"/>
  <c r="AU6" i="16"/>
  <c r="AU11" i="16" s="1"/>
  <c r="AU6" i="14"/>
  <c r="AU11" i="14" s="1"/>
  <c r="AX7" i="13"/>
  <c r="AX12" i="13" s="1"/>
  <c r="AU7" i="16"/>
  <c r="AU12" i="16" s="1"/>
  <c r="AU7" i="14"/>
  <c r="AU12" i="14" s="1"/>
  <c r="AW5" i="13"/>
  <c r="AW10" i="13" s="1"/>
  <c r="AT5" i="16"/>
  <c r="AT10" i="16" s="1"/>
  <c r="AT5" i="14"/>
  <c r="AT10" i="14" s="1"/>
  <c r="AW6" i="13"/>
  <c r="AW11" i="13" s="1"/>
  <c r="AT6" i="16"/>
  <c r="AT11" i="16" s="1"/>
  <c r="AT6" i="14"/>
  <c r="AT11" i="14" s="1"/>
  <c r="AW7" i="13"/>
  <c r="AW12" i="13" s="1"/>
  <c r="AT7" i="16"/>
  <c r="AT12" i="16" s="1"/>
  <c r="AT7" i="14"/>
  <c r="AT12" i="14" s="1"/>
  <c r="AT5" i="11"/>
  <c r="AT10" i="11" s="1"/>
  <c r="AS5" i="11"/>
  <c r="AS10" i="11" s="1"/>
  <c r="AR5" i="11"/>
  <c r="AR10" i="11" s="1"/>
  <c r="AQ5" i="11"/>
  <c r="AQ10" i="11" s="1"/>
  <c r="AT6" i="11"/>
  <c r="AT11" i="11" s="1"/>
  <c r="AS6" i="11"/>
  <c r="AS11" i="11" s="1"/>
  <c r="AR6" i="11"/>
  <c r="AR11" i="11" s="1"/>
  <c r="AQ6" i="11"/>
  <c r="AQ11" i="11" s="1"/>
  <c r="AT7" i="11"/>
  <c r="AT12" i="11" s="1"/>
  <c r="AS7" i="11"/>
  <c r="AS12" i="11" s="1"/>
  <c r="AR7" i="11"/>
  <c r="AR12" i="11" s="1"/>
  <c r="AQ7" i="11"/>
  <c r="AQ12" i="11" s="1"/>
  <c r="CQ3" i="7"/>
  <c r="CQ3" i="11"/>
  <c r="CP3" i="7"/>
  <c r="CP3" i="11"/>
  <c r="CO3" i="7"/>
  <c r="CO3" i="11"/>
  <c r="CN3" i="7"/>
  <c r="CN3" i="11"/>
  <c r="CM3" i="7"/>
  <c r="CM3" i="11"/>
  <c r="CL3" i="7"/>
  <c r="CL3" i="11"/>
  <c r="CK3" i="7"/>
  <c r="CK3" i="11"/>
  <c r="CJ3" i="7"/>
  <c r="CJ3" i="11"/>
  <c r="CI3" i="7"/>
  <c r="CI3" i="11"/>
  <c r="CH3" i="7"/>
  <c r="CH3" i="11"/>
  <c r="CG3" i="7"/>
  <c r="CG3" i="11"/>
  <c r="CF3" i="7"/>
  <c r="CF3" i="11"/>
  <c r="CE3" i="7"/>
  <c r="CE3" i="11"/>
  <c r="CD3" i="7"/>
  <c r="CD3" i="11"/>
  <c r="CC3" i="7"/>
  <c r="CC3" i="11"/>
  <c r="CB3" i="7"/>
  <c r="CB3" i="11"/>
  <c r="CA3" i="7"/>
  <c r="CA3" i="11"/>
  <c r="BZ3" i="7"/>
  <c r="BZ3" i="11"/>
  <c r="BY3" i="7"/>
  <c r="BY3" i="11"/>
  <c r="BX3" i="7"/>
  <c r="BX3" i="11"/>
  <c r="BW3" i="7"/>
  <c r="BW3" i="11"/>
  <c r="BV3" i="7"/>
  <c r="BV3" i="11"/>
  <c r="BU3" i="7"/>
  <c r="BU3" i="11"/>
  <c r="BT3" i="7"/>
  <c r="BT3" i="11"/>
  <c r="BS3" i="7"/>
  <c r="BS3" i="11"/>
  <c r="BR3" i="7"/>
  <c r="BR3" i="11"/>
  <c r="BQ3" i="7"/>
  <c r="BQ3" i="11"/>
  <c r="BP3" i="7"/>
  <c r="BP3" i="11"/>
  <c r="BO3" i="7"/>
  <c r="BO3" i="11"/>
  <c r="BN3" i="7"/>
  <c r="BN3" i="11"/>
  <c r="BM3" i="7"/>
  <c r="BM3" i="11"/>
  <c r="BL3" i="7"/>
  <c r="BL3" i="11"/>
  <c r="BK3" i="7"/>
  <c r="BK3" i="11"/>
  <c r="BJ3" i="7"/>
  <c r="BJ3" i="11"/>
  <c r="BI3" i="7"/>
  <c r="BI3" i="11"/>
  <c r="BI8" i="11" s="1"/>
  <c r="BH3" i="7"/>
  <c r="BH3" i="11"/>
  <c r="BH8" i="11" s="1"/>
  <c r="BG3" i="7"/>
  <c r="BG3" i="11"/>
  <c r="BG8" i="11" s="1"/>
  <c r="BF3" i="7"/>
  <c r="BF3" i="11"/>
  <c r="BF8" i="11" s="1"/>
  <c r="BE3" i="7"/>
  <c r="BE3" i="11"/>
  <c r="BE8" i="11" s="1"/>
  <c r="BD3" i="7"/>
  <c r="BD3" i="11"/>
  <c r="BD8" i="11" s="1"/>
  <c r="BC3" i="7"/>
  <c r="BC3" i="11"/>
  <c r="BC8" i="11" s="1"/>
  <c r="BB3" i="7"/>
  <c r="BB3" i="11"/>
  <c r="BB8" i="11" s="1"/>
  <c r="BA3" i="7"/>
  <c r="BA3" i="11"/>
  <c r="BA8" i="11" s="1"/>
  <c r="AZ3" i="7"/>
  <c r="AZ3" i="11"/>
  <c r="AZ8" i="11" s="1"/>
  <c r="CT3" i="7"/>
  <c r="CT3" i="11"/>
  <c r="CS3" i="7"/>
  <c r="CS3" i="11"/>
  <c r="CR3" i="7"/>
  <c r="CR3" i="11"/>
  <c r="AZ4" i="7"/>
  <c r="AZ4" i="11"/>
  <c r="AZ9" i="11" s="1"/>
  <c r="BE4" i="7"/>
  <c r="BE4" i="11"/>
  <c r="BE9" i="11" s="1"/>
  <c r="BD4" i="7"/>
  <c r="BD4" i="11"/>
  <c r="BD9" i="11" s="1"/>
  <c r="BC4" i="7"/>
  <c r="BC4" i="11"/>
  <c r="BC9" i="11" s="1"/>
  <c r="BB4" i="7"/>
  <c r="BB4" i="11"/>
  <c r="BB9" i="11" s="1"/>
  <c r="BA4" i="7"/>
  <c r="BA4" i="11"/>
  <c r="BA9" i="11" s="1"/>
  <c r="BN4" i="7"/>
  <c r="BN4" i="11"/>
  <c r="BM4" i="7"/>
  <c r="BM4" i="11"/>
  <c r="BL4" i="7"/>
  <c r="BL4" i="11"/>
  <c r="BK4" i="7"/>
  <c r="BK4" i="11"/>
  <c r="BJ4" i="7"/>
  <c r="BJ4" i="11"/>
  <c r="BI4" i="7"/>
  <c r="BI4" i="11"/>
  <c r="BI9" i="11" s="1"/>
  <c r="BH4" i="7"/>
  <c r="BH4" i="11"/>
  <c r="BH9" i="11" s="1"/>
  <c r="BG4" i="7"/>
  <c r="BG4" i="11"/>
  <c r="BG9" i="11" s="1"/>
  <c r="BF4" i="7"/>
  <c r="BF4" i="11"/>
  <c r="BF9" i="11" s="1"/>
  <c r="CT4" i="7"/>
  <c r="CT4" i="11"/>
  <c r="CS4" i="7"/>
  <c r="CS4" i="11"/>
  <c r="CR4" i="7"/>
  <c r="CR4" i="11"/>
  <c r="CQ4" i="7"/>
  <c r="CQ4" i="11"/>
  <c r="CP4" i="7"/>
  <c r="CP4" i="11"/>
  <c r="CO4" i="7"/>
  <c r="CO4" i="11"/>
  <c r="CN4" i="7"/>
  <c r="CN4" i="11"/>
  <c r="CM4" i="7"/>
  <c r="CM4" i="11"/>
  <c r="CL4" i="7"/>
  <c r="CL4" i="11"/>
  <c r="CK4" i="7"/>
  <c r="CK4" i="11"/>
  <c r="CJ4" i="7"/>
  <c r="CJ4" i="11"/>
  <c r="CI4" i="7"/>
  <c r="CI4" i="11"/>
  <c r="CH4" i="7"/>
  <c r="CH4" i="11"/>
  <c r="CG4" i="7"/>
  <c r="CG4" i="11"/>
  <c r="CF4" i="7"/>
  <c r="CF4" i="11"/>
  <c r="CE4" i="7"/>
  <c r="CE4" i="11"/>
  <c r="CD4" i="7"/>
  <c r="CD4" i="11"/>
  <c r="CC4" i="7"/>
  <c r="CC4" i="11"/>
  <c r="CB4" i="7"/>
  <c r="CB4" i="11"/>
  <c r="CA4" i="7"/>
  <c r="CA4" i="11"/>
  <c r="BZ4" i="7"/>
  <c r="BZ4" i="11"/>
  <c r="BY4" i="7"/>
  <c r="BY4" i="11"/>
  <c r="BX4" i="7"/>
  <c r="BX4" i="11"/>
  <c r="BW4" i="7"/>
  <c r="BW4" i="11"/>
  <c r="BV4" i="7"/>
  <c r="BV4" i="11"/>
  <c r="BU4" i="7"/>
  <c r="BU4" i="11"/>
  <c r="BT4" i="7"/>
  <c r="BT4" i="11"/>
  <c r="BS4" i="7"/>
  <c r="BS4" i="11"/>
  <c r="BR4" i="7"/>
  <c r="BR4" i="11"/>
  <c r="BQ4" i="7"/>
  <c r="BQ4" i="11"/>
  <c r="BP4" i="7"/>
  <c r="BP4" i="11"/>
  <c r="BO4" i="7"/>
  <c r="BO4" i="11"/>
  <c r="CT5" i="7"/>
  <c r="CT5" i="11"/>
  <c r="CS5" i="7"/>
  <c r="CS5" i="11"/>
  <c r="CR5" i="7"/>
  <c r="CR5" i="11"/>
  <c r="CQ5" i="7"/>
  <c r="CQ5" i="11"/>
  <c r="CP5" i="7"/>
  <c r="CP5" i="11"/>
  <c r="CO5" i="7"/>
  <c r="CO5" i="11"/>
  <c r="CN5" i="7"/>
  <c r="CN5" i="11"/>
  <c r="CM5" i="7"/>
  <c r="CM5" i="11"/>
  <c r="CL5" i="7"/>
  <c r="CL5" i="11"/>
  <c r="CK5" i="7"/>
  <c r="CK5" i="11"/>
  <c r="CJ5" i="7"/>
  <c r="CJ5" i="11"/>
  <c r="CI5" i="7"/>
  <c r="CI5" i="11"/>
  <c r="CH5" i="7"/>
  <c r="CH5" i="11"/>
  <c r="CG5" i="7"/>
  <c r="CG5" i="11"/>
  <c r="CF5" i="7"/>
  <c r="CF5" i="11"/>
  <c r="CE5" i="7"/>
  <c r="CE5" i="11"/>
  <c r="CD5" i="7"/>
  <c r="CD5" i="11"/>
  <c r="CC5" i="7"/>
  <c r="CC5" i="11"/>
  <c r="CB5" i="7"/>
  <c r="CB5" i="11"/>
  <c r="CA5" i="7"/>
  <c r="CA5" i="11"/>
  <c r="BZ5" i="7"/>
  <c r="BZ5" i="11"/>
  <c r="BY5" i="7"/>
  <c r="BY5" i="11"/>
  <c r="BX5" i="7"/>
  <c r="BX5" i="11"/>
  <c r="BW5" i="7"/>
  <c r="BW5" i="11"/>
  <c r="BV5" i="7"/>
  <c r="BV5" i="11"/>
  <c r="BU5" i="7"/>
  <c r="BU5" i="11"/>
  <c r="BT5" i="7"/>
  <c r="BT5" i="11"/>
  <c r="BS5" i="7"/>
  <c r="BS5" i="11"/>
  <c r="BR5" i="7"/>
  <c r="BR5" i="11"/>
  <c r="BQ5" i="7"/>
  <c r="BQ5" i="11"/>
  <c r="BP5" i="7"/>
  <c r="BP5" i="11"/>
  <c r="BO5" i="7"/>
  <c r="BO5" i="11"/>
  <c r="BN5" i="7"/>
  <c r="BN5" i="11"/>
  <c r="BM5" i="7"/>
  <c r="BM5" i="11"/>
  <c r="BL5" i="7"/>
  <c r="BL5" i="11"/>
  <c r="BK5" i="7"/>
  <c r="BK5" i="11"/>
  <c r="BJ5" i="7"/>
  <c r="BJ5" i="11"/>
  <c r="BI5" i="7"/>
  <c r="BI5" i="11"/>
  <c r="BI10" i="11" s="1"/>
  <c r="BH5" i="7"/>
  <c r="BH5" i="11"/>
  <c r="BH10" i="11" s="1"/>
  <c r="BG5" i="7"/>
  <c r="BG5" i="11"/>
  <c r="BG10" i="11" s="1"/>
  <c r="BF5" i="7"/>
  <c r="BF5" i="11"/>
  <c r="BF10" i="11" s="1"/>
  <c r="BE5" i="7"/>
  <c r="BE5" i="11"/>
  <c r="BE10" i="11" s="1"/>
  <c r="BD5" i="7"/>
  <c r="BD5" i="11"/>
  <c r="BD10" i="11" s="1"/>
  <c r="BC5" i="7"/>
  <c r="BC5" i="11"/>
  <c r="BC10" i="11" s="1"/>
  <c r="BB5" i="7"/>
  <c r="BB5" i="11"/>
  <c r="BB10" i="11" s="1"/>
  <c r="BA5" i="7"/>
  <c r="BA5" i="11"/>
  <c r="BA10" i="11" s="1"/>
  <c r="AZ5" i="7"/>
  <c r="AZ5" i="11"/>
  <c r="AZ10" i="11" s="1"/>
  <c r="AY5" i="7"/>
  <c r="AY5" i="11"/>
  <c r="AY10" i="11" s="1"/>
  <c r="AX5" i="7"/>
  <c r="AX5" i="11"/>
  <c r="AX10" i="11" s="1"/>
  <c r="AW5" i="7"/>
  <c r="AW5" i="11"/>
  <c r="AW10" i="11" s="1"/>
  <c r="AV5" i="7"/>
  <c r="AV5" i="11"/>
  <c r="AV10" i="11" s="1"/>
  <c r="AU5" i="7"/>
  <c r="AU5" i="11"/>
  <c r="AU10" i="11" s="1"/>
  <c r="CT6" i="7"/>
  <c r="CT6" i="11"/>
  <c r="CS6" i="7"/>
  <c r="CS6" i="11"/>
  <c r="CR6" i="7"/>
  <c r="CR6" i="11"/>
  <c r="CQ6" i="7"/>
  <c r="CQ6" i="11"/>
  <c r="CP6" i="7"/>
  <c r="CP6" i="11"/>
  <c r="CO6" i="7"/>
  <c r="CO6" i="11"/>
  <c r="CN6" i="7"/>
  <c r="CN6" i="11"/>
  <c r="CM6" i="7"/>
  <c r="CM6" i="11"/>
  <c r="CL6" i="7"/>
  <c r="CL6" i="11"/>
  <c r="CK6" i="7"/>
  <c r="CK6" i="11"/>
  <c r="CJ6" i="7"/>
  <c r="CJ6" i="11"/>
  <c r="CI6" i="7"/>
  <c r="CI6" i="11"/>
  <c r="CH6" i="7"/>
  <c r="CH6" i="11"/>
  <c r="CG6" i="7"/>
  <c r="CG6" i="11"/>
  <c r="CF6" i="7"/>
  <c r="CF6" i="11"/>
  <c r="CE6" i="7"/>
  <c r="CE6" i="11"/>
  <c r="CD6" i="7"/>
  <c r="CD6" i="11"/>
  <c r="CC6" i="7"/>
  <c r="CC6" i="11"/>
  <c r="CB6" i="7"/>
  <c r="CB6" i="11"/>
  <c r="CA6" i="7"/>
  <c r="CA6" i="11"/>
  <c r="BZ6" i="7"/>
  <c r="BZ6" i="11"/>
  <c r="BY6" i="7"/>
  <c r="BY6" i="11"/>
  <c r="BX6" i="7"/>
  <c r="BX6" i="11"/>
  <c r="BW6" i="7"/>
  <c r="BW6" i="11"/>
  <c r="BV6" i="7"/>
  <c r="BV6" i="11"/>
  <c r="BU6" i="7"/>
  <c r="BU6" i="11"/>
  <c r="BT6" i="7"/>
  <c r="BT6" i="11"/>
  <c r="BS6" i="7"/>
  <c r="BS6" i="11"/>
  <c r="BR6" i="7"/>
  <c r="BR6" i="11"/>
  <c r="BQ6" i="7"/>
  <c r="BQ6" i="11"/>
  <c r="BP6" i="7"/>
  <c r="BP6" i="11"/>
  <c r="BO6" i="7"/>
  <c r="BO6" i="11"/>
  <c r="BN6" i="7"/>
  <c r="BN6" i="11"/>
  <c r="BM6" i="7"/>
  <c r="BM6" i="11"/>
  <c r="BL6" i="7"/>
  <c r="BL6" i="11"/>
  <c r="BK6" i="7"/>
  <c r="BK6" i="11"/>
  <c r="BJ6" i="7"/>
  <c r="BJ6" i="11"/>
  <c r="BI6" i="7"/>
  <c r="BI6" i="11"/>
  <c r="BI11" i="11" s="1"/>
  <c r="BH6" i="7"/>
  <c r="BH6" i="11"/>
  <c r="BH11" i="11" s="1"/>
  <c r="BG6" i="7"/>
  <c r="BG6" i="11"/>
  <c r="BG11" i="11" s="1"/>
  <c r="BF6" i="7"/>
  <c r="BF6" i="11"/>
  <c r="BF11" i="11" s="1"/>
  <c r="BE6" i="7"/>
  <c r="BE6" i="11"/>
  <c r="BE11" i="11" s="1"/>
  <c r="BD6" i="7"/>
  <c r="BD6" i="11"/>
  <c r="BD11" i="11" s="1"/>
  <c r="BC6" i="7"/>
  <c r="BC6" i="11"/>
  <c r="BC11" i="11" s="1"/>
  <c r="BB6" i="7"/>
  <c r="BB6" i="11"/>
  <c r="BB11" i="11" s="1"/>
  <c r="BA6" i="7"/>
  <c r="BA6" i="11"/>
  <c r="BA11" i="11" s="1"/>
  <c r="AZ6" i="7"/>
  <c r="AZ6" i="11"/>
  <c r="AZ11" i="11" s="1"/>
  <c r="AY6" i="7"/>
  <c r="AY6" i="11"/>
  <c r="AY11" i="11" s="1"/>
  <c r="AX6" i="7"/>
  <c r="AX6" i="11"/>
  <c r="AX11" i="11" s="1"/>
  <c r="AW6" i="7"/>
  <c r="AW6" i="11"/>
  <c r="AW11" i="11" s="1"/>
  <c r="AV6" i="7"/>
  <c r="AV6" i="11"/>
  <c r="AV11" i="11" s="1"/>
  <c r="AU6" i="7"/>
  <c r="AU6" i="11"/>
  <c r="AU11" i="11" s="1"/>
  <c r="CT7" i="7"/>
  <c r="CT7" i="11"/>
  <c r="CS7" i="7"/>
  <c r="CS7" i="11"/>
  <c r="CR7" i="7"/>
  <c r="CR7" i="11"/>
  <c r="CQ7" i="7"/>
  <c r="CQ7" i="11"/>
  <c r="CP7" i="7"/>
  <c r="CP7" i="11"/>
  <c r="CO7" i="7"/>
  <c r="CO7" i="11"/>
  <c r="CN7" i="7"/>
  <c r="CN7" i="11"/>
  <c r="CM7" i="7"/>
  <c r="CM7" i="11"/>
  <c r="CL7" i="7"/>
  <c r="CL7" i="11"/>
  <c r="CK7" i="7"/>
  <c r="CK7" i="11"/>
  <c r="CJ7" i="7"/>
  <c r="CJ7" i="11"/>
  <c r="CI7" i="7"/>
  <c r="CI7" i="11"/>
  <c r="CH7" i="7"/>
  <c r="CH7" i="11"/>
  <c r="CG7" i="7"/>
  <c r="CG7" i="11"/>
  <c r="CF7" i="7"/>
  <c r="CF7" i="11"/>
  <c r="CE7" i="7"/>
  <c r="CE7" i="11"/>
  <c r="CD7" i="7"/>
  <c r="CD7" i="11"/>
  <c r="CC7" i="7"/>
  <c r="CC7" i="11"/>
  <c r="CB7" i="7"/>
  <c r="CB7" i="11"/>
  <c r="CA7" i="7"/>
  <c r="CA7" i="11"/>
  <c r="BZ7" i="7"/>
  <c r="BZ7" i="11"/>
  <c r="BY7" i="7"/>
  <c r="BY7" i="11"/>
  <c r="BX7" i="7"/>
  <c r="BX7" i="11"/>
  <c r="BW7" i="7"/>
  <c r="BW7" i="11"/>
  <c r="BV7" i="7"/>
  <c r="BV7" i="11"/>
  <c r="BU7" i="7"/>
  <c r="BU7" i="11"/>
  <c r="BT7" i="7"/>
  <c r="BT7" i="11"/>
  <c r="BS7" i="7"/>
  <c r="BS7" i="11"/>
  <c r="BR7" i="7"/>
  <c r="BR7" i="11"/>
  <c r="BQ7" i="7"/>
  <c r="BQ7" i="11"/>
  <c r="BP7" i="7"/>
  <c r="BP7" i="11"/>
  <c r="BO7" i="7"/>
  <c r="BO7" i="11"/>
  <c r="BN7" i="7"/>
  <c r="BN7" i="11"/>
  <c r="BM7" i="7"/>
  <c r="BM7" i="11"/>
  <c r="BL7" i="7"/>
  <c r="BL7" i="11"/>
  <c r="BK7" i="7"/>
  <c r="BK7" i="11"/>
  <c r="BJ7" i="7"/>
  <c r="BJ7" i="11"/>
  <c r="BI7" i="7"/>
  <c r="BI7" i="11"/>
  <c r="BI12" i="11" s="1"/>
  <c r="BH7" i="7"/>
  <c r="BH7" i="11"/>
  <c r="BH12" i="11" s="1"/>
  <c r="BG7" i="7"/>
  <c r="BG7" i="11"/>
  <c r="BG12" i="11" s="1"/>
  <c r="BF7" i="7"/>
  <c r="BF7" i="11"/>
  <c r="BF12" i="11" s="1"/>
  <c r="BE7" i="7"/>
  <c r="BE7" i="11"/>
  <c r="BE12" i="11" s="1"/>
  <c r="BD7" i="7"/>
  <c r="BD7" i="11"/>
  <c r="BD12" i="11" s="1"/>
  <c r="BC7" i="7"/>
  <c r="BC7" i="11"/>
  <c r="BC12" i="11" s="1"/>
  <c r="BB7" i="7"/>
  <c r="BB7" i="11"/>
  <c r="BB12" i="11" s="1"/>
  <c r="BA7" i="7"/>
  <c r="BA7" i="11"/>
  <c r="BA12" i="11" s="1"/>
  <c r="AZ7" i="7"/>
  <c r="AZ7" i="11"/>
  <c r="AZ12" i="11" s="1"/>
  <c r="AY7" i="7"/>
  <c r="AY7" i="11"/>
  <c r="AY12" i="11" s="1"/>
  <c r="AX7" i="7"/>
  <c r="AX7" i="11"/>
  <c r="AX12" i="11" s="1"/>
  <c r="AW7" i="7"/>
  <c r="AW7" i="11"/>
  <c r="AW12" i="11" s="1"/>
  <c r="AV7" i="7"/>
  <c r="AV7" i="11"/>
  <c r="AV12" i="11" s="1"/>
  <c r="AU7" i="7"/>
  <c r="AU7" i="11"/>
  <c r="AU12" i="11" s="1"/>
  <c r="D118" i="7"/>
  <c r="D117" i="7"/>
  <c r="D116" i="7"/>
  <c r="D115" i="7"/>
  <c r="D114" i="7"/>
  <c r="D47" i="7"/>
  <c r="D46" i="7"/>
  <c r="D45" i="7"/>
  <c r="D44" i="7"/>
  <c r="D43" i="7"/>
  <c r="D174" i="7"/>
  <c r="D42" i="7"/>
  <c r="D41" i="7"/>
  <c r="D40" i="7"/>
  <c r="D39" i="7"/>
  <c r="D38" i="7"/>
  <c r="D184" i="7"/>
  <c r="D185" i="7"/>
  <c r="D186" i="7"/>
  <c r="D187" i="7"/>
  <c r="D188" i="7"/>
  <c r="D179" i="7"/>
  <c r="D180" i="7"/>
  <c r="D181" i="7"/>
  <c r="D182" i="7"/>
  <c r="D183" i="7"/>
  <c r="D189" i="7"/>
  <c r="D190" i="7"/>
  <c r="D191" i="7"/>
  <c r="D192" i="7"/>
  <c r="D193" i="7"/>
  <c r="D176" i="7"/>
  <c r="D167" i="7"/>
  <c r="D169" i="7"/>
  <c r="D170" i="7"/>
  <c r="D171" i="7"/>
  <c r="D172" i="7"/>
  <c r="D173" i="7"/>
  <c r="D164" i="7"/>
  <c r="D165" i="7"/>
  <c r="D166" i="7"/>
  <c r="D168" i="7"/>
  <c r="D159" i="7"/>
  <c r="D160" i="7"/>
  <c r="D161" i="7"/>
  <c r="D162" i="7"/>
  <c r="D163" i="7"/>
  <c r="D175" i="7"/>
  <c r="D177" i="7"/>
  <c r="D178" i="7"/>
  <c r="D149" i="7"/>
  <c r="D150" i="7"/>
  <c r="D151" i="7"/>
  <c r="D152" i="7"/>
  <c r="D153" i="7"/>
  <c r="D144" i="7"/>
  <c r="D145" i="7"/>
  <c r="D146" i="7"/>
  <c r="D147" i="7"/>
  <c r="D148" i="7"/>
  <c r="D154" i="7"/>
  <c r="D155" i="7"/>
  <c r="D156" i="7"/>
  <c r="D157" i="7"/>
  <c r="D158" i="7"/>
  <c r="BZ6" i="6"/>
  <c r="CA6" i="6"/>
  <c r="CB6" i="6"/>
  <c r="CC6" i="6"/>
  <c r="CD6" i="6"/>
  <c r="BZ10" i="6"/>
  <c r="CA10" i="6"/>
  <c r="CB10" i="6"/>
  <c r="CC10" i="6"/>
  <c r="CD10" i="6"/>
  <c r="BZ14" i="6"/>
  <c r="CA14" i="6"/>
  <c r="CB14" i="6"/>
  <c r="CC14" i="6"/>
  <c r="CD14" i="6"/>
  <c r="BZ18" i="6"/>
  <c r="CA18" i="6"/>
  <c r="CB18" i="6"/>
  <c r="CC18" i="6"/>
  <c r="CD18" i="6"/>
  <c r="BZ22" i="6"/>
  <c r="CA22" i="6"/>
  <c r="CB22" i="6"/>
  <c r="CC22" i="6"/>
  <c r="CD22" i="6"/>
  <c r="BS6" i="6"/>
  <c r="BS10" i="6"/>
  <c r="BS14" i="6"/>
  <c r="BS18" i="6"/>
  <c r="BS22" i="6"/>
  <c r="BT6" i="6"/>
  <c r="BU6" i="6"/>
  <c r="BV6" i="6"/>
  <c r="BW6" i="6"/>
  <c r="BT10" i="6"/>
  <c r="BU10" i="6"/>
  <c r="BV10" i="6"/>
  <c r="BW10" i="6"/>
  <c r="BT14" i="6"/>
  <c r="BU14" i="6"/>
  <c r="BV14" i="6"/>
  <c r="BW14" i="6"/>
  <c r="BT18" i="6"/>
  <c r="BU18" i="6"/>
  <c r="BV18" i="6"/>
  <c r="BW18" i="6"/>
  <c r="BT22" i="6"/>
  <c r="BU22" i="6"/>
  <c r="BV22" i="6"/>
  <c r="BW22" i="6"/>
  <c r="BP6" i="6"/>
  <c r="BP10" i="6"/>
  <c r="BP14" i="6"/>
  <c r="BP18" i="6"/>
  <c r="BP22" i="6"/>
  <c r="BI6" i="6"/>
  <c r="BJ6" i="6"/>
  <c r="BK6" i="6"/>
  <c r="BL6" i="6"/>
  <c r="BM6" i="6"/>
  <c r="BN6" i="6"/>
  <c r="BO6" i="6"/>
  <c r="BI10" i="6"/>
  <c r="BJ10" i="6"/>
  <c r="BK10" i="6"/>
  <c r="BL10" i="6"/>
  <c r="BM10" i="6"/>
  <c r="BN10" i="6"/>
  <c r="BO10" i="6"/>
  <c r="BI14" i="6"/>
  <c r="BJ14" i="6"/>
  <c r="BK14" i="6"/>
  <c r="BL14" i="6"/>
  <c r="BM14" i="6"/>
  <c r="BN14" i="6"/>
  <c r="BO14" i="6"/>
  <c r="BI18" i="6"/>
  <c r="BJ18" i="6"/>
  <c r="BK18" i="6"/>
  <c r="BL18" i="6"/>
  <c r="BM18" i="6"/>
  <c r="BN18" i="6"/>
  <c r="BO18" i="6"/>
  <c r="BI22" i="6"/>
  <c r="BJ22" i="6"/>
  <c r="BK22" i="6"/>
  <c r="BL22" i="6"/>
  <c r="BM22" i="6"/>
  <c r="BN22" i="6"/>
  <c r="BO22" i="6"/>
  <c r="BQ6" i="6"/>
  <c r="BR6" i="6"/>
  <c r="BQ10" i="6"/>
  <c r="BR10" i="6"/>
  <c r="BQ14" i="6"/>
  <c r="BR14" i="6"/>
  <c r="BQ18" i="6"/>
  <c r="BR18" i="6"/>
  <c r="BQ22" i="6"/>
  <c r="BR22" i="6"/>
  <c r="BX22" i="6"/>
  <c r="BX21" i="6" s="1"/>
  <c r="BX20" i="6" s="1"/>
  <c r="BX19" i="6" s="1"/>
  <c r="BX18" i="6" s="1"/>
  <c r="BX17" i="6" s="1"/>
  <c r="BX16" i="6" s="1"/>
  <c r="BX15" i="6" s="1"/>
  <c r="BX14" i="6" s="1"/>
  <c r="BX13" i="6" s="1"/>
  <c r="BX12" i="6" s="1"/>
  <c r="BX11" i="6" s="1"/>
  <c r="BX10" i="6" s="1"/>
  <c r="BX9" i="6" s="1"/>
  <c r="BX8" i="6" s="1"/>
  <c r="BX7" i="6" s="1"/>
  <c r="BX6" i="6" s="1"/>
  <c r="BX5" i="6" s="1"/>
  <c r="BX4" i="6" s="1"/>
  <c r="BX3" i="6" s="1"/>
  <c r="BY22" i="6"/>
  <c r="BY21" i="6" s="1"/>
  <c r="BY20" i="6" s="1"/>
  <c r="BY19" i="6" s="1"/>
  <c r="BY18" i="6" s="1"/>
  <c r="BY17" i="6" s="1"/>
  <c r="BY16" i="6" s="1"/>
  <c r="BY15" i="6" s="1"/>
  <c r="BY14" i="6" s="1"/>
  <c r="BY13" i="6" s="1"/>
  <c r="BY12" i="6" s="1"/>
  <c r="BY11" i="6" s="1"/>
  <c r="BY10" i="6" s="1"/>
  <c r="BY9" i="6" s="1"/>
  <c r="BY8" i="6" s="1"/>
  <c r="BY7" i="6" s="1"/>
  <c r="BY6" i="6" s="1"/>
  <c r="BY5" i="6" s="1"/>
  <c r="BY4" i="6" s="1"/>
  <c r="BY3" i="6" s="1"/>
  <c r="BX23" i="6"/>
  <c r="BY23" i="6"/>
  <c r="CE6" i="6"/>
  <c r="CF6" i="6"/>
  <c r="CE10" i="6"/>
  <c r="CF10" i="6"/>
  <c r="CE14" i="6"/>
  <c r="CF14" i="6"/>
  <c r="CE18" i="6"/>
  <c r="CF18" i="6"/>
  <c r="CE22" i="6"/>
  <c r="CF22" i="6"/>
  <c r="D134" i="7"/>
  <c r="D135" i="7"/>
  <c r="D136" i="7"/>
  <c r="D137" i="7"/>
  <c r="D138" i="7"/>
  <c r="D124" i="7"/>
  <c r="D125" i="7"/>
  <c r="D126" i="7"/>
  <c r="D128" i="7"/>
  <c r="D73" i="7"/>
  <c r="D74" i="7"/>
  <c r="D75" i="7"/>
  <c r="D76" i="7"/>
  <c r="D77" i="7"/>
  <c r="D68" i="7"/>
  <c r="D69" i="7"/>
  <c r="D70" i="7"/>
  <c r="D71" i="7"/>
  <c r="D72" i="7"/>
  <c r="D63" i="7"/>
  <c r="D64" i="7"/>
  <c r="D65" i="7"/>
  <c r="D66" i="7"/>
  <c r="D67" i="7"/>
  <c r="D58" i="7"/>
  <c r="D59" i="7"/>
  <c r="D60" i="7"/>
  <c r="D61" i="7"/>
  <c r="D62" i="7"/>
  <c r="D53" i="7"/>
  <c r="D54" i="7"/>
  <c r="D55" i="7"/>
  <c r="D56" i="7"/>
  <c r="D57" i="7"/>
  <c r="D48" i="7"/>
  <c r="D49" i="7"/>
  <c r="D50" i="7"/>
  <c r="D51" i="7"/>
  <c r="D52" i="7"/>
  <c r="D119" i="7"/>
  <c r="D120" i="7"/>
  <c r="D121" i="7"/>
  <c r="D122" i="7"/>
  <c r="D123" i="7"/>
  <c r="D103" i="7"/>
  <c r="D104" i="7"/>
  <c r="D105" i="7"/>
  <c r="D106" i="7"/>
  <c r="D107" i="7"/>
  <c r="D108" i="7"/>
  <c r="D109" i="7"/>
  <c r="D110" i="7"/>
  <c r="D111" i="7"/>
  <c r="D112" i="7"/>
  <c r="D83" i="7"/>
  <c r="D84" i="7"/>
  <c r="D85" i="7"/>
  <c r="D86" i="7"/>
  <c r="D87" i="7"/>
  <c r="D33" i="7"/>
  <c r="D34" i="7"/>
  <c r="D35" i="7"/>
  <c r="D36" i="7"/>
  <c r="D37" i="7"/>
  <c r="D23" i="7"/>
  <c r="D24" i="7"/>
  <c r="D25" i="7"/>
  <c r="D26" i="7"/>
  <c r="D27" i="7"/>
  <c r="D28" i="7"/>
  <c r="D29" i="7"/>
  <c r="D30" i="7"/>
  <c r="D31" i="7"/>
  <c r="D32" i="7"/>
  <c r="D139" i="7" l="1"/>
  <c r="D141" i="7"/>
  <c r="D142" i="7"/>
  <c r="D143" i="7"/>
  <c r="D129" i="7"/>
  <c r="D130" i="7"/>
  <c r="D131" i="7"/>
  <c r="D132" i="7"/>
  <c r="D133" i="7"/>
  <c r="D93" i="7"/>
  <c r="D97" i="7" l="1"/>
  <c r="D95" i="7"/>
  <c r="D94" i="7"/>
  <c r="D17" i="7"/>
  <c r="D16" i="7"/>
  <c r="D15" i="7"/>
  <c r="D14" i="7"/>
  <c r="D13" i="7"/>
  <c r="D92" i="7"/>
  <c r="D91" i="7"/>
  <c r="D90" i="7"/>
  <c r="D89" i="7"/>
  <c r="D88" i="7"/>
  <c r="N4" i="24"/>
  <c r="N9" i="24" s="1"/>
  <c r="O4" i="24"/>
  <c r="O9" i="24" s="1"/>
  <c r="P3" i="24"/>
  <c r="P8" i="24" s="1"/>
  <c r="Q3" i="24"/>
  <c r="Q8" i="24" s="1"/>
  <c r="R3" i="24"/>
  <c r="R8" i="24" s="1"/>
  <c r="S3" i="24"/>
  <c r="S8" i="24" s="1"/>
  <c r="T5" i="24"/>
  <c r="T10" i="24" s="1"/>
  <c r="U5" i="24"/>
  <c r="U10" i="24" s="1"/>
  <c r="V7" i="24"/>
  <c r="V12" i="24" s="1"/>
  <c r="W5" i="24"/>
  <c r="W10" i="24" s="1"/>
  <c r="X6" i="24"/>
  <c r="X11" i="24" s="1"/>
  <c r="Y6" i="24"/>
  <c r="Y11" i="24" s="1"/>
  <c r="AC6" i="24"/>
  <c r="AC11" i="24" s="1"/>
  <c r="AE4" i="24"/>
  <c r="AE9" i="24" s="1"/>
  <c r="AF4" i="24"/>
  <c r="AF9" i="24" s="1"/>
  <c r="AG4" i="24"/>
  <c r="AG9" i="24" s="1"/>
  <c r="D18" i="7"/>
  <c r="D19" i="7"/>
  <c r="D20" i="7"/>
  <c r="D21" i="7"/>
  <c r="D22" i="7"/>
  <c r="AZ8" i="7"/>
  <c r="BA8" i="7"/>
  <c r="BB8" i="7"/>
  <c r="BC8" i="7"/>
  <c r="BD8" i="7"/>
  <c r="AZ9" i="7"/>
  <c r="BA9" i="7"/>
  <c r="BB9" i="7"/>
  <c r="BC9" i="7"/>
  <c r="BD9" i="7"/>
  <c r="AQ5" i="7"/>
  <c r="AQ10" i="7" s="1"/>
  <c r="AR5" i="7"/>
  <c r="AR10" i="7" s="1"/>
  <c r="AS5" i="7"/>
  <c r="AS10" i="7" s="1"/>
  <c r="AT5" i="7"/>
  <c r="AT10" i="7" s="1"/>
  <c r="AU10" i="7"/>
  <c r="AV10" i="7"/>
  <c r="AW10" i="7"/>
  <c r="AX10" i="7"/>
  <c r="AY10" i="7"/>
  <c r="AZ10" i="7"/>
  <c r="BA10" i="7"/>
  <c r="BB10" i="7"/>
  <c r="BC10" i="7"/>
  <c r="BD10" i="7"/>
  <c r="AQ6" i="7"/>
  <c r="AQ11" i="7" s="1"/>
  <c r="AR6" i="7"/>
  <c r="AR11" i="7" s="1"/>
  <c r="AS6" i="7"/>
  <c r="AS11" i="7" s="1"/>
  <c r="AT6" i="7"/>
  <c r="AT11" i="7" s="1"/>
  <c r="AU11" i="7"/>
  <c r="AV11" i="7"/>
  <c r="AW11" i="7"/>
  <c r="AX11" i="7"/>
  <c r="AY11" i="7"/>
  <c r="AZ11" i="7"/>
  <c r="BA11" i="7"/>
  <c r="BB11" i="7"/>
  <c r="BC11" i="7"/>
  <c r="BD11" i="7"/>
  <c r="AQ7" i="7"/>
  <c r="AQ12" i="7" s="1"/>
  <c r="AR7" i="7"/>
  <c r="AR12" i="7" s="1"/>
  <c r="AS7" i="7"/>
  <c r="AS12" i="7" s="1"/>
  <c r="AT7" i="7"/>
  <c r="AT12" i="7" s="1"/>
  <c r="AU12" i="7"/>
  <c r="AV12" i="7"/>
  <c r="AW12" i="7"/>
  <c r="AX12" i="7"/>
  <c r="AY12" i="7"/>
  <c r="AZ12" i="7"/>
  <c r="BA12" i="7"/>
  <c r="BB12" i="7"/>
  <c r="BC12" i="7"/>
  <c r="BD12" i="7"/>
  <c r="L3" i="24"/>
  <c r="L8" i="24" s="1"/>
  <c r="M3" i="24"/>
  <c r="M8" i="24" s="1"/>
  <c r="N3" i="24"/>
  <c r="N8" i="24" s="1"/>
  <c r="O3" i="24"/>
  <c r="O8" i="24" s="1"/>
  <c r="Z3" i="24"/>
  <c r="Z8" i="24" s="1"/>
  <c r="L4" i="24"/>
  <c r="L9" i="24" s="1"/>
  <c r="M4" i="24"/>
  <c r="M9" i="24" s="1"/>
  <c r="Z4" i="24"/>
  <c r="Z9" i="24" s="1"/>
  <c r="L5" i="24"/>
  <c r="L10" i="24" s="1"/>
  <c r="M5" i="24"/>
  <c r="M10" i="24" s="1"/>
  <c r="Z5" i="24"/>
  <c r="Z10" i="24" s="1"/>
  <c r="L6" i="24"/>
  <c r="L11" i="24" s="1"/>
  <c r="M6" i="24"/>
  <c r="M11" i="24" s="1"/>
  <c r="N6" i="24"/>
  <c r="N11" i="24" s="1"/>
  <c r="O6" i="24"/>
  <c r="O11" i="24" s="1"/>
  <c r="P6" i="24"/>
  <c r="P11" i="24" s="1"/>
  <c r="Q6" i="24"/>
  <c r="Q11" i="24" s="1"/>
  <c r="R6" i="24"/>
  <c r="R11" i="24" s="1"/>
  <c r="S6" i="24"/>
  <c r="S11" i="24" s="1"/>
  <c r="T6" i="24"/>
  <c r="T11" i="24" s="1"/>
  <c r="U6" i="24"/>
  <c r="U11" i="24" s="1"/>
  <c r="V6" i="24"/>
  <c r="V11" i="24" s="1"/>
  <c r="W6" i="24"/>
  <c r="W11" i="24" s="1"/>
  <c r="Z6" i="24"/>
  <c r="Z11" i="24" s="1"/>
  <c r="L7" i="24"/>
  <c r="L12" i="24" s="1"/>
  <c r="M7" i="24"/>
  <c r="M12" i="24" s="1"/>
  <c r="N7" i="24"/>
  <c r="N12" i="24" s="1"/>
  <c r="O7" i="24"/>
  <c r="O12" i="24" s="1"/>
  <c r="P7" i="24"/>
  <c r="P12" i="24" s="1"/>
  <c r="Q7" i="24"/>
  <c r="Q12" i="24" s="1"/>
  <c r="R7" i="24"/>
  <c r="R12" i="24" s="1"/>
  <c r="S7" i="24"/>
  <c r="S12" i="24" s="1"/>
  <c r="T7" i="24"/>
  <c r="T12" i="24" s="1"/>
  <c r="U7" i="24"/>
  <c r="U12" i="24" s="1"/>
  <c r="Z7" i="24"/>
  <c r="Z12" i="24" s="1"/>
  <c r="J1" i="7"/>
  <c r="K1" i="7"/>
  <c r="L1" i="7"/>
  <c r="M1" i="7"/>
  <c r="N1" i="7"/>
  <c r="O1" i="7"/>
  <c r="P1" i="7"/>
  <c r="Q1" i="7"/>
  <c r="R1" i="7"/>
  <c r="S1" i="7"/>
  <c r="T1" i="7"/>
  <c r="U1" i="7"/>
  <c r="V1" i="7"/>
  <c r="W1" i="7"/>
  <c r="X1" i="7"/>
  <c r="Y1" i="7"/>
  <c r="Z1" i="7"/>
  <c r="AA1" i="7"/>
  <c r="AB1" i="7"/>
  <c r="AC1" i="7"/>
  <c r="AD1" i="7"/>
  <c r="AE1" i="7"/>
  <c r="AF1" i="7"/>
  <c r="AG1" i="7"/>
  <c r="AH1" i="7"/>
  <c r="AI1" i="7"/>
  <c r="AJ1" i="7"/>
  <c r="AK1" i="7"/>
  <c r="AL1" i="7"/>
  <c r="AM1" i="7"/>
  <c r="AN1" i="7"/>
  <c r="AO1" i="7"/>
  <c r="AP1" i="7"/>
  <c r="AQ1" i="7"/>
  <c r="AR1" i="7"/>
  <c r="AS1" i="7"/>
  <c r="AT1" i="7"/>
  <c r="F1" i="7"/>
  <c r="G1" i="7"/>
  <c r="H1" i="7"/>
  <c r="I1" i="7"/>
  <c r="E1" i="7"/>
  <c r="AQ3" i="24"/>
  <c r="AQ8" i="24" s="1"/>
  <c r="AR3" i="24"/>
  <c r="AR8" i="24" s="1"/>
  <c r="AS3" i="24"/>
  <c r="AS8" i="24" s="1"/>
  <c r="AT3" i="24"/>
  <c r="AT8" i="24" s="1"/>
  <c r="AU3" i="24"/>
  <c r="AU8" i="24" s="1"/>
  <c r="AV3" i="24"/>
  <c r="AV8" i="24" s="1"/>
  <c r="AW3" i="24"/>
  <c r="AW8" i="24" s="1"/>
  <c r="AX3" i="24"/>
  <c r="AX8" i="24" s="1"/>
  <c r="AY3" i="24"/>
  <c r="AY8" i="24" s="1"/>
  <c r="H7" i="2"/>
  <c r="G7" i="2" s="1"/>
  <c r="C39" i="6"/>
  <c r="C38" i="6"/>
  <c r="C37" i="6"/>
  <c r="C35" i="6"/>
  <c r="C34" i="6"/>
  <c r="C33" i="6"/>
  <c r="R4" i="2"/>
  <c r="R3" i="2"/>
  <c r="R2" i="2"/>
  <c r="C18" i="6"/>
  <c r="C20" i="6"/>
  <c r="C21" i="6"/>
  <c r="C14" i="6"/>
  <c r="C15" i="6"/>
  <c r="C16" i="6"/>
  <c r="C11" i="6"/>
  <c r="C12" i="6"/>
  <c r="C13" i="6"/>
  <c r="C7" i="6"/>
  <c r="C8" i="6"/>
  <c r="C9" i="6"/>
  <c r="C6" i="6"/>
  <c r="C10" i="6"/>
  <c r="C17" i="6"/>
  <c r="C19" i="6"/>
  <c r="C22" i="6"/>
  <c r="C23" i="6"/>
  <c r="C24" i="6"/>
  <c r="C25" i="6"/>
  <c r="C26" i="6"/>
  <c r="C27" i="6"/>
  <c r="C28" i="6"/>
  <c r="C29" i="6"/>
  <c r="C30" i="6"/>
  <c r="C31" i="6"/>
  <c r="C32" i="6"/>
  <c r="K4" i="2"/>
  <c r="J4" i="2"/>
  <c r="N4" i="2"/>
  <c r="P4" i="2"/>
  <c r="P2" i="2"/>
  <c r="K2" i="2"/>
  <c r="J2" i="2"/>
  <c r="N2" i="2" s="1"/>
  <c r="K3" i="2"/>
  <c r="J3" i="2"/>
  <c r="P3" i="2"/>
  <c r="I2" i="6"/>
  <c r="J2" i="6"/>
  <c r="K2" i="6"/>
  <c r="L2" i="6"/>
  <c r="M2" i="6"/>
  <c r="N2" i="6"/>
  <c r="O2" i="6"/>
  <c r="P2" i="6"/>
  <c r="Q2" i="6"/>
  <c r="R2" i="6"/>
  <c r="S2" i="6"/>
  <c r="T2" i="6"/>
  <c r="U2" i="6"/>
  <c r="V2" i="6"/>
  <c r="W2" i="6"/>
  <c r="X2" i="6"/>
  <c r="Y2" i="6"/>
  <c r="Z2" i="6"/>
  <c r="AA2" i="6"/>
  <c r="AB2" i="6"/>
  <c r="AC2" i="6"/>
  <c r="AD2" i="6"/>
  <c r="AE2" i="6"/>
  <c r="AF2" i="6"/>
  <c r="AG2" i="6"/>
  <c r="AH2" i="6"/>
  <c r="AI2" i="6"/>
  <c r="AJ2" i="6"/>
  <c r="AK2" i="6"/>
  <c r="AL2" i="6"/>
  <c r="AM2" i="6"/>
  <c r="AN2" i="6"/>
  <c r="AO2" i="6"/>
  <c r="AP2" i="6"/>
  <c r="AQ2" i="6"/>
  <c r="AR2" i="6"/>
  <c r="AS2" i="6"/>
  <c r="AT2" i="6"/>
  <c r="AU2" i="6"/>
  <c r="AV2" i="6"/>
  <c r="AW2" i="6"/>
  <c r="AX2" i="6"/>
  <c r="AY2" i="6"/>
  <c r="AZ2" i="6"/>
  <c r="BA2" i="6"/>
  <c r="BB2" i="6"/>
  <c r="BC2" i="6"/>
  <c r="BD2" i="6"/>
  <c r="BE2" i="6"/>
  <c r="BF2" i="6"/>
  <c r="BG2" i="6"/>
  <c r="BH2" i="6"/>
  <c r="BI2" i="6"/>
  <c r="BJ2" i="6"/>
  <c r="BK2" i="6"/>
  <c r="BL2" i="6"/>
  <c r="BM2" i="6"/>
  <c r="BN2" i="6"/>
  <c r="BO2" i="6"/>
  <c r="BP2" i="6"/>
  <c r="BQ2" i="6"/>
  <c r="BR2" i="6"/>
  <c r="BS2" i="6"/>
  <c r="BT2" i="6"/>
  <c r="BU2" i="6"/>
  <c r="BV2" i="6"/>
  <c r="BW2" i="6"/>
  <c r="BX2" i="6"/>
  <c r="BY2" i="6"/>
  <c r="BZ2" i="6"/>
  <c r="CA2" i="6"/>
  <c r="CB2" i="6"/>
  <c r="CC2" i="6"/>
  <c r="CD2" i="6"/>
  <c r="CE2" i="6"/>
  <c r="CF2" i="6"/>
  <c r="CG2" i="6"/>
  <c r="CH2" i="6"/>
  <c r="CI2" i="6"/>
  <c r="CJ2" i="6"/>
  <c r="CK2" i="6"/>
  <c r="CL2" i="6"/>
  <c r="CM2" i="6"/>
  <c r="CN2" i="6"/>
  <c r="CO2" i="6"/>
  <c r="CP2" i="6"/>
  <c r="CQ2" i="6"/>
  <c r="CR2" i="6"/>
  <c r="CS2" i="6"/>
  <c r="CT2" i="6"/>
  <c r="CU2" i="6"/>
  <c r="CV2" i="6"/>
  <c r="CW2" i="6"/>
  <c r="CX2" i="6"/>
  <c r="CY2" i="6"/>
  <c r="CZ2" i="6"/>
  <c r="DA2" i="6"/>
  <c r="DB2" i="6"/>
  <c r="DC2" i="6"/>
  <c r="DD2" i="6"/>
  <c r="DE2" i="6"/>
  <c r="DF2" i="6"/>
  <c r="DG2" i="6"/>
  <c r="DH2" i="6"/>
  <c r="DI2" i="6"/>
  <c r="DJ2" i="6"/>
  <c r="DK2" i="6"/>
  <c r="DL2" i="6"/>
  <c r="DM2" i="6"/>
  <c r="DN2" i="6"/>
  <c r="DO2" i="6"/>
  <c r="DP2" i="6"/>
  <c r="DQ2" i="6"/>
  <c r="DR2" i="6"/>
  <c r="DS2" i="6"/>
  <c r="DT2" i="6"/>
  <c r="DU2" i="6"/>
  <c r="DV2" i="6"/>
  <c r="DW2" i="6"/>
  <c r="DX2" i="6"/>
  <c r="DY2" i="6"/>
  <c r="DZ2" i="6"/>
  <c r="EA2" i="6"/>
  <c r="EB2" i="6"/>
  <c r="EC2" i="6"/>
  <c r="ED2" i="6"/>
  <c r="EE2" i="6"/>
  <c r="EF2" i="6"/>
  <c r="EG2" i="6"/>
  <c r="EH2" i="6"/>
  <c r="EI2" i="6"/>
  <c r="EJ2" i="6"/>
  <c r="EK2" i="6"/>
  <c r="EL2" i="6"/>
  <c r="EM2" i="6"/>
  <c r="EN2" i="6"/>
  <c r="EO2" i="6"/>
  <c r="EP2" i="6"/>
  <c r="EQ2" i="6"/>
  <c r="ER2" i="6"/>
  <c r="ES2" i="6"/>
  <c r="ET2" i="6"/>
  <c r="EU2" i="6"/>
  <c r="EV2" i="6"/>
  <c r="EW2" i="6"/>
  <c r="EX2" i="6"/>
  <c r="EY2" i="6"/>
  <c r="EZ2" i="6"/>
  <c r="FA2" i="6"/>
  <c r="FB2" i="6"/>
  <c r="FC2" i="6"/>
  <c r="FD2" i="6"/>
  <c r="FE2" i="6"/>
  <c r="FF2" i="6"/>
  <c r="FG2" i="6"/>
  <c r="FH2" i="6"/>
  <c r="FI2" i="6"/>
  <c r="FJ2" i="6"/>
  <c r="FK2" i="6"/>
  <c r="FL2" i="6"/>
  <c r="FM2" i="6"/>
  <c r="FN2" i="6"/>
  <c r="FO2" i="6"/>
  <c r="FP2" i="6"/>
  <c r="FQ2" i="6"/>
  <c r="FR2" i="6"/>
  <c r="FS2" i="6"/>
  <c r="FT2" i="6"/>
  <c r="FU2" i="6"/>
  <c r="FV2" i="6"/>
  <c r="FW2" i="6"/>
  <c r="FX2" i="6"/>
  <c r="FY2" i="6"/>
  <c r="FZ2" i="6"/>
  <c r="GA2" i="6"/>
  <c r="GB2" i="6"/>
  <c r="GC2" i="6"/>
  <c r="GD2" i="6"/>
  <c r="GE2" i="6"/>
  <c r="GF2" i="6"/>
  <c r="GG2" i="6"/>
  <c r="GH2" i="6"/>
  <c r="GI2" i="6"/>
  <c r="GJ2" i="6"/>
  <c r="GK2" i="6"/>
  <c r="GL2" i="6"/>
  <c r="GM2" i="6"/>
  <c r="GN2" i="6"/>
  <c r="GO2" i="6"/>
  <c r="GP2" i="6"/>
  <c r="GQ2" i="6"/>
  <c r="GR2" i="6"/>
  <c r="GS2" i="6"/>
  <c r="GT2" i="6"/>
  <c r="GU2" i="6"/>
  <c r="GV2" i="6"/>
  <c r="GW2" i="6"/>
  <c r="GX2" i="6"/>
  <c r="GY2" i="6"/>
  <c r="GZ2" i="6"/>
  <c r="HA2" i="6"/>
  <c r="HB2" i="6"/>
  <c r="HC2" i="6"/>
  <c r="HD2" i="6"/>
  <c r="HE2" i="6"/>
  <c r="HF2" i="6"/>
  <c r="HG2" i="6"/>
  <c r="HH2" i="6"/>
  <c r="HI2" i="6"/>
  <c r="HJ2" i="6"/>
  <c r="HK2" i="6"/>
  <c r="HL2" i="6"/>
  <c r="HM2" i="6"/>
  <c r="HN2" i="6"/>
  <c r="HO2" i="6"/>
  <c r="HP2" i="6"/>
  <c r="HQ2" i="6"/>
  <c r="HR2" i="6"/>
  <c r="HS2" i="6"/>
  <c r="HT2" i="6"/>
  <c r="HU2" i="6"/>
  <c r="HV2" i="6"/>
  <c r="HW2" i="6"/>
  <c r="HX2" i="6"/>
  <c r="HY2" i="6"/>
  <c r="HZ2" i="6"/>
  <c r="IA2" i="6"/>
  <c r="IB2" i="6"/>
  <c r="IC2" i="6"/>
  <c r="ID2" i="6"/>
  <c r="IE2" i="6"/>
  <c r="IF2" i="6"/>
  <c r="IG2" i="6"/>
  <c r="IH2" i="6"/>
  <c r="II2" i="6"/>
  <c r="IJ2" i="6"/>
  <c r="IK2" i="6"/>
  <c r="IL2" i="6"/>
  <c r="IM2" i="6"/>
  <c r="IN2" i="6"/>
  <c r="IO2" i="6"/>
  <c r="IP2" i="6"/>
  <c r="IQ2" i="6"/>
  <c r="IR2" i="6"/>
  <c r="IS2" i="6"/>
  <c r="IT2" i="6"/>
  <c r="IU2" i="6"/>
  <c r="IV2" i="6"/>
  <c r="IW2" i="6"/>
  <c r="IX2" i="6"/>
  <c r="IY2" i="6"/>
  <c r="IZ2" i="6"/>
  <c r="JA2" i="6"/>
  <c r="JB2" i="6"/>
  <c r="JC2" i="6"/>
  <c r="JD2" i="6"/>
  <c r="JE2" i="6"/>
  <c r="JF2" i="6"/>
  <c r="JG2" i="6"/>
  <c r="JH2" i="6"/>
  <c r="JI2" i="6"/>
  <c r="JJ2" i="6"/>
  <c r="JK2" i="6"/>
  <c r="JL2" i="6"/>
  <c r="JM2" i="6"/>
  <c r="JN2" i="6"/>
  <c r="JO2" i="6"/>
  <c r="JP2" i="6"/>
  <c r="JQ2" i="6"/>
  <c r="JR2" i="6"/>
  <c r="JS2" i="6"/>
  <c r="JT2" i="6"/>
  <c r="JU2" i="6"/>
  <c r="JV2" i="6"/>
  <c r="JW2" i="6"/>
  <c r="JX2" i="6"/>
  <c r="JY2" i="6"/>
  <c r="JZ2" i="6"/>
  <c r="KA2" i="6"/>
  <c r="KB2" i="6"/>
  <c r="KC2" i="6"/>
  <c r="KD2" i="6"/>
  <c r="KE2" i="6"/>
  <c r="KF2" i="6"/>
  <c r="KG2" i="6"/>
  <c r="KH2" i="6"/>
  <c r="KI2" i="6"/>
  <c r="KJ2" i="6"/>
  <c r="KK2" i="6"/>
  <c r="KL2" i="6"/>
  <c r="KM2" i="6"/>
  <c r="KN2" i="6"/>
  <c r="KO2" i="6"/>
  <c r="KP2" i="6"/>
  <c r="KQ2" i="6"/>
  <c r="KR2" i="6"/>
  <c r="KS2" i="6"/>
  <c r="KT2" i="6"/>
  <c r="KU2" i="6"/>
  <c r="KV2" i="6"/>
  <c r="KW2" i="6"/>
  <c r="KX2" i="6"/>
  <c r="KY2" i="6"/>
  <c r="KZ2" i="6"/>
  <c r="LA2" i="6"/>
  <c r="LB2" i="6"/>
  <c r="G3" i="6"/>
  <c r="AY3" i="18" l="1"/>
  <c r="AY8" i="18" s="1"/>
  <c r="AY3" i="22"/>
  <c r="AY8" i="22" s="1"/>
  <c r="AX3" i="18"/>
  <c r="AX8" i="18" s="1"/>
  <c r="AX3" i="22"/>
  <c r="AX8" i="22" s="1"/>
  <c r="AW3" i="18"/>
  <c r="AW8" i="18" s="1"/>
  <c r="AW3" i="22"/>
  <c r="AW8" i="22" s="1"/>
  <c r="AV3" i="18"/>
  <c r="AV8" i="18" s="1"/>
  <c r="AV3" i="22"/>
  <c r="AV8" i="22" s="1"/>
  <c r="AU3" i="18"/>
  <c r="AU8" i="18" s="1"/>
  <c r="AU3" i="22"/>
  <c r="AU8" i="22" s="1"/>
  <c r="AT3" i="18"/>
  <c r="AT8" i="18" s="1"/>
  <c r="AT3" i="22"/>
  <c r="AT8" i="22" s="1"/>
  <c r="AS3" i="18"/>
  <c r="AS8" i="18" s="1"/>
  <c r="AS3" i="22"/>
  <c r="AS8" i="22" s="1"/>
  <c r="AR3" i="18"/>
  <c r="AR8" i="18" s="1"/>
  <c r="AR3" i="22"/>
  <c r="AR8" i="22" s="1"/>
  <c r="AQ3" i="18"/>
  <c r="AQ8" i="18" s="1"/>
  <c r="AQ3" i="22"/>
  <c r="AQ8" i="22" s="1"/>
  <c r="Z7" i="18"/>
  <c r="Z12" i="18" s="1"/>
  <c r="Z7" i="22"/>
  <c r="Z12" i="22" s="1"/>
  <c r="U7" i="18"/>
  <c r="U12" i="18" s="1"/>
  <c r="U7" i="22"/>
  <c r="U12" i="22" s="1"/>
  <c r="T7" i="18"/>
  <c r="T12" i="18" s="1"/>
  <c r="T7" i="22"/>
  <c r="T12" i="22" s="1"/>
  <c r="S7" i="18"/>
  <c r="S12" i="18" s="1"/>
  <c r="S7" i="22"/>
  <c r="S12" i="22" s="1"/>
  <c r="R7" i="18"/>
  <c r="R12" i="18" s="1"/>
  <c r="R7" i="22"/>
  <c r="R12" i="22" s="1"/>
  <c r="Q7" i="18"/>
  <c r="Q12" i="18" s="1"/>
  <c r="Q7" i="22"/>
  <c r="Q12" i="22" s="1"/>
  <c r="P7" i="18"/>
  <c r="P12" i="18" s="1"/>
  <c r="P7" i="22"/>
  <c r="P12" i="22" s="1"/>
  <c r="O7" i="18"/>
  <c r="O12" i="18" s="1"/>
  <c r="O7" i="22"/>
  <c r="O12" i="22" s="1"/>
  <c r="N7" i="18"/>
  <c r="N12" i="18" s="1"/>
  <c r="N7" i="22"/>
  <c r="N12" i="22" s="1"/>
  <c r="M7" i="18"/>
  <c r="M12" i="18" s="1"/>
  <c r="M7" i="22"/>
  <c r="M12" i="22" s="1"/>
  <c r="L7" i="18"/>
  <c r="L12" i="18" s="1"/>
  <c r="L7" i="22"/>
  <c r="L12" i="22" s="1"/>
  <c r="Z6" i="18"/>
  <c r="Z11" i="18" s="1"/>
  <c r="Z6" i="22"/>
  <c r="Z11" i="22" s="1"/>
  <c r="W6" i="18"/>
  <c r="W11" i="18" s="1"/>
  <c r="W6" i="22"/>
  <c r="W11" i="22" s="1"/>
  <c r="V6" i="18"/>
  <c r="V11" i="18" s="1"/>
  <c r="V6" i="22"/>
  <c r="V11" i="22" s="1"/>
  <c r="U6" i="18"/>
  <c r="U11" i="18" s="1"/>
  <c r="U6" i="22"/>
  <c r="U11" i="22" s="1"/>
  <c r="T6" i="18"/>
  <c r="T11" i="18" s="1"/>
  <c r="T6" i="22"/>
  <c r="T11" i="22" s="1"/>
  <c r="S6" i="18"/>
  <c r="S11" i="18" s="1"/>
  <c r="S6" i="22"/>
  <c r="S11" i="22" s="1"/>
  <c r="R6" i="18"/>
  <c r="R11" i="18" s="1"/>
  <c r="R6" i="22"/>
  <c r="R11" i="22" s="1"/>
  <c r="Q6" i="18"/>
  <c r="Q11" i="18" s="1"/>
  <c r="Q6" i="22"/>
  <c r="Q11" i="22" s="1"/>
  <c r="P6" i="18"/>
  <c r="P11" i="18" s="1"/>
  <c r="P6" i="22"/>
  <c r="P11" i="22" s="1"/>
  <c r="O6" i="18"/>
  <c r="O11" i="18" s="1"/>
  <c r="O6" i="22"/>
  <c r="O11" i="22" s="1"/>
  <c r="N6" i="18"/>
  <c r="N11" i="18" s="1"/>
  <c r="N6" i="22"/>
  <c r="N11" i="22" s="1"/>
  <c r="M6" i="18"/>
  <c r="M11" i="18" s="1"/>
  <c r="M6" i="22"/>
  <c r="M11" i="22" s="1"/>
  <c r="L6" i="18"/>
  <c r="L11" i="18" s="1"/>
  <c r="L6" i="22"/>
  <c r="L11" i="22" s="1"/>
  <c r="Z5" i="18"/>
  <c r="Z10" i="18" s="1"/>
  <c r="Z5" i="22"/>
  <c r="Z10" i="22" s="1"/>
  <c r="M5" i="18"/>
  <c r="M10" i="18" s="1"/>
  <c r="M5" i="22"/>
  <c r="M10" i="22" s="1"/>
  <c r="L5" i="18"/>
  <c r="L10" i="18" s="1"/>
  <c r="L5" i="22"/>
  <c r="L10" i="22" s="1"/>
  <c r="Z4" i="18"/>
  <c r="Z9" i="18" s="1"/>
  <c r="Z4" i="22"/>
  <c r="Z9" i="22" s="1"/>
  <c r="M4" i="18"/>
  <c r="M9" i="18" s="1"/>
  <c r="M4" i="22"/>
  <c r="M9" i="22" s="1"/>
  <c r="L4" i="18"/>
  <c r="L9" i="18" s="1"/>
  <c r="L4" i="22"/>
  <c r="L9" i="22" s="1"/>
  <c r="Z3" i="18"/>
  <c r="Z8" i="18" s="1"/>
  <c r="Z3" i="22"/>
  <c r="Z8" i="22" s="1"/>
  <c r="O3" i="18"/>
  <c r="O8" i="18" s="1"/>
  <c r="O3" i="22"/>
  <c r="O8" i="22" s="1"/>
  <c r="N3" i="18"/>
  <c r="N8" i="18" s="1"/>
  <c r="N3" i="22"/>
  <c r="N8" i="22" s="1"/>
  <c r="M3" i="18"/>
  <c r="M8" i="18" s="1"/>
  <c r="M3" i="22"/>
  <c r="M8" i="22" s="1"/>
  <c r="L3" i="18"/>
  <c r="L8" i="18" s="1"/>
  <c r="L3" i="22"/>
  <c r="L8" i="22" s="1"/>
  <c r="AG4" i="18"/>
  <c r="AG9" i="18" s="1"/>
  <c r="AG4" i="22"/>
  <c r="AG9" i="22" s="1"/>
  <c r="AF4" i="18"/>
  <c r="AF9" i="18" s="1"/>
  <c r="AF4" i="22"/>
  <c r="AF9" i="22" s="1"/>
  <c r="AE4" i="18"/>
  <c r="AE9" i="18" s="1"/>
  <c r="AE4" i="22"/>
  <c r="AE9" i="22" s="1"/>
  <c r="AC6" i="18"/>
  <c r="AC11" i="18" s="1"/>
  <c r="AC6" i="22"/>
  <c r="AC11" i="22" s="1"/>
  <c r="Y6" i="18"/>
  <c r="Y11" i="18" s="1"/>
  <c r="Y6" i="22"/>
  <c r="Y11" i="22" s="1"/>
  <c r="X6" i="18"/>
  <c r="X11" i="18" s="1"/>
  <c r="X6" i="22"/>
  <c r="X11" i="22" s="1"/>
  <c r="W5" i="18"/>
  <c r="W10" i="18" s="1"/>
  <c r="W5" i="22"/>
  <c r="W10" i="22" s="1"/>
  <c r="V7" i="18"/>
  <c r="V12" i="18" s="1"/>
  <c r="V7" i="22"/>
  <c r="V12" i="22" s="1"/>
  <c r="U5" i="18"/>
  <c r="U10" i="18" s="1"/>
  <c r="U5" i="22"/>
  <c r="U10" i="22" s="1"/>
  <c r="T5" i="18"/>
  <c r="T10" i="18" s="1"/>
  <c r="T5" i="22"/>
  <c r="T10" i="22" s="1"/>
  <c r="S3" i="18"/>
  <c r="S8" i="18" s="1"/>
  <c r="S3" i="22"/>
  <c r="S8" i="22" s="1"/>
  <c r="R3" i="18"/>
  <c r="R8" i="18" s="1"/>
  <c r="R3" i="22"/>
  <c r="R8" i="22" s="1"/>
  <c r="Q3" i="18"/>
  <c r="Q8" i="18" s="1"/>
  <c r="Q3" i="22"/>
  <c r="Q8" i="22" s="1"/>
  <c r="P3" i="18"/>
  <c r="P8" i="18" s="1"/>
  <c r="P3" i="22"/>
  <c r="P8" i="22" s="1"/>
  <c r="O4" i="18"/>
  <c r="O9" i="18" s="1"/>
  <c r="O4" i="22"/>
  <c r="O9" i="22" s="1"/>
  <c r="N4" i="18"/>
  <c r="N9" i="18" s="1"/>
  <c r="N4" i="22"/>
  <c r="N9" i="22" s="1"/>
  <c r="X6" i="16"/>
  <c r="X11" i="16" s="1"/>
  <c r="X6" i="14"/>
  <c r="X11" i="14" s="1"/>
  <c r="L7" i="16"/>
  <c r="L12" i="16" s="1"/>
  <c r="L7" i="14"/>
  <c r="L12" i="14" s="1"/>
  <c r="Z3" i="14"/>
  <c r="Z8" i="14" s="1"/>
  <c r="Z3" i="16"/>
  <c r="Z8" i="16" s="1"/>
  <c r="W5" i="16"/>
  <c r="W10" i="16" s="1"/>
  <c r="W5" i="14"/>
  <c r="W10" i="14" s="1"/>
  <c r="Z4" i="16"/>
  <c r="Z9" i="16" s="1"/>
  <c r="Z4" i="14"/>
  <c r="Z9" i="14" s="1"/>
  <c r="V7" i="14"/>
  <c r="V12" i="14" s="1"/>
  <c r="V7" i="16"/>
  <c r="V12" i="16" s="1"/>
  <c r="W6" i="16"/>
  <c r="W11" i="16" s="1"/>
  <c r="W6" i="14"/>
  <c r="W11" i="14" s="1"/>
  <c r="N3" i="16"/>
  <c r="N8" i="16" s="1"/>
  <c r="N3" i="14"/>
  <c r="N8" i="14" s="1"/>
  <c r="U5" i="16"/>
  <c r="U10" i="16" s="1"/>
  <c r="U5" i="14"/>
  <c r="U10" i="14" s="1"/>
  <c r="P7" i="16"/>
  <c r="P12" i="16" s="1"/>
  <c r="P7" i="14"/>
  <c r="P12" i="14" s="1"/>
  <c r="AF6" i="13"/>
  <c r="AF11" i="13" s="1"/>
  <c r="AC6" i="14"/>
  <c r="AC11" i="14" s="1"/>
  <c r="AC6" i="16"/>
  <c r="AC11" i="16" s="1"/>
  <c r="AV3" i="13"/>
  <c r="AV8" i="13" s="1"/>
  <c r="AS3" i="16"/>
  <c r="AS8" i="16" s="1"/>
  <c r="AS3" i="14"/>
  <c r="AS8" i="14" s="1"/>
  <c r="L4" i="14"/>
  <c r="L9" i="14" s="1"/>
  <c r="L4" i="16"/>
  <c r="L9" i="16" s="1"/>
  <c r="AT3" i="13"/>
  <c r="AT8" i="13" s="1"/>
  <c r="AQ3" i="16"/>
  <c r="AQ8" i="16" s="1"/>
  <c r="AQ3" i="14"/>
  <c r="AQ8" i="14" s="1"/>
  <c r="L3" i="14"/>
  <c r="L8" i="14" s="1"/>
  <c r="L3" i="16"/>
  <c r="L8" i="16" s="1"/>
  <c r="AU3" i="13"/>
  <c r="AU8" i="13" s="1"/>
  <c r="AR3" i="14"/>
  <c r="AR8" i="14" s="1"/>
  <c r="AR3" i="16"/>
  <c r="AR8" i="16" s="1"/>
  <c r="T5" i="14"/>
  <c r="T10" i="14" s="1"/>
  <c r="T5" i="16"/>
  <c r="T10" i="16" s="1"/>
  <c r="S3" i="16"/>
  <c r="S8" i="16" s="1"/>
  <c r="S3" i="14"/>
  <c r="S8" i="14" s="1"/>
  <c r="T6" i="14"/>
  <c r="T11" i="14" s="1"/>
  <c r="T6" i="16"/>
  <c r="T11" i="16" s="1"/>
  <c r="R3" i="14"/>
  <c r="R8" i="14" s="1"/>
  <c r="R3" i="16"/>
  <c r="R8" i="16" s="1"/>
  <c r="U6" i="16"/>
  <c r="U11" i="16" s="1"/>
  <c r="U6" i="14"/>
  <c r="U11" i="14" s="1"/>
  <c r="L5" i="16"/>
  <c r="L10" i="16" s="1"/>
  <c r="L5" i="14"/>
  <c r="L10" i="14" s="1"/>
  <c r="M4" i="16"/>
  <c r="M9" i="16" s="1"/>
  <c r="M4" i="14"/>
  <c r="M9" i="14" s="1"/>
  <c r="O3" i="16"/>
  <c r="O8" i="16" s="1"/>
  <c r="O3" i="14"/>
  <c r="O8" i="14" s="1"/>
  <c r="R6" i="16"/>
  <c r="R11" i="16" s="1"/>
  <c r="R6" i="14"/>
  <c r="R11" i="14" s="1"/>
  <c r="P3" i="16"/>
  <c r="P8" i="16" s="1"/>
  <c r="P3" i="14"/>
  <c r="P8" i="14" s="1"/>
  <c r="Q6" i="16"/>
  <c r="Q11" i="16" s="1"/>
  <c r="Q6" i="14"/>
  <c r="Q11" i="14" s="1"/>
  <c r="O4" i="16"/>
  <c r="O9" i="16" s="1"/>
  <c r="O4" i="14"/>
  <c r="O9" i="14" s="1"/>
  <c r="N7" i="14"/>
  <c r="N12" i="14" s="1"/>
  <c r="N7" i="16"/>
  <c r="N12" i="16" s="1"/>
  <c r="P6" i="16"/>
  <c r="P11" i="16" s="1"/>
  <c r="P6" i="14"/>
  <c r="P11" i="14" s="1"/>
  <c r="N4" i="16"/>
  <c r="N9" i="16" s="1"/>
  <c r="N4" i="14"/>
  <c r="N9" i="14" s="1"/>
  <c r="S6" i="14"/>
  <c r="S11" i="14" s="1"/>
  <c r="S6" i="16"/>
  <c r="S11" i="16" s="1"/>
  <c r="Q3" i="16"/>
  <c r="Q8" i="16" s="1"/>
  <c r="Q3" i="14"/>
  <c r="Q8" i="14" s="1"/>
  <c r="Z7" i="16"/>
  <c r="Z12" i="16" s="1"/>
  <c r="Z7" i="14"/>
  <c r="Z12" i="14" s="1"/>
  <c r="M3" i="14"/>
  <c r="M8" i="14" s="1"/>
  <c r="M3" i="16"/>
  <c r="M8" i="16" s="1"/>
  <c r="O6" i="16"/>
  <c r="O11" i="16" s="1"/>
  <c r="O6" i="14"/>
  <c r="O11" i="14" s="1"/>
  <c r="U7" i="14"/>
  <c r="U12" i="14" s="1"/>
  <c r="U7" i="16"/>
  <c r="U12" i="16" s="1"/>
  <c r="N6" i="16"/>
  <c r="N11" i="16" s="1"/>
  <c r="N6" i="14"/>
  <c r="N11" i="14" s="1"/>
  <c r="Z6" i="16"/>
  <c r="Z11" i="16" s="1"/>
  <c r="Z6" i="14"/>
  <c r="Z11" i="14" s="1"/>
  <c r="BB3" i="13"/>
  <c r="BB8" i="13" s="1"/>
  <c r="AY3" i="16"/>
  <c r="AY8" i="16" s="1"/>
  <c r="AY3" i="14"/>
  <c r="AY8" i="14" s="1"/>
  <c r="T7" i="16"/>
  <c r="T12" i="16" s="1"/>
  <c r="T7" i="14"/>
  <c r="T12" i="14" s="1"/>
  <c r="M6" i="16"/>
  <c r="M11" i="16" s="1"/>
  <c r="M6" i="14"/>
  <c r="M11" i="14" s="1"/>
  <c r="Y6" i="16"/>
  <c r="Y11" i="16" s="1"/>
  <c r="Y6" i="14"/>
  <c r="Y11" i="14" s="1"/>
  <c r="V6" i="16"/>
  <c r="V11" i="16" s="1"/>
  <c r="V6" i="14"/>
  <c r="V11" i="14" s="1"/>
  <c r="BA3" i="13"/>
  <c r="BA8" i="13" s="1"/>
  <c r="AX3" i="16"/>
  <c r="AX8" i="16" s="1"/>
  <c r="AX3" i="14"/>
  <c r="AX8" i="14" s="1"/>
  <c r="S7" i="16"/>
  <c r="S12" i="16" s="1"/>
  <c r="S7" i="14"/>
  <c r="S12" i="14" s="1"/>
  <c r="L6" i="16"/>
  <c r="L11" i="16" s="1"/>
  <c r="L6" i="14"/>
  <c r="L11" i="14" s="1"/>
  <c r="E3" i="24"/>
  <c r="E8" i="24" s="1"/>
  <c r="O7" i="16"/>
  <c r="O12" i="16" s="1"/>
  <c r="O7" i="14"/>
  <c r="O12" i="14" s="1"/>
  <c r="R7" i="16"/>
  <c r="R12" i="16" s="1"/>
  <c r="R7" i="14"/>
  <c r="R12" i="14" s="1"/>
  <c r="Z5" i="16"/>
  <c r="Z10" i="16" s="1"/>
  <c r="Z5" i="14"/>
  <c r="Z10" i="14" s="1"/>
  <c r="M7" i="14"/>
  <c r="M12" i="14" s="1"/>
  <c r="M7" i="16"/>
  <c r="M12" i="16" s="1"/>
  <c r="AZ3" i="13"/>
  <c r="AZ8" i="13" s="1"/>
  <c r="AW3" i="16"/>
  <c r="AW8" i="16" s="1"/>
  <c r="AW3" i="14"/>
  <c r="AW8" i="14" s="1"/>
  <c r="AY3" i="13"/>
  <c r="AY8" i="13" s="1"/>
  <c r="AV3" i="16"/>
  <c r="AV8" i="16" s="1"/>
  <c r="AV3" i="14"/>
  <c r="AV8" i="14" s="1"/>
  <c r="Q7" i="16"/>
  <c r="Q12" i="16" s="1"/>
  <c r="Q7" i="14"/>
  <c r="Q12" i="14" s="1"/>
  <c r="M5" i="14"/>
  <c r="M10" i="14" s="1"/>
  <c r="M5" i="16"/>
  <c r="M10" i="16" s="1"/>
  <c r="AH4" i="13"/>
  <c r="AH9" i="13" s="1"/>
  <c r="AE4" i="16"/>
  <c r="AE9" i="16" s="1"/>
  <c r="AE4" i="14"/>
  <c r="AE9" i="14" s="1"/>
  <c r="AX3" i="13"/>
  <c r="AX8" i="13" s="1"/>
  <c r="AU3" i="16"/>
  <c r="AU8" i="16" s="1"/>
  <c r="AU3" i="14"/>
  <c r="AU8" i="14" s="1"/>
  <c r="AW3" i="13"/>
  <c r="AW8" i="13" s="1"/>
  <c r="AT3" i="16"/>
  <c r="AT8" i="16" s="1"/>
  <c r="AT3" i="14"/>
  <c r="AT8" i="14" s="1"/>
  <c r="AJ4" i="13"/>
  <c r="AJ9" i="13" s="1"/>
  <c r="AG4" i="16"/>
  <c r="AG9" i="16" s="1"/>
  <c r="AG4" i="14"/>
  <c r="AG9" i="14" s="1"/>
  <c r="AI4" i="13"/>
  <c r="AI9" i="13" s="1"/>
  <c r="AF4" i="16"/>
  <c r="AF9" i="16" s="1"/>
  <c r="AF4" i="14"/>
  <c r="AF9" i="14" s="1"/>
  <c r="AY3" i="7"/>
  <c r="AY8" i="7" s="1"/>
  <c r="AY3" i="11"/>
  <c r="AY8" i="11" s="1"/>
  <c r="AX3" i="7"/>
  <c r="AX8" i="7" s="1"/>
  <c r="AX3" i="11"/>
  <c r="AX8" i="11" s="1"/>
  <c r="AW3" i="7"/>
  <c r="AW8" i="7" s="1"/>
  <c r="AW3" i="11"/>
  <c r="AW8" i="11" s="1"/>
  <c r="AV3" i="7"/>
  <c r="AV8" i="7" s="1"/>
  <c r="AV3" i="11"/>
  <c r="AV8" i="11" s="1"/>
  <c r="AU3" i="7"/>
  <c r="AU8" i="7" s="1"/>
  <c r="AU3" i="11"/>
  <c r="AU8" i="11" s="1"/>
  <c r="AT3" i="7"/>
  <c r="AT8" i="7" s="1"/>
  <c r="AT3" i="11"/>
  <c r="AT8" i="11" s="1"/>
  <c r="AS3" i="7"/>
  <c r="AS8" i="7" s="1"/>
  <c r="AS3" i="11"/>
  <c r="AS8" i="11" s="1"/>
  <c r="Z7" i="7"/>
  <c r="Z12" i="7" s="1"/>
  <c r="Z7" i="11"/>
  <c r="Z12" i="11" s="1"/>
  <c r="T7" i="7"/>
  <c r="T12" i="7" s="1"/>
  <c r="T7" i="11"/>
  <c r="T12" i="11" s="1"/>
  <c r="S7" i="7"/>
  <c r="S12" i="7" s="1"/>
  <c r="S7" i="11"/>
  <c r="S12" i="11" s="1"/>
  <c r="R7" i="7"/>
  <c r="R12" i="7" s="1"/>
  <c r="R7" i="11"/>
  <c r="R12" i="11" s="1"/>
  <c r="Q7" i="7"/>
  <c r="Q12" i="7" s="1"/>
  <c r="Q7" i="11"/>
  <c r="Q12" i="11" s="1"/>
  <c r="P7" i="7"/>
  <c r="P12" i="7" s="1"/>
  <c r="P7" i="11"/>
  <c r="P12" i="11" s="1"/>
  <c r="O7" i="7"/>
  <c r="O12" i="7" s="1"/>
  <c r="O7" i="11"/>
  <c r="O12" i="11" s="1"/>
  <c r="N7" i="7"/>
  <c r="N12" i="7" s="1"/>
  <c r="N7" i="11"/>
  <c r="N12" i="11" s="1"/>
  <c r="M7" i="7"/>
  <c r="M12" i="7" s="1"/>
  <c r="M7" i="11"/>
  <c r="M12" i="11" s="1"/>
  <c r="L7" i="7"/>
  <c r="L12" i="7" s="1"/>
  <c r="L7" i="11"/>
  <c r="L12" i="11" s="1"/>
  <c r="Z6" i="7"/>
  <c r="Z11" i="7" s="1"/>
  <c r="Z6" i="11"/>
  <c r="Z11" i="11" s="1"/>
  <c r="T6" i="7"/>
  <c r="T11" i="7" s="1"/>
  <c r="T6" i="11"/>
  <c r="T11" i="11" s="1"/>
  <c r="S6" i="7"/>
  <c r="S11" i="7" s="1"/>
  <c r="S6" i="11"/>
  <c r="S11" i="11" s="1"/>
  <c r="R6" i="7"/>
  <c r="R11" i="7" s="1"/>
  <c r="R6" i="11"/>
  <c r="R11" i="11" s="1"/>
  <c r="Q6" i="7"/>
  <c r="Q11" i="7" s="1"/>
  <c r="Q6" i="11"/>
  <c r="Q11" i="11" s="1"/>
  <c r="P6" i="7"/>
  <c r="P11" i="7" s="1"/>
  <c r="P6" i="11"/>
  <c r="P11" i="11" s="1"/>
  <c r="O6" i="7"/>
  <c r="O11" i="7" s="1"/>
  <c r="O6" i="11"/>
  <c r="O11" i="11" s="1"/>
  <c r="N6" i="7"/>
  <c r="N11" i="7" s="1"/>
  <c r="N6" i="11"/>
  <c r="N11" i="11" s="1"/>
  <c r="M6" i="7"/>
  <c r="M11" i="7" s="1"/>
  <c r="M6" i="11"/>
  <c r="M11" i="11" s="1"/>
  <c r="L6" i="7"/>
  <c r="L11" i="7" s="1"/>
  <c r="L6" i="11"/>
  <c r="L11" i="11" s="1"/>
  <c r="Z5" i="7"/>
  <c r="Z10" i="7" s="1"/>
  <c r="Z5" i="11"/>
  <c r="Z10" i="11" s="1"/>
  <c r="M5" i="7"/>
  <c r="M10" i="7" s="1"/>
  <c r="M5" i="11"/>
  <c r="M10" i="11" s="1"/>
  <c r="L5" i="7"/>
  <c r="L10" i="7" s="1"/>
  <c r="L5" i="11"/>
  <c r="L10" i="11" s="1"/>
  <c r="Z4" i="7"/>
  <c r="Z9" i="7" s="1"/>
  <c r="Z4" i="11"/>
  <c r="Z9" i="11" s="1"/>
  <c r="M4" i="7"/>
  <c r="M9" i="7" s="1"/>
  <c r="M4" i="11"/>
  <c r="M9" i="11" s="1"/>
  <c r="L4" i="7"/>
  <c r="L9" i="7" s="1"/>
  <c r="L4" i="11"/>
  <c r="L9" i="11" s="1"/>
  <c r="Z3" i="7"/>
  <c r="Z8" i="7" s="1"/>
  <c r="Z3" i="11"/>
  <c r="Z8" i="11" s="1"/>
  <c r="O3" i="7"/>
  <c r="O8" i="7" s="1"/>
  <c r="O3" i="11"/>
  <c r="O8" i="11" s="1"/>
  <c r="N3" i="7"/>
  <c r="N8" i="7" s="1"/>
  <c r="N3" i="11"/>
  <c r="N8" i="11" s="1"/>
  <c r="M3" i="7"/>
  <c r="M8" i="7" s="1"/>
  <c r="M3" i="11"/>
  <c r="M8" i="11" s="1"/>
  <c r="L3" i="7"/>
  <c r="L8" i="7" s="1"/>
  <c r="L3" i="11"/>
  <c r="L8" i="11" s="1"/>
  <c r="AG4" i="7"/>
  <c r="AG9" i="7" s="1"/>
  <c r="AG4" i="11"/>
  <c r="AG9" i="11" s="1"/>
  <c r="AE4" i="7"/>
  <c r="AE9" i="7" s="1"/>
  <c r="AE4" i="11"/>
  <c r="AE9" i="11" s="1"/>
  <c r="AC6" i="7"/>
  <c r="AC11" i="7" s="1"/>
  <c r="AC6" i="11"/>
  <c r="AC11" i="11" s="1"/>
  <c r="T5" i="7"/>
  <c r="T10" i="7" s="1"/>
  <c r="T5" i="11"/>
  <c r="T10" i="11" s="1"/>
  <c r="S3" i="7"/>
  <c r="S8" i="7" s="1"/>
  <c r="S3" i="11"/>
  <c r="S8" i="11" s="1"/>
  <c r="R3" i="7"/>
  <c r="R8" i="7" s="1"/>
  <c r="R3" i="11"/>
  <c r="R8" i="11" s="1"/>
  <c r="Q3" i="7"/>
  <c r="Q8" i="7" s="1"/>
  <c r="Q3" i="11"/>
  <c r="Q8" i="11" s="1"/>
  <c r="P3" i="7"/>
  <c r="P8" i="7" s="1"/>
  <c r="P3" i="11"/>
  <c r="P8" i="11" s="1"/>
  <c r="O4" i="7"/>
  <c r="O9" i="7" s="1"/>
  <c r="O4" i="11"/>
  <c r="O9" i="11" s="1"/>
  <c r="N4" i="7"/>
  <c r="N9" i="7" s="1"/>
  <c r="N4" i="11"/>
  <c r="N9" i="11" s="1"/>
  <c r="AF4" i="7"/>
  <c r="AF9" i="7" s="1"/>
  <c r="AF4" i="11"/>
  <c r="AF9" i="11" s="1"/>
  <c r="AR3" i="7"/>
  <c r="AR8" i="7" s="1"/>
  <c r="AR3" i="11"/>
  <c r="AR8" i="11" s="1"/>
  <c r="AQ3" i="7"/>
  <c r="AQ8" i="7" s="1"/>
  <c r="AQ3" i="11"/>
  <c r="AQ8" i="11" s="1"/>
  <c r="V6" i="7"/>
  <c r="V11" i="7" s="1"/>
  <c r="V6" i="11"/>
  <c r="V11" i="11" s="1"/>
  <c r="V7" i="7"/>
  <c r="V12" i="7" s="1"/>
  <c r="V7" i="11"/>
  <c r="V12" i="11" s="1"/>
  <c r="Y6" i="7"/>
  <c r="Y11" i="7" s="1"/>
  <c r="Y6" i="11"/>
  <c r="Y11" i="11" s="1"/>
  <c r="X6" i="7"/>
  <c r="X11" i="7" s="1"/>
  <c r="X6" i="11"/>
  <c r="X11" i="11" s="1"/>
  <c r="W6" i="7"/>
  <c r="W11" i="7" s="1"/>
  <c r="W6" i="11"/>
  <c r="W11" i="11" s="1"/>
  <c r="W5" i="7"/>
  <c r="W10" i="7" s="1"/>
  <c r="W5" i="11"/>
  <c r="W10" i="11" s="1"/>
  <c r="U7" i="7"/>
  <c r="U12" i="7" s="1"/>
  <c r="U7" i="11"/>
  <c r="U12" i="11" s="1"/>
  <c r="U6" i="7"/>
  <c r="U11" i="7" s="1"/>
  <c r="U6" i="11"/>
  <c r="U11" i="11" s="1"/>
  <c r="U5" i="7"/>
  <c r="U10" i="7" s="1"/>
  <c r="U5" i="11"/>
  <c r="U10" i="11" s="1"/>
  <c r="J7" i="24"/>
  <c r="J12" i="24" s="1"/>
  <c r="I6" i="24"/>
  <c r="I11" i="24" s="1"/>
  <c r="H6" i="24"/>
  <c r="H11" i="24" s="1"/>
  <c r="G4" i="24"/>
  <c r="G9" i="24" s="1"/>
  <c r="G6" i="24"/>
  <c r="G11" i="24" s="1"/>
  <c r="AP4" i="24"/>
  <c r="AP9" i="24" s="1"/>
  <c r="AA6" i="24"/>
  <c r="AA11" i="24" s="1"/>
  <c r="F7" i="24"/>
  <c r="F12" i="24" s="1"/>
  <c r="F4" i="24"/>
  <c r="F9" i="24" s="1"/>
  <c r="AT4" i="24"/>
  <c r="AT9" i="24" s="1"/>
  <c r="AN4" i="24"/>
  <c r="AN9" i="24" s="1"/>
  <c r="AB6" i="24"/>
  <c r="AB11" i="24" s="1"/>
  <c r="AO4" i="24"/>
  <c r="AO9" i="24" s="1"/>
  <c r="H7" i="24"/>
  <c r="H12" i="24" s="1"/>
  <c r="AU4" i="24"/>
  <c r="AU9" i="24" s="1"/>
  <c r="H3" i="24"/>
  <c r="H8" i="24" s="1"/>
  <c r="G3" i="24"/>
  <c r="G8" i="24" s="1"/>
  <c r="G7" i="24"/>
  <c r="G12" i="24" s="1"/>
  <c r="AA3" i="24"/>
  <c r="AA8" i="24" s="1"/>
  <c r="F6" i="24"/>
  <c r="F11" i="24" s="1"/>
  <c r="AA5" i="24"/>
  <c r="AA10" i="24" s="1"/>
  <c r="E4" i="24"/>
  <c r="E9" i="24" s="1"/>
  <c r="AE7" i="24"/>
  <c r="AE12" i="24" s="1"/>
  <c r="E5" i="24"/>
  <c r="E10" i="24" s="1"/>
  <c r="AE6" i="24"/>
  <c r="AE11" i="24" s="1"/>
  <c r="E6" i="24"/>
  <c r="E11" i="24" s="1"/>
  <c r="H5" i="24"/>
  <c r="H10" i="24" s="1"/>
  <c r="E7" i="24"/>
  <c r="E12" i="24" s="1"/>
  <c r="G5" i="24"/>
  <c r="G10" i="24" s="1"/>
  <c r="J4" i="24"/>
  <c r="J9" i="24" s="1"/>
  <c r="AP5" i="24"/>
  <c r="AP10" i="24" s="1"/>
  <c r="I4" i="24"/>
  <c r="I9" i="24" s="1"/>
  <c r="AO3" i="24"/>
  <c r="AO8" i="24" s="1"/>
  <c r="H4" i="24"/>
  <c r="H9" i="24" s="1"/>
  <c r="AN3" i="24"/>
  <c r="AN8" i="24" s="1"/>
  <c r="J6" i="24"/>
  <c r="J11" i="24" s="1"/>
  <c r="AY4" i="24"/>
  <c r="AY9" i="24" s="1"/>
  <c r="AG5" i="24"/>
  <c r="AG10" i="24" s="1"/>
  <c r="AE5" i="24"/>
  <c r="AE10" i="24" s="1"/>
  <c r="K3" i="24"/>
  <c r="K8" i="24" s="1"/>
  <c r="J5" i="24"/>
  <c r="J10" i="24" s="1"/>
  <c r="I3" i="24"/>
  <c r="I8" i="24" s="1"/>
  <c r="F3" i="24"/>
  <c r="F8" i="24" s="1"/>
  <c r="AV4" i="24"/>
  <c r="AV9" i="24" s="1"/>
  <c r="AI4" i="24"/>
  <c r="AI9" i="24" s="1"/>
  <c r="AH4" i="24"/>
  <c r="AH9" i="24" s="1"/>
  <c r="AG6" i="24"/>
  <c r="AG11" i="24" s="1"/>
  <c r="AF6" i="24"/>
  <c r="AF11" i="24" s="1"/>
  <c r="AD4" i="24"/>
  <c r="AD9" i="24" s="1"/>
  <c r="AC3" i="24"/>
  <c r="AC8" i="24" s="1"/>
  <c r="AB7" i="24"/>
  <c r="AB12" i="24" s="1"/>
  <c r="I7" i="24"/>
  <c r="I12" i="24" s="1"/>
  <c r="K4" i="24"/>
  <c r="K9" i="24" s="1"/>
  <c r="AM4" i="24"/>
  <c r="AM9" i="24" s="1"/>
  <c r="AL4" i="24"/>
  <c r="AL9" i="24" s="1"/>
  <c r="AK4" i="24"/>
  <c r="AK9" i="24" s="1"/>
  <c r="AD3" i="24"/>
  <c r="AD8" i="24" s="1"/>
  <c r="AC7" i="24"/>
  <c r="AC12" i="24" s="1"/>
  <c r="AB3" i="24"/>
  <c r="AB8" i="24" s="1"/>
  <c r="AW4" i="24"/>
  <c r="AW9" i="24" s="1"/>
  <c r="AC4" i="24"/>
  <c r="AC9" i="24" s="1"/>
  <c r="AD7" i="24"/>
  <c r="AD12" i="24" s="1"/>
  <c r="AJ4" i="24"/>
  <c r="AJ9" i="24" s="1"/>
  <c r="AJ3" i="24"/>
  <c r="AJ8" i="24" s="1"/>
  <c r="AI3" i="24"/>
  <c r="AI8" i="24" s="1"/>
  <c r="AH7" i="24"/>
  <c r="AH12" i="24" s="1"/>
  <c r="AG7" i="24"/>
  <c r="AG12" i="24" s="1"/>
  <c r="K5" i="24"/>
  <c r="K10" i="24" s="1"/>
  <c r="J3" i="24"/>
  <c r="J8" i="24" s="1"/>
  <c r="AE3" i="24"/>
  <c r="AE8" i="24" s="1"/>
  <c r="I5" i="24"/>
  <c r="I10" i="24" s="1"/>
  <c r="AX4" i="24"/>
  <c r="AX9" i="24" s="1"/>
  <c r="AD5" i="24"/>
  <c r="AD10" i="24" s="1"/>
  <c r="AK3" i="24"/>
  <c r="AK8" i="24" s="1"/>
  <c r="AF5" i="24"/>
  <c r="AF10" i="24" s="1"/>
  <c r="AC5" i="24"/>
  <c r="AC10" i="24" s="1"/>
  <c r="AL3" i="24"/>
  <c r="AL8" i="24" s="1"/>
  <c r="AB5" i="24"/>
  <c r="AB10" i="24" s="1"/>
  <c r="AM3" i="24"/>
  <c r="AM8" i="24" s="1"/>
  <c r="AF7" i="24"/>
  <c r="AF12" i="24" s="1"/>
  <c r="F5" i="24"/>
  <c r="F10" i="24" s="1"/>
  <c r="AA4" i="24"/>
  <c r="AA9" i="24" s="1"/>
  <c r="AK7" i="24"/>
  <c r="AK12" i="24" s="1"/>
  <c r="AJ7" i="24"/>
  <c r="AJ12" i="24" s="1"/>
  <c r="AA7" i="24"/>
  <c r="AA12" i="24" s="1"/>
  <c r="AI7" i="24"/>
  <c r="AI12" i="24" s="1"/>
  <c r="AD6" i="24"/>
  <c r="AD11" i="24" s="1"/>
  <c r="AH6" i="24"/>
  <c r="AH11" i="24" s="1"/>
  <c r="AM7" i="24"/>
  <c r="AM12" i="24" s="1"/>
  <c r="AL7" i="24"/>
  <c r="AL12" i="24" s="1"/>
  <c r="AH3" i="24"/>
  <c r="AH8" i="24" s="1"/>
  <c r="AG3" i="24"/>
  <c r="AG8" i="24" s="1"/>
  <c r="AS4" i="24"/>
  <c r="AS9" i="24" s="1"/>
  <c r="AB4" i="24"/>
  <c r="AB9" i="24" s="1"/>
  <c r="AF3" i="24"/>
  <c r="AF8" i="24" s="1"/>
  <c r="AR4" i="24"/>
  <c r="AR9" i="24" s="1"/>
  <c r="K7" i="24"/>
  <c r="K12" i="24" s="1"/>
  <c r="K6" i="24"/>
  <c r="K11" i="24" s="1"/>
  <c r="AQ4" i="24"/>
  <c r="AQ9" i="24" s="1"/>
  <c r="AM5" i="24"/>
  <c r="AM10" i="24" s="1"/>
  <c r="AL5" i="24"/>
  <c r="AL10" i="24" s="1"/>
  <c r="V4" i="24"/>
  <c r="V9" i="24" s="1"/>
  <c r="AM6" i="24"/>
  <c r="AM11" i="24" s="1"/>
  <c r="O5" i="24"/>
  <c r="O10" i="24" s="1"/>
  <c r="T4" i="24"/>
  <c r="T9" i="24" s="1"/>
  <c r="W3" i="24"/>
  <c r="W8" i="24" s="1"/>
  <c r="AP7" i="24"/>
  <c r="AP12" i="24" s="1"/>
  <c r="AL6" i="24"/>
  <c r="AL11" i="24" s="1"/>
  <c r="AI5" i="24"/>
  <c r="AI10" i="24" s="1"/>
  <c r="X4" i="24"/>
  <c r="X9" i="24" s="1"/>
  <c r="AN6" i="24"/>
  <c r="AN11" i="24" s="1"/>
  <c r="S4" i="24"/>
  <c r="S9" i="24" s="1"/>
  <c r="V3" i="24"/>
  <c r="V8" i="24" s="1"/>
  <c r="AO7" i="24"/>
  <c r="AO12" i="24" s="1"/>
  <c r="AK6" i="24"/>
  <c r="AK11" i="24" s="1"/>
  <c r="AH5" i="24"/>
  <c r="AH10" i="24" s="1"/>
  <c r="N5" i="24"/>
  <c r="N10" i="24" s="1"/>
  <c r="R4" i="24"/>
  <c r="R9" i="24" s="1"/>
  <c r="U3" i="24"/>
  <c r="U8" i="24" s="1"/>
  <c r="AN7" i="24"/>
  <c r="AN12" i="24" s="1"/>
  <c r="AJ6" i="24"/>
  <c r="AJ11" i="24" s="1"/>
  <c r="AP6" i="24"/>
  <c r="AP11" i="24" s="1"/>
  <c r="Y3" i="24"/>
  <c r="Y8" i="24" s="1"/>
  <c r="Q4" i="24"/>
  <c r="Q9" i="24" s="1"/>
  <c r="T3" i="24"/>
  <c r="T8" i="24" s="1"/>
  <c r="AI6" i="24"/>
  <c r="AI11" i="24" s="1"/>
  <c r="AO5" i="24"/>
  <c r="AO10" i="24" s="1"/>
  <c r="S5" i="24"/>
  <c r="S10" i="24" s="1"/>
  <c r="AK5" i="24"/>
  <c r="AK10" i="24" s="1"/>
  <c r="AJ5" i="24"/>
  <c r="AJ10" i="24" s="1"/>
  <c r="Y7" i="24"/>
  <c r="Y12" i="24" s="1"/>
  <c r="P4" i="24"/>
  <c r="P9" i="24" s="1"/>
  <c r="X5" i="24"/>
  <c r="X10" i="24" s="1"/>
  <c r="V5" i="24"/>
  <c r="V10" i="24" s="1"/>
  <c r="Y4" i="24"/>
  <c r="Y9" i="24" s="1"/>
  <c r="R5" i="24"/>
  <c r="R10" i="24" s="1"/>
  <c r="AO6" i="24"/>
  <c r="AO11" i="24" s="1"/>
  <c r="U4" i="24"/>
  <c r="U9" i="24" s="1"/>
  <c r="X7" i="24"/>
  <c r="X12" i="24" s="1"/>
  <c r="AP3" i="24"/>
  <c r="AP8" i="24" s="1"/>
  <c r="Y5" i="24"/>
  <c r="Y10" i="24" s="1"/>
  <c r="W4" i="24"/>
  <c r="W9" i="24" s="1"/>
  <c r="Q5" i="24"/>
  <c r="Q10" i="24" s="1"/>
  <c r="X3" i="24"/>
  <c r="X8" i="24" s="1"/>
  <c r="P5" i="24"/>
  <c r="P10" i="24" s="1"/>
  <c r="W7" i="24"/>
  <c r="W12" i="24" s="1"/>
  <c r="AN5" i="24"/>
  <c r="AN10" i="24" s="1"/>
  <c r="BE8" i="7"/>
  <c r="BG9" i="7"/>
  <c r="BF9" i="7"/>
  <c r="N3" i="2"/>
  <c r="AN5" i="18" l="1"/>
  <c r="AN10" i="18" s="1"/>
  <c r="AN5" i="22"/>
  <c r="AN10" i="22" s="1"/>
  <c r="W7" i="18"/>
  <c r="W12" i="18" s="1"/>
  <c r="W7" i="22"/>
  <c r="W12" i="22" s="1"/>
  <c r="P5" i="18"/>
  <c r="P10" i="18" s="1"/>
  <c r="P5" i="22"/>
  <c r="P10" i="22" s="1"/>
  <c r="X3" i="18"/>
  <c r="X8" i="18" s="1"/>
  <c r="X3" i="22"/>
  <c r="X8" i="22" s="1"/>
  <c r="Q5" i="18"/>
  <c r="Q10" i="18" s="1"/>
  <c r="Q5" i="22"/>
  <c r="Q10" i="22" s="1"/>
  <c r="W4" i="18"/>
  <c r="W9" i="18" s="1"/>
  <c r="W4" i="22"/>
  <c r="W9" i="22" s="1"/>
  <c r="Y5" i="18"/>
  <c r="Y10" i="18" s="1"/>
  <c r="Y5" i="22"/>
  <c r="Y10" i="22" s="1"/>
  <c r="AP3" i="18"/>
  <c r="AP8" i="18" s="1"/>
  <c r="AP3" i="22"/>
  <c r="AP8" i="22" s="1"/>
  <c r="X7" i="18"/>
  <c r="X12" i="18" s="1"/>
  <c r="X7" i="22"/>
  <c r="X12" i="22" s="1"/>
  <c r="U4" i="18"/>
  <c r="U9" i="18" s="1"/>
  <c r="U4" i="22"/>
  <c r="U9" i="22" s="1"/>
  <c r="AO6" i="18"/>
  <c r="AO11" i="18" s="1"/>
  <c r="AO6" i="22"/>
  <c r="AO11" i="22" s="1"/>
  <c r="R5" i="18"/>
  <c r="R10" i="18" s="1"/>
  <c r="R5" i="22"/>
  <c r="R10" i="22" s="1"/>
  <c r="Y4" i="18"/>
  <c r="Y9" i="18" s="1"/>
  <c r="Y4" i="22"/>
  <c r="Y9" i="22" s="1"/>
  <c r="V5" i="18"/>
  <c r="V10" i="18" s="1"/>
  <c r="V5" i="22"/>
  <c r="V10" i="22" s="1"/>
  <c r="X5" i="18"/>
  <c r="X10" i="18" s="1"/>
  <c r="X5" i="22"/>
  <c r="X10" i="22" s="1"/>
  <c r="P4" i="18"/>
  <c r="P9" i="18" s="1"/>
  <c r="P4" i="22"/>
  <c r="P9" i="22" s="1"/>
  <c r="Y7" i="18"/>
  <c r="Y12" i="18" s="1"/>
  <c r="Y7" i="22"/>
  <c r="Y12" i="22" s="1"/>
  <c r="AJ5" i="18"/>
  <c r="AJ10" i="18" s="1"/>
  <c r="AJ5" i="22"/>
  <c r="AJ10" i="22" s="1"/>
  <c r="AK5" i="18"/>
  <c r="AK10" i="18" s="1"/>
  <c r="AK5" i="22"/>
  <c r="AK10" i="22" s="1"/>
  <c r="S5" i="18"/>
  <c r="S10" i="18" s="1"/>
  <c r="S5" i="22"/>
  <c r="S10" i="22" s="1"/>
  <c r="AO5" i="18"/>
  <c r="AO10" i="18" s="1"/>
  <c r="AO5" i="22"/>
  <c r="AO10" i="22" s="1"/>
  <c r="AI6" i="18"/>
  <c r="AI11" i="18" s="1"/>
  <c r="AI6" i="22"/>
  <c r="AI11" i="22" s="1"/>
  <c r="T3" i="18"/>
  <c r="T8" i="18" s="1"/>
  <c r="T3" i="22"/>
  <c r="T8" i="22" s="1"/>
  <c r="Q4" i="18"/>
  <c r="Q9" i="18" s="1"/>
  <c r="Q4" i="22"/>
  <c r="Q9" i="22" s="1"/>
  <c r="Y3" i="18"/>
  <c r="Y8" i="18" s="1"/>
  <c r="Y3" i="22"/>
  <c r="Y8" i="22" s="1"/>
  <c r="AP6" i="18"/>
  <c r="AP11" i="18" s="1"/>
  <c r="AP6" i="22"/>
  <c r="AP11" i="22" s="1"/>
  <c r="AJ6" i="18"/>
  <c r="AJ11" i="18" s="1"/>
  <c r="AJ6" i="22"/>
  <c r="AJ11" i="22" s="1"/>
  <c r="AN7" i="18"/>
  <c r="AN12" i="18" s="1"/>
  <c r="AN7" i="22"/>
  <c r="AN12" i="22" s="1"/>
  <c r="U3" i="18"/>
  <c r="U8" i="18" s="1"/>
  <c r="U3" i="22"/>
  <c r="U8" i="22" s="1"/>
  <c r="R4" i="18"/>
  <c r="R9" i="18" s="1"/>
  <c r="R4" i="22"/>
  <c r="R9" i="22" s="1"/>
  <c r="N5" i="18"/>
  <c r="N10" i="18" s="1"/>
  <c r="N5" i="22"/>
  <c r="N10" i="22" s="1"/>
  <c r="AH5" i="18"/>
  <c r="AH10" i="18" s="1"/>
  <c r="AH5" i="22"/>
  <c r="AH10" i="22" s="1"/>
  <c r="AK6" i="18"/>
  <c r="AK11" i="18" s="1"/>
  <c r="AK6" i="22"/>
  <c r="AK11" i="22" s="1"/>
  <c r="AO7" i="18"/>
  <c r="AO12" i="18" s="1"/>
  <c r="AO7" i="22"/>
  <c r="AO12" i="22" s="1"/>
  <c r="V3" i="18"/>
  <c r="V8" i="18" s="1"/>
  <c r="V3" i="22"/>
  <c r="V8" i="22" s="1"/>
  <c r="S4" i="18"/>
  <c r="S9" i="18" s="1"/>
  <c r="S4" i="22"/>
  <c r="S9" i="22" s="1"/>
  <c r="AN6" i="18"/>
  <c r="AN11" i="18" s="1"/>
  <c r="AN6" i="22"/>
  <c r="AN11" i="22" s="1"/>
  <c r="X4" i="18"/>
  <c r="X9" i="18" s="1"/>
  <c r="X4" i="22"/>
  <c r="X9" i="22" s="1"/>
  <c r="AI5" i="18"/>
  <c r="AI10" i="18" s="1"/>
  <c r="AI5" i="22"/>
  <c r="AI10" i="22" s="1"/>
  <c r="AL6" i="18"/>
  <c r="AL11" i="18" s="1"/>
  <c r="AL6" i="22"/>
  <c r="AL11" i="22" s="1"/>
  <c r="AP7" i="18"/>
  <c r="AP12" i="18" s="1"/>
  <c r="AP7" i="22"/>
  <c r="AP12" i="22" s="1"/>
  <c r="W3" i="18"/>
  <c r="W8" i="18" s="1"/>
  <c r="W3" i="22"/>
  <c r="W8" i="22" s="1"/>
  <c r="T4" i="18"/>
  <c r="T9" i="18" s="1"/>
  <c r="T4" i="22"/>
  <c r="T9" i="22" s="1"/>
  <c r="O5" i="18"/>
  <c r="O10" i="18" s="1"/>
  <c r="O5" i="22"/>
  <c r="O10" i="22" s="1"/>
  <c r="AM6" i="18"/>
  <c r="AM11" i="18" s="1"/>
  <c r="AM6" i="22"/>
  <c r="AM11" i="22" s="1"/>
  <c r="V4" i="18"/>
  <c r="V9" i="18" s="1"/>
  <c r="V4" i="22"/>
  <c r="V9" i="22" s="1"/>
  <c r="AL5" i="18"/>
  <c r="AL10" i="18" s="1"/>
  <c r="AL5" i="22"/>
  <c r="AL10" i="22" s="1"/>
  <c r="AM5" i="18"/>
  <c r="AM10" i="18" s="1"/>
  <c r="AM5" i="22"/>
  <c r="AM10" i="22" s="1"/>
  <c r="AQ4" i="18"/>
  <c r="AQ9" i="18" s="1"/>
  <c r="AQ4" i="22"/>
  <c r="AQ9" i="22" s="1"/>
  <c r="K6" i="18"/>
  <c r="K11" i="18" s="1"/>
  <c r="K6" i="22"/>
  <c r="K11" i="22" s="1"/>
  <c r="K7" i="18"/>
  <c r="K12" i="18" s="1"/>
  <c r="K7" i="22"/>
  <c r="K12" i="22" s="1"/>
  <c r="AR4" i="18"/>
  <c r="AR9" i="18" s="1"/>
  <c r="AR4" i="22"/>
  <c r="AR9" i="22" s="1"/>
  <c r="AF3" i="18"/>
  <c r="AF8" i="18" s="1"/>
  <c r="AF3" i="22"/>
  <c r="AF8" i="22" s="1"/>
  <c r="AB4" i="18"/>
  <c r="AB9" i="18" s="1"/>
  <c r="AB4" i="22"/>
  <c r="AB9" i="22" s="1"/>
  <c r="AS4" i="18"/>
  <c r="AS9" i="18" s="1"/>
  <c r="AS4" i="22"/>
  <c r="AS9" i="22" s="1"/>
  <c r="AG3" i="18"/>
  <c r="AG8" i="18" s="1"/>
  <c r="AG3" i="22"/>
  <c r="AG8" i="22" s="1"/>
  <c r="AH3" i="18"/>
  <c r="AH8" i="18" s="1"/>
  <c r="AH3" i="22"/>
  <c r="AH8" i="22" s="1"/>
  <c r="AL7" i="18"/>
  <c r="AL12" i="18" s="1"/>
  <c r="AL7" i="22"/>
  <c r="AL12" i="22" s="1"/>
  <c r="AM7" i="18"/>
  <c r="AM12" i="18" s="1"/>
  <c r="AM7" i="22"/>
  <c r="AM12" i="22" s="1"/>
  <c r="AH6" i="18"/>
  <c r="AH11" i="18" s="1"/>
  <c r="AH6" i="22"/>
  <c r="AH11" i="22" s="1"/>
  <c r="AD6" i="18"/>
  <c r="AD11" i="18" s="1"/>
  <c r="AD6" i="22"/>
  <c r="AD11" i="22" s="1"/>
  <c r="AI7" i="18"/>
  <c r="AI12" i="18" s="1"/>
  <c r="AI7" i="22"/>
  <c r="AI12" i="22" s="1"/>
  <c r="AA7" i="18"/>
  <c r="AA12" i="18" s="1"/>
  <c r="AA7" i="22"/>
  <c r="AA12" i="22" s="1"/>
  <c r="AJ7" i="18"/>
  <c r="AJ12" i="18" s="1"/>
  <c r="AJ7" i="22"/>
  <c r="AJ12" i="22" s="1"/>
  <c r="AK7" i="18"/>
  <c r="AK12" i="18" s="1"/>
  <c r="AK7" i="22"/>
  <c r="AK12" i="22" s="1"/>
  <c r="AA4" i="18"/>
  <c r="AA9" i="18" s="1"/>
  <c r="AA4" i="22"/>
  <c r="AA9" i="22" s="1"/>
  <c r="F5" i="18"/>
  <c r="F10" i="18" s="1"/>
  <c r="F5" i="22"/>
  <c r="F10" i="22" s="1"/>
  <c r="AF7" i="18"/>
  <c r="AF12" i="18" s="1"/>
  <c r="AF7" i="22"/>
  <c r="AF12" i="22" s="1"/>
  <c r="AM3" i="18"/>
  <c r="AM8" i="18" s="1"/>
  <c r="AM3" i="22"/>
  <c r="AM8" i="22" s="1"/>
  <c r="AB5" i="18"/>
  <c r="AB10" i="18" s="1"/>
  <c r="AB5" i="22"/>
  <c r="AB10" i="22" s="1"/>
  <c r="AL3" i="18"/>
  <c r="AL8" i="18" s="1"/>
  <c r="AL3" i="22"/>
  <c r="AL8" i="22" s="1"/>
  <c r="AC5" i="18"/>
  <c r="AC10" i="18" s="1"/>
  <c r="AC5" i="22"/>
  <c r="AC10" i="22" s="1"/>
  <c r="AF5" i="18"/>
  <c r="AF10" i="18" s="1"/>
  <c r="AF5" i="22"/>
  <c r="AF10" i="22" s="1"/>
  <c r="AK3" i="18"/>
  <c r="AK8" i="18" s="1"/>
  <c r="AK3" i="22"/>
  <c r="AK8" i="22" s="1"/>
  <c r="AD5" i="18"/>
  <c r="AD10" i="18" s="1"/>
  <c r="AD5" i="22"/>
  <c r="AD10" i="22" s="1"/>
  <c r="AX4" i="18"/>
  <c r="AX9" i="18" s="1"/>
  <c r="AX4" i="22"/>
  <c r="AX9" i="22" s="1"/>
  <c r="I5" i="18"/>
  <c r="I10" i="18" s="1"/>
  <c r="I5" i="22"/>
  <c r="I10" i="22" s="1"/>
  <c r="AE3" i="18"/>
  <c r="AE8" i="18" s="1"/>
  <c r="AE3" i="22"/>
  <c r="AE8" i="22" s="1"/>
  <c r="J3" i="18"/>
  <c r="J8" i="18" s="1"/>
  <c r="J3" i="22"/>
  <c r="J8" i="22" s="1"/>
  <c r="K5" i="18"/>
  <c r="K10" i="18" s="1"/>
  <c r="K5" i="22"/>
  <c r="K10" i="22" s="1"/>
  <c r="AG7" i="18"/>
  <c r="AG12" i="18" s="1"/>
  <c r="AG7" i="22"/>
  <c r="AG12" i="22" s="1"/>
  <c r="AH7" i="18"/>
  <c r="AH12" i="18" s="1"/>
  <c r="AH7" i="22"/>
  <c r="AH12" i="22" s="1"/>
  <c r="AI3" i="18"/>
  <c r="AI8" i="18" s="1"/>
  <c r="AI3" i="22"/>
  <c r="AI8" i="22" s="1"/>
  <c r="AJ3" i="18"/>
  <c r="AJ8" i="18" s="1"/>
  <c r="AJ3" i="22"/>
  <c r="AJ8" i="22" s="1"/>
  <c r="AJ4" i="18"/>
  <c r="AJ9" i="18" s="1"/>
  <c r="AJ4" i="22"/>
  <c r="AJ9" i="22" s="1"/>
  <c r="AD7" i="18"/>
  <c r="AD12" i="18" s="1"/>
  <c r="AD7" i="22"/>
  <c r="AD12" i="22" s="1"/>
  <c r="AC4" i="18"/>
  <c r="AC9" i="18" s="1"/>
  <c r="AC4" i="22"/>
  <c r="AC9" i="22" s="1"/>
  <c r="AW4" i="18"/>
  <c r="AW9" i="18" s="1"/>
  <c r="AW4" i="22"/>
  <c r="AW9" i="22" s="1"/>
  <c r="AB3" i="18"/>
  <c r="AB8" i="18" s="1"/>
  <c r="AB3" i="22"/>
  <c r="AB8" i="22" s="1"/>
  <c r="AC7" i="18"/>
  <c r="AC12" i="18" s="1"/>
  <c r="AC7" i="22"/>
  <c r="AC12" i="22" s="1"/>
  <c r="AD3" i="18"/>
  <c r="AD8" i="18" s="1"/>
  <c r="AD3" i="22"/>
  <c r="AD8" i="22" s="1"/>
  <c r="AK4" i="18"/>
  <c r="AK9" i="18" s="1"/>
  <c r="AK4" i="22"/>
  <c r="AK9" i="22" s="1"/>
  <c r="AL4" i="18"/>
  <c r="AL9" i="18" s="1"/>
  <c r="AL4" i="22"/>
  <c r="AL9" i="22" s="1"/>
  <c r="AM4" i="18"/>
  <c r="AM9" i="18" s="1"/>
  <c r="AM4" i="22"/>
  <c r="AM9" i="22" s="1"/>
  <c r="K4" i="18"/>
  <c r="K9" i="18" s="1"/>
  <c r="K4" i="22"/>
  <c r="K9" i="22" s="1"/>
  <c r="I7" i="18"/>
  <c r="I12" i="18" s="1"/>
  <c r="I7" i="22"/>
  <c r="I12" i="22" s="1"/>
  <c r="AB7" i="18"/>
  <c r="AB12" i="18" s="1"/>
  <c r="AB7" i="22"/>
  <c r="AB12" i="22" s="1"/>
  <c r="AC3" i="18"/>
  <c r="AC8" i="18" s="1"/>
  <c r="AC3" i="22"/>
  <c r="AC8" i="22" s="1"/>
  <c r="AD4" i="18"/>
  <c r="AD9" i="18" s="1"/>
  <c r="AD4" i="22"/>
  <c r="AD9" i="22" s="1"/>
  <c r="AF6" i="18"/>
  <c r="AF11" i="18" s="1"/>
  <c r="AF6" i="22"/>
  <c r="AF11" i="22" s="1"/>
  <c r="AG6" i="18"/>
  <c r="AG11" i="18" s="1"/>
  <c r="AG6" i="22"/>
  <c r="AG11" i="22" s="1"/>
  <c r="AH4" i="18"/>
  <c r="AH9" i="18" s="1"/>
  <c r="AH4" i="22"/>
  <c r="AH9" i="22" s="1"/>
  <c r="AI4" i="18"/>
  <c r="AI9" i="18" s="1"/>
  <c r="AI4" i="22"/>
  <c r="AI9" i="22" s="1"/>
  <c r="AV4" i="18"/>
  <c r="AV9" i="18" s="1"/>
  <c r="AV4" i="22"/>
  <c r="AV9" i="22" s="1"/>
  <c r="F3" i="18"/>
  <c r="F8" i="18" s="1"/>
  <c r="F3" i="22"/>
  <c r="F8" i="22" s="1"/>
  <c r="I3" i="18"/>
  <c r="I8" i="18" s="1"/>
  <c r="I3" i="22"/>
  <c r="I8" i="22" s="1"/>
  <c r="J5" i="18"/>
  <c r="J10" i="18" s="1"/>
  <c r="J5" i="22"/>
  <c r="J10" i="22" s="1"/>
  <c r="K3" i="18"/>
  <c r="K8" i="18" s="1"/>
  <c r="K3" i="22"/>
  <c r="K8" i="22" s="1"/>
  <c r="AE5" i="18"/>
  <c r="AE10" i="18" s="1"/>
  <c r="AE5" i="22"/>
  <c r="AE10" i="22" s="1"/>
  <c r="AG5" i="18"/>
  <c r="AG10" i="18" s="1"/>
  <c r="AG5" i="22"/>
  <c r="AG10" i="22" s="1"/>
  <c r="AY4" i="18"/>
  <c r="AY9" i="18" s="1"/>
  <c r="AY4" i="22"/>
  <c r="AY9" i="22" s="1"/>
  <c r="J6" i="18"/>
  <c r="J11" i="18" s="1"/>
  <c r="J6" i="22"/>
  <c r="J11" i="22" s="1"/>
  <c r="AN3" i="18"/>
  <c r="AN8" i="18" s="1"/>
  <c r="AN3" i="22"/>
  <c r="AN8" i="22" s="1"/>
  <c r="H4" i="18"/>
  <c r="H9" i="18" s="1"/>
  <c r="H4" i="22"/>
  <c r="H9" i="22" s="1"/>
  <c r="AO3" i="18"/>
  <c r="AO8" i="18" s="1"/>
  <c r="AO3" i="22"/>
  <c r="AO8" i="22" s="1"/>
  <c r="I4" i="18"/>
  <c r="I9" i="18" s="1"/>
  <c r="I4" i="22"/>
  <c r="I9" i="22" s="1"/>
  <c r="AP5" i="18"/>
  <c r="AP10" i="18" s="1"/>
  <c r="AP5" i="22"/>
  <c r="AP10" i="22" s="1"/>
  <c r="J4" i="18"/>
  <c r="J9" i="18" s="1"/>
  <c r="J4" i="22"/>
  <c r="J9" i="22" s="1"/>
  <c r="G5" i="18"/>
  <c r="G10" i="18" s="1"/>
  <c r="G5" i="22"/>
  <c r="G10" i="22" s="1"/>
  <c r="E7" i="18"/>
  <c r="E12" i="18" s="1"/>
  <c r="E7" i="22"/>
  <c r="E12" i="22" s="1"/>
  <c r="H5" i="18"/>
  <c r="H10" i="18" s="1"/>
  <c r="H5" i="22"/>
  <c r="H10" i="22" s="1"/>
  <c r="E6" i="18"/>
  <c r="E11" i="18" s="1"/>
  <c r="E6" i="22"/>
  <c r="E11" i="22" s="1"/>
  <c r="AE6" i="18"/>
  <c r="AE11" i="18" s="1"/>
  <c r="AE6" i="22"/>
  <c r="AE11" i="22" s="1"/>
  <c r="E5" i="18"/>
  <c r="E10" i="18" s="1"/>
  <c r="E5" i="22"/>
  <c r="E10" i="22" s="1"/>
  <c r="AE7" i="18"/>
  <c r="AE12" i="18" s="1"/>
  <c r="AE7" i="22"/>
  <c r="AE12" i="22" s="1"/>
  <c r="E4" i="18"/>
  <c r="E9" i="18" s="1"/>
  <c r="E4" i="22"/>
  <c r="E9" i="22" s="1"/>
  <c r="AA5" i="18"/>
  <c r="AA10" i="18" s="1"/>
  <c r="AA5" i="22"/>
  <c r="AA10" i="22" s="1"/>
  <c r="F6" i="18"/>
  <c r="F11" i="18" s="1"/>
  <c r="F6" i="22"/>
  <c r="F11" i="22" s="1"/>
  <c r="AA3" i="18"/>
  <c r="AA8" i="18" s="1"/>
  <c r="AA3" i="22"/>
  <c r="AA8" i="22" s="1"/>
  <c r="G7" i="18"/>
  <c r="G12" i="18" s="1"/>
  <c r="G7" i="22"/>
  <c r="G12" i="22" s="1"/>
  <c r="G3" i="18"/>
  <c r="G8" i="18" s="1"/>
  <c r="G3" i="22"/>
  <c r="G8" i="22" s="1"/>
  <c r="H3" i="18"/>
  <c r="H8" i="18" s="1"/>
  <c r="H3" i="22"/>
  <c r="H8" i="22" s="1"/>
  <c r="AU4" i="18"/>
  <c r="AU9" i="18" s="1"/>
  <c r="AU4" i="22"/>
  <c r="AU9" i="22" s="1"/>
  <c r="H7" i="18"/>
  <c r="H12" i="18" s="1"/>
  <c r="H7" i="22"/>
  <c r="H12" i="22" s="1"/>
  <c r="AO4" i="18"/>
  <c r="AO9" i="18" s="1"/>
  <c r="AO4" i="22"/>
  <c r="AO9" i="22" s="1"/>
  <c r="AB6" i="18"/>
  <c r="AB11" i="18" s="1"/>
  <c r="AB6" i="22"/>
  <c r="AB11" i="22" s="1"/>
  <c r="AN4" i="18"/>
  <c r="AN9" i="18" s="1"/>
  <c r="AN4" i="22"/>
  <c r="AN9" i="22" s="1"/>
  <c r="AT4" i="18"/>
  <c r="AT9" i="18" s="1"/>
  <c r="AT4" i="22"/>
  <c r="AT9" i="22" s="1"/>
  <c r="F4" i="18"/>
  <c r="F9" i="18" s="1"/>
  <c r="F4" i="22"/>
  <c r="F9" i="22" s="1"/>
  <c r="F7" i="18"/>
  <c r="F12" i="18" s="1"/>
  <c r="F7" i="22"/>
  <c r="F12" i="22" s="1"/>
  <c r="AA6" i="18"/>
  <c r="AA11" i="18" s="1"/>
  <c r="AA6" i="22"/>
  <c r="AA11" i="22" s="1"/>
  <c r="AP4" i="18"/>
  <c r="AP9" i="18" s="1"/>
  <c r="AP4" i="22"/>
  <c r="AP9" i="22" s="1"/>
  <c r="G6" i="18"/>
  <c r="G11" i="18" s="1"/>
  <c r="G6" i="22"/>
  <c r="G11" i="22" s="1"/>
  <c r="G4" i="18"/>
  <c r="G9" i="18" s="1"/>
  <c r="G4" i="22"/>
  <c r="G9" i="22" s="1"/>
  <c r="H6" i="18"/>
  <c r="H11" i="18" s="1"/>
  <c r="H6" i="22"/>
  <c r="H11" i="22" s="1"/>
  <c r="I6" i="18"/>
  <c r="I11" i="18" s="1"/>
  <c r="I6" i="22"/>
  <c r="I11" i="22" s="1"/>
  <c r="J7" i="18"/>
  <c r="J12" i="18" s="1"/>
  <c r="J7" i="22"/>
  <c r="J12" i="22" s="1"/>
  <c r="E3" i="18"/>
  <c r="E8" i="18" s="1"/>
  <c r="E3" i="22"/>
  <c r="E8" i="22" s="1"/>
  <c r="E3" i="11"/>
  <c r="E8" i="11" s="1"/>
  <c r="E3" i="7"/>
  <c r="E8" i="7" s="1"/>
  <c r="H6" i="7"/>
  <c r="H11" i="7" s="1"/>
  <c r="BB4" i="13"/>
  <c r="BB9" i="13" s="1"/>
  <c r="AY4" i="16"/>
  <c r="AY9" i="16" s="1"/>
  <c r="AY4" i="14"/>
  <c r="AY9" i="14" s="1"/>
  <c r="AF5" i="13"/>
  <c r="AF10" i="13" s="1"/>
  <c r="AC5" i="16"/>
  <c r="AC10" i="16" s="1"/>
  <c r="AC5" i="14"/>
  <c r="AC10" i="14" s="1"/>
  <c r="V5" i="16"/>
  <c r="V10" i="16" s="1"/>
  <c r="V5" i="14"/>
  <c r="V10" i="14" s="1"/>
  <c r="AR7" i="13"/>
  <c r="AR12" i="13" s="1"/>
  <c r="AO7" i="16"/>
  <c r="AO12" i="16" s="1"/>
  <c r="AO7" i="14"/>
  <c r="AO12" i="14" s="1"/>
  <c r="AE4" i="13"/>
  <c r="AE9" i="13" s="1"/>
  <c r="AB4" i="16"/>
  <c r="AB9" i="16" s="1"/>
  <c r="AB4" i="14"/>
  <c r="AB9" i="14" s="1"/>
  <c r="AN3" i="13"/>
  <c r="AN8" i="13" s="1"/>
  <c r="AK3" i="14"/>
  <c r="AK8" i="14" s="1"/>
  <c r="AK3" i="16"/>
  <c r="AK8" i="16" s="1"/>
  <c r="AP4" i="13"/>
  <c r="AP9" i="13" s="1"/>
  <c r="AM4" i="16"/>
  <c r="AM9" i="16" s="1"/>
  <c r="AM4" i="14"/>
  <c r="AM9" i="14" s="1"/>
  <c r="H4" i="16"/>
  <c r="H9" i="16" s="1"/>
  <c r="H4" i="14"/>
  <c r="H9" i="14" s="1"/>
  <c r="H7" i="14"/>
  <c r="H12" i="14" s="1"/>
  <c r="H7" i="16"/>
  <c r="H12" i="16" s="1"/>
  <c r="J6" i="16"/>
  <c r="J11" i="16" s="1"/>
  <c r="J6" i="14"/>
  <c r="J11" i="14" s="1"/>
  <c r="AO3" i="13"/>
  <c r="AO8" i="13" s="1"/>
  <c r="AL3" i="14"/>
  <c r="AL8" i="14" s="1"/>
  <c r="AL3" i="16"/>
  <c r="AL8" i="16" s="1"/>
  <c r="AU4" i="13"/>
  <c r="AU9" i="13" s="1"/>
  <c r="AR4" i="16"/>
  <c r="AR9" i="16" s="1"/>
  <c r="AR4" i="14"/>
  <c r="AR9" i="14" s="1"/>
  <c r="V3" i="16"/>
  <c r="V8" i="16" s="1"/>
  <c r="V3" i="14"/>
  <c r="V8" i="14" s="1"/>
  <c r="P4" i="16"/>
  <c r="P9" i="16" s="1"/>
  <c r="P4" i="14"/>
  <c r="P9" i="14" s="1"/>
  <c r="AO7" i="13"/>
  <c r="AO12" i="13" s="1"/>
  <c r="AL7" i="14"/>
  <c r="AL12" i="14" s="1"/>
  <c r="AL7" i="16"/>
  <c r="AL12" i="16" s="1"/>
  <c r="J3" i="16"/>
  <c r="J8" i="16" s="1"/>
  <c r="J3" i="14"/>
  <c r="J8" i="14" s="1"/>
  <c r="K5" i="16"/>
  <c r="K10" i="16" s="1"/>
  <c r="K5" i="14"/>
  <c r="K10" i="14" s="1"/>
  <c r="E7" i="14"/>
  <c r="E12" i="14" s="1"/>
  <c r="E7" i="16"/>
  <c r="E12" i="16" s="1"/>
  <c r="F7" i="14"/>
  <c r="F12" i="14" s="1"/>
  <c r="F7" i="16"/>
  <c r="F12" i="16" s="1"/>
  <c r="R5" i="16"/>
  <c r="R10" i="16" s="1"/>
  <c r="R5" i="14"/>
  <c r="R10" i="14" s="1"/>
  <c r="AR4" i="13"/>
  <c r="AR9" i="13" s="1"/>
  <c r="AO4" i="16"/>
  <c r="AO9" i="16" s="1"/>
  <c r="AO4" i="14"/>
  <c r="AO9" i="14" s="1"/>
  <c r="I4" i="16"/>
  <c r="I9" i="16" s="1"/>
  <c r="I4" i="14"/>
  <c r="I9" i="14" s="1"/>
  <c r="X5" i="16"/>
  <c r="X10" i="16" s="1"/>
  <c r="X5" i="14"/>
  <c r="X10" i="14" s="1"/>
  <c r="S4" i="14"/>
  <c r="S9" i="14" s="1"/>
  <c r="S4" i="16"/>
  <c r="S9" i="16" s="1"/>
  <c r="AG4" i="13"/>
  <c r="AG9" i="13" s="1"/>
  <c r="AD4" i="16"/>
  <c r="AD9" i="16" s="1"/>
  <c r="AD4" i="14"/>
  <c r="AD9" i="14" s="1"/>
  <c r="S5" i="16"/>
  <c r="S10" i="16" s="1"/>
  <c r="S5" i="14"/>
  <c r="S10" i="14" s="1"/>
  <c r="E6" i="16"/>
  <c r="E11" i="16" s="1"/>
  <c r="E6" i="14"/>
  <c r="E11" i="14" s="1"/>
  <c r="AS4" i="13"/>
  <c r="AS9" i="13" s="1"/>
  <c r="AP4" i="16"/>
  <c r="AP9" i="16" s="1"/>
  <c r="AP4" i="14"/>
  <c r="AP9" i="14" s="1"/>
  <c r="N5" i="14"/>
  <c r="N10" i="14" s="1"/>
  <c r="N5" i="16"/>
  <c r="N10" i="16" s="1"/>
  <c r="AN4" i="13"/>
  <c r="AN9" i="13" s="1"/>
  <c r="AK4" i="14"/>
  <c r="AK9" i="14" s="1"/>
  <c r="AK4" i="16"/>
  <c r="AK9" i="16" s="1"/>
  <c r="K4" i="14"/>
  <c r="K9" i="14" s="1"/>
  <c r="K4" i="16"/>
  <c r="K9" i="16" s="1"/>
  <c r="AE6" i="13"/>
  <c r="AE11" i="13" s="1"/>
  <c r="AB6" i="14"/>
  <c r="AB11" i="14" s="1"/>
  <c r="AB6" i="16"/>
  <c r="AB11" i="16" s="1"/>
  <c r="AN5" i="13"/>
  <c r="AN10" i="13" s="1"/>
  <c r="AK5" i="16"/>
  <c r="AK10" i="16" s="1"/>
  <c r="AK5" i="14"/>
  <c r="AK10" i="14" s="1"/>
  <c r="H5" i="16"/>
  <c r="H10" i="16" s="1"/>
  <c r="H5" i="14"/>
  <c r="H10" i="14" s="1"/>
  <c r="AD7" i="13"/>
  <c r="AD12" i="13" s="1"/>
  <c r="AA7" i="16"/>
  <c r="AA12" i="16" s="1"/>
  <c r="AA7" i="14"/>
  <c r="AA12" i="14" s="1"/>
  <c r="G6" i="14"/>
  <c r="G11" i="14" s="1"/>
  <c r="G6" i="16"/>
  <c r="G11" i="16" s="1"/>
  <c r="AR6" i="13"/>
  <c r="AR11" i="13" s="1"/>
  <c r="AO6" i="16"/>
  <c r="AO11" i="16" s="1"/>
  <c r="AO6" i="14"/>
  <c r="AO11" i="14" s="1"/>
  <c r="AO4" i="13"/>
  <c r="AO9" i="13" s="1"/>
  <c r="AL4" i="16"/>
  <c r="AL9" i="16" s="1"/>
  <c r="AL4" i="14"/>
  <c r="AL9" i="14" s="1"/>
  <c r="AO6" i="13"/>
  <c r="AO11" i="13" s="1"/>
  <c r="AL6" i="16"/>
  <c r="AL11" i="16" s="1"/>
  <c r="AL6" i="14"/>
  <c r="AL11" i="14" s="1"/>
  <c r="AG6" i="13"/>
  <c r="AG11" i="13" s="1"/>
  <c r="AD6" i="14"/>
  <c r="AD11" i="14" s="1"/>
  <c r="AD6" i="16"/>
  <c r="AD11" i="16" s="1"/>
  <c r="Q4" i="16"/>
  <c r="Q9" i="16" s="1"/>
  <c r="Q4" i="14"/>
  <c r="Q9" i="14" s="1"/>
  <c r="AM3" i="13"/>
  <c r="AM8" i="13" s="1"/>
  <c r="AJ3" i="14"/>
  <c r="AJ8" i="14" s="1"/>
  <c r="AJ3" i="16"/>
  <c r="AJ8" i="16" s="1"/>
  <c r="AY4" i="13"/>
  <c r="AY9" i="13" s="1"/>
  <c r="AV4" i="14"/>
  <c r="AV9" i="14" s="1"/>
  <c r="AV4" i="16"/>
  <c r="AV9" i="16" s="1"/>
  <c r="E5" i="14"/>
  <c r="E10" i="14" s="1"/>
  <c r="E5" i="16"/>
  <c r="E10" i="16" s="1"/>
  <c r="G4" i="16"/>
  <c r="G9" i="16" s="1"/>
  <c r="G4" i="14"/>
  <c r="G9" i="14" s="1"/>
  <c r="AG5" i="13"/>
  <c r="AG10" i="13" s="1"/>
  <c r="AD5" i="16"/>
  <c r="AD10" i="16" s="1"/>
  <c r="AD5" i="14"/>
  <c r="AD10" i="14" s="1"/>
  <c r="I7" i="14"/>
  <c r="I12" i="14" s="1"/>
  <c r="I7" i="16"/>
  <c r="I12" i="16" s="1"/>
  <c r="AE7" i="13"/>
  <c r="AE12" i="13" s="1"/>
  <c r="AB7" i="14"/>
  <c r="AB12" i="14" s="1"/>
  <c r="AB7" i="16"/>
  <c r="AB12" i="16" s="1"/>
  <c r="AF3" i="13"/>
  <c r="AF8" i="13" s="1"/>
  <c r="AC3" i="14"/>
  <c r="AC8" i="14" s="1"/>
  <c r="AC3" i="16"/>
  <c r="AC8" i="16" s="1"/>
  <c r="G5" i="16"/>
  <c r="G10" i="16" s="1"/>
  <c r="G5" i="14"/>
  <c r="G10" i="14" s="1"/>
  <c r="AS7" i="13"/>
  <c r="AS12" i="13" s="1"/>
  <c r="AP7" i="16"/>
  <c r="AP12" i="16" s="1"/>
  <c r="AP7" i="14"/>
  <c r="AP12" i="14" s="1"/>
  <c r="AD6" i="13"/>
  <c r="AD11" i="13" s="1"/>
  <c r="AA6" i="14"/>
  <c r="AA11" i="14" s="1"/>
  <c r="AA6" i="16"/>
  <c r="AA11" i="16" s="1"/>
  <c r="W7" i="14"/>
  <c r="W12" i="14" s="1"/>
  <c r="W7" i="16"/>
  <c r="W12" i="16" s="1"/>
  <c r="T3" i="16"/>
  <c r="T8" i="16" s="1"/>
  <c r="T3" i="14"/>
  <c r="T8" i="14" s="1"/>
  <c r="X3" i="16"/>
  <c r="X8" i="16" s="1"/>
  <c r="X3" i="14"/>
  <c r="X8" i="14" s="1"/>
  <c r="AM7" i="13"/>
  <c r="AM12" i="13" s="1"/>
  <c r="AJ7" i="16"/>
  <c r="AJ12" i="16" s="1"/>
  <c r="AJ7" i="14"/>
  <c r="AJ12" i="14" s="1"/>
  <c r="Y3" i="14"/>
  <c r="Y8" i="14" s="1"/>
  <c r="Y3" i="16"/>
  <c r="Y8" i="16" s="1"/>
  <c r="AN7" i="13"/>
  <c r="AN12" i="13" s="1"/>
  <c r="AK7" i="16"/>
  <c r="AK12" i="16" s="1"/>
  <c r="AK7" i="14"/>
  <c r="AK12" i="14" s="1"/>
  <c r="F3" i="14"/>
  <c r="F8" i="14" s="1"/>
  <c r="F3" i="16"/>
  <c r="F8" i="16" s="1"/>
  <c r="H6" i="14"/>
  <c r="H11" i="14" s="1"/>
  <c r="H6" i="16"/>
  <c r="H11" i="16" s="1"/>
  <c r="H3" i="16"/>
  <c r="H8" i="16" s="1"/>
  <c r="H3" i="14"/>
  <c r="H8" i="14" s="1"/>
  <c r="AN6" i="13"/>
  <c r="AN11" i="13" s="1"/>
  <c r="AK6" i="16"/>
  <c r="AK11" i="16" s="1"/>
  <c r="AK6" i="14"/>
  <c r="AK11" i="14" s="1"/>
  <c r="J4" i="16"/>
  <c r="J9" i="16" s="1"/>
  <c r="J4" i="14"/>
  <c r="J9" i="14" s="1"/>
  <c r="AP7" i="13"/>
  <c r="AP12" i="13" s="1"/>
  <c r="AM7" i="14"/>
  <c r="AM12" i="14" s="1"/>
  <c r="AM7" i="16"/>
  <c r="AM12" i="16" s="1"/>
  <c r="F4" i="16"/>
  <c r="F9" i="16" s="1"/>
  <c r="F4" i="14"/>
  <c r="F9" i="14" s="1"/>
  <c r="AR5" i="13"/>
  <c r="AR10" i="13" s="1"/>
  <c r="AO5" i="14"/>
  <c r="AO10" i="14" s="1"/>
  <c r="AO5" i="16"/>
  <c r="AO10" i="16" s="1"/>
  <c r="W3" i="16"/>
  <c r="W8" i="16" s="1"/>
  <c r="W3" i="14"/>
  <c r="W8" i="14" s="1"/>
  <c r="P5" i="14"/>
  <c r="P10" i="14" s="1"/>
  <c r="P5" i="16"/>
  <c r="P10" i="16" s="1"/>
  <c r="T4" i="14"/>
  <c r="T9" i="14" s="1"/>
  <c r="T4" i="16"/>
  <c r="T9" i="16" s="1"/>
  <c r="O5" i="14"/>
  <c r="O10" i="14" s="1"/>
  <c r="O5" i="16"/>
  <c r="O10" i="16" s="1"/>
  <c r="Q5" i="14"/>
  <c r="Q10" i="14" s="1"/>
  <c r="Q5" i="16"/>
  <c r="Q10" i="16" s="1"/>
  <c r="AP6" i="13"/>
  <c r="AP11" i="13" s="1"/>
  <c r="AM6" i="14"/>
  <c r="AM11" i="14" s="1"/>
  <c r="AM6" i="16"/>
  <c r="AM11" i="16" s="1"/>
  <c r="AM4" i="13"/>
  <c r="AM9" i="13" s="1"/>
  <c r="AJ4" i="14"/>
  <c r="AJ9" i="14" s="1"/>
  <c r="AJ4" i="16"/>
  <c r="AJ9" i="16" s="1"/>
  <c r="W4" i="14"/>
  <c r="W9" i="14" s="1"/>
  <c r="W4" i="16"/>
  <c r="W9" i="16" s="1"/>
  <c r="AS6" i="13"/>
  <c r="AS11" i="13" s="1"/>
  <c r="AP6" i="16"/>
  <c r="AP11" i="16" s="1"/>
  <c r="AP6" i="14"/>
  <c r="AP11" i="14" s="1"/>
  <c r="V4" i="14"/>
  <c r="V9" i="14" s="1"/>
  <c r="V4" i="16"/>
  <c r="V9" i="16" s="1"/>
  <c r="AD4" i="13"/>
  <c r="AD9" i="13" s="1"/>
  <c r="AA4" i="16"/>
  <c r="AA9" i="16" s="1"/>
  <c r="AA4" i="14"/>
  <c r="AA9" i="14" s="1"/>
  <c r="AG7" i="13"/>
  <c r="AG12" i="13" s="1"/>
  <c r="AD7" i="16"/>
  <c r="AD12" i="16" s="1"/>
  <c r="AD7" i="14"/>
  <c r="AD12" i="14" s="1"/>
  <c r="I3" i="16"/>
  <c r="I8" i="16" s="1"/>
  <c r="I3" i="14"/>
  <c r="I8" i="14" s="1"/>
  <c r="E4" i="16"/>
  <c r="E9" i="16" s="1"/>
  <c r="E4" i="14"/>
  <c r="E9" i="14" s="1"/>
  <c r="I6" i="14"/>
  <c r="I11" i="14" s="1"/>
  <c r="I6" i="16"/>
  <c r="I11" i="16" s="1"/>
  <c r="K7" i="16"/>
  <c r="K12" i="16" s="1"/>
  <c r="K7" i="14"/>
  <c r="K12" i="14" s="1"/>
  <c r="AR3" i="13"/>
  <c r="AR8" i="13" s="1"/>
  <c r="AO3" i="16"/>
  <c r="AO8" i="16" s="1"/>
  <c r="AO3" i="14"/>
  <c r="AO8" i="14" s="1"/>
  <c r="X4" i="14"/>
  <c r="X9" i="14" s="1"/>
  <c r="X4" i="16"/>
  <c r="X9" i="16" s="1"/>
  <c r="Y5" i="14"/>
  <c r="Y10" i="14" s="1"/>
  <c r="Y5" i="16"/>
  <c r="Y10" i="16" s="1"/>
  <c r="AM6" i="13"/>
  <c r="AM11" i="13" s="1"/>
  <c r="AJ6" i="16"/>
  <c r="AJ11" i="16" s="1"/>
  <c r="AJ6" i="14"/>
  <c r="AJ11" i="14" s="1"/>
  <c r="AO5" i="13"/>
  <c r="AO10" i="13" s="1"/>
  <c r="AL5" i="14"/>
  <c r="AL10" i="14" s="1"/>
  <c r="AL5" i="16"/>
  <c r="AL10" i="16" s="1"/>
  <c r="F5" i="14"/>
  <c r="F10" i="14" s="1"/>
  <c r="F5" i="16"/>
  <c r="F10" i="16" s="1"/>
  <c r="AF4" i="13"/>
  <c r="AF9" i="13" s="1"/>
  <c r="AC4" i="16"/>
  <c r="AC9" i="16" s="1"/>
  <c r="AC4" i="14"/>
  <c r="AC9" i="14" s="1"/>
  <c r="J5" i="16"/>
  <c r="J10" i="16" s="1"/>
  <c r="J5" i="14"/>
  <c r="J10" i="14" s="1"/>
  <c r="AD5" i="13"/>
  <c r="AD10" i="13" s="1"/>
  <c r="AA5" i="16"/>
  <c r="AA10" i="16" s="1"/>
  <c r="AA5" i="14"/>
  <c r="AA10" i="14" s="1"/>
  <c r="J7" i="16"/>
  <c r="J12" i="16" s="1"/>
  <c r="J7" i="14"/>
  <c r="J12" i="14" s="1"/>
  <c r="Y4" i="14"/>
  <c r="Y9" i="14" s="1"/>
  <c r="Y4" i="16"/>
  <c r="Y9" i="16" s="1"/>
  <c r="AV4" i="13"/>
  <c r="AV9" i="13" s="1"/>
  <c r="AS4" i="14"/>
  <c r="AS9" i="14" s="1"/>
  <c r="AS4" i="16"/>
  <c r="AS9" i="16" s="1"/>
  <c r="BA4" i="13"/>
  <c r="BA9" i="13" s="1"/>
  <c r="AX4" i="16"/>
  <c r="AX9" i="16" s="1"/>
  <c r="AX4" i="14"/>
  <c r="AX9" i="14" s="1"/>
  <c r="I5" i="16"/>
  <c r="I10" i="16" s="1"/>
  <c r="I5" i="14"/>
  <c r="I10" i="14" s="1"/>
  <c r="AS3" i="13"/>
  <c r="AS8" i="13" s="1"/>
  <c r="AP3" i="16"/>
  <c r="AP8" i="16" s="1"/>
  <c r="AP3" i="14"/>
  <c r="AP8" i="14" s="1"/>
  <c r="AP5" i="13"/>
  <c r="AP10" i="13" s="1"/>
  <c r="AM5" i="14"/>
  <c r="AM10" i="14" s="1"/>
  <c r="AM5" i="16"/>
  <c r="AM10" i="16" s="1"/>
  <c r="AZ4" i="13"/>
  <c r="AZ9" i="13" s="1"/>
  <c r="AW4" i="14"/>
  <c r="AW9" i="14" s="1"/>
  <c r="AW4" i="16"/>
  <c r="AW9" i="16" s="1"/>
  <c r="K3" i="14"/>
  <c r="K8" i="14" s="1"/>
  <c r="K3" i="16"/>
  <c r="K8" i="16" s="1"/>
  <c r="F6" i="16"/>
  <c r="F11" i="16" s="1"/>
  <c r="F6" i="14"/>
  <c r="F11" i="14" s="1"/>
  <c r="AG3" i="13"/>
  <c r="AG8" i="13" s="1"/>
  <c r="AD3" i="14"/>
  <c r="AD8" i="14" s="1"/>
  <c r="AD3" i="16"/>
  <c r="AD8" i="16" s="1"/>
  <c r="Y7" i="16"/>
  <c r="Y12" i="16" s="1"/>
  <c r="Y7" i="14"/>
  <c r="Y12" i="14" s="1"/>
  <c r="AM5" i="13"/>
  <c r="AM10" i="13" s="1"/>
  <c r="AJ5" i="16"/>
  <c r="AJ10" i="16" s="1"/>
  <c r="AJ5" i="14"/>
  <c r="AJ10" i="14" s="1"/>
  <c r="X7" i="14"/>
  <c r="X12" i="14" s="1"/>
  <c r="X7" i="16"/>
  <c r="X12" i="16" s="1"/>
  <c r="U3" i="16"/>
  <c r="U8" i="16" s="1"/>
  <c r="U3" i="14"/>
  <c r="U8" i="14" s="1"/>
  <c r="AT4" i="13"/>
  <c r="AT9" i="13" s="1"/>
  <c r="AQ4" i="16"/>
  <c r="AQ9" i="16" s="1"/>
  <c r="AQ4" i="14"/>
  <c r="AQ9" i="14" s="1"/>
  <c r="AP3" i="13"/>
  <c r="AP8" i="13" s="1"/>
  <c r="AM3" i="16"/>
  <c r="AM8" i="16" s="1"/>
  <c r="AM3" i="14"/>
  <c r="AM8" i="14" s="1"/>
  <c r="AE3" i="13"/>
  <c r="AE8" i="13" s="1"/>
  <c r="AB3" i="14"/>
  <c r="AB8" i="14" s="1"/>
  <c r="AB3" i="16"/>
  <c r="AB8" i="16" s="1"/>
  <c r="AD3" i="13"/>
  <c r="AD8" i="13" s="1"/>
  <c r="AA3" i="14"/>
  <c r="AA8" i="14" s="1"/>
  <c r="AA3" i="16"/>
  <c r="AA8" i="16" s="1"/>
  <c r="E3" i="14"/>
  <c r="E8" i="14" s="1"/>
  <c r="E3" i="16"/>
  <c r="E8" i="16" s="1"/>
  <c r="G3" i="14"/>
  <c r="G8" i="14" s="1"/>
  <c r="G3" i="16"/>
  <c r="G8" i="16" s="1"/>
  <c r="AS5" i="13"/>
  <c r="AS10" i="13" s="1"/>
  <c r="AP5" i="16"/>
  <c r="AP10" i="16" s="1"/>
  <c r="AP5" i="14"/>
  <c r="AP10" i="14" s="1"/>
  <c r="U4" i="14"/>
  <c r="U9" i="14" s="1"/>
  <c r="U4" i="16"/>
  <c r="U9" i="16" s="1"/>
  <c r="R4" i="16"/>
  <c r="R9" i="16" s="1"/>
  <c r="R4" i="14"/>
  <c r="R9" i="14" s="1"/>
  <c r="K6" i="16"/>
  <c r="K11" i="16" s="1"/>
  <c r="K6" i="14"/>
  <c r="K11" i="14" s="1"/>
  <c r="AE5" i="13"/>
  <c r="AE10" i="13" s="1"/>
  <c r="AB5" i="16"/>
  <c r="AB10" i="16" s="1"/>
  <c r="AB5" i="14"/>
  <c r="AB10" i="14" s="1"/>
  <c r="AF7" i="13"/>
  <c r="AF12" i="13" s="1"/>
  <c r="AC7" i="14"/>
  <c r="AC12" i="14" s="1"/>
  <c r="AC7" i="16"/>
  <c r="AC12" i="16" s="1"/>
  <c r="G7" i="14"/>
  <c r="G12" i="14" s="1"/>
  <c r="G7" i="16"/>
  <c r="G12" i="16" s="1"/>
  <c r="AK5" i="13"/>
  <c r="AK10" i="13" s="1"/>
  <c r="AH5" i="16"/>
  <c r="AH10" i="16" s="1"/>
  <c r="AH5" i="14"/>
  <c r="AH10" i="14" s="1"/>
  <c r="AK3" i="13"/>
  <c r="AK8" i="13" s="1"/>
  <c r="AH3" i="16"/>
  <c r="AH8" i="16" s="1"/>
  <c r="AH3" i="14"/>
  <c r="AH8" i="14" s="1"/>
  <c r="AK6" i="13"/>
  <c r="AK11" i="13" s="1"/>
  <c r="AH6" i="16"/>
  <c r="AH11" i="16" s="1"/>
  <c r="AH6" i="14"/>
  <c r="AH11" i="14" s="1"/>
  <c r="AK7" i="13"/>
  <c r="AK12" i="13" s="1"/>
  <c r="AH7" i="16"/>
  <c r="AH12" i="16" s="1"/>
  <c r="AH7" i="14"/>
  <c r="AH12" i="14" s="1"/>
  <c r="AK4" i="13"/>
  <c r="AK9" i="13" s="1"/>
  <c r="AH4" i="16"/>
  <c r="AH9" i="16" s="1"/>
  <c r="AH4" i="14"/>
  <c r="AH9" i="14" s="1"/>
  <c r="AH3" i="13"/>
  <c r="AH8" i="13" s="1"/>
  <c r="AE3" i="16"/>
  <c r="AE8" i="16" s="1"/>
  <c r="AE3" i="14"/>
  <c r="AE8" i="14" s="1"/>
  <c r="AH5" i="13"/>
  <c r="AH10" i="13" s="1"/>
  <c r="AE5" i="16"/>
  <c r="AE10" i="16" s="1"/>
  <c r="AE5" i="14"/>
  <c r="AE10" i="14" s="1"/>
  <c r="AH6" i="13"/>
  <c r="AH11" i="13" s="1"/>
  <c r="AE6" i="16"/>
  <c r="AE11" i="16" s="1"/>
  <c r="AE6" i="14"/>
  <c r="AE11" i="14" s="1"/>
  <c r="AH7" i="13"/>
  <c r="AH12" i="13" s="1"/>
  <c r="AE7" i="16"/>
  <c r="AE12" i="16" s="1"/>
  <c r="AE7" i="14"/>
  <c r="AE12" i="14" s="1"/>
  <c r="AX4" i="13"/>
  <c r="AX9" i="13" s="1"/>
  <c r="AU4" i="16"/>
  <c r="AU9" i="16" s="1"/>
  <c r="AU4" i="14"/>
  <c r="AU9" i="14" s="1"/>
  <c r="AW4" i="13"/>
  <c r="AW9" i="13" s="1"/>
  <c r="AT4" i="16"/>
  <c r="AT9" i="16" s="1"/>
  <c r="AT4" i="14"/>
  <c r="AT9" i="14" s="1"/>
  <c r="AQ5" i="13"/>
  <c r="AQ10" i="13" s="1"/>
  <c r="AN5" i="16"/>
  <c r="AN10" i="16" s="1"/>
  <c r="AN5" i="14"/>
  <c r="AN10" i="14" s="1"/>
  <c r="AQ7" i="13"/>
  <c r="AQ12" i="13" s="1"/>
  <c r="AN7" i="16"/>
  <c r="AN12" i="16" s="1"/>
  <c r="AN7" i="14"/>
  <c r="AN12" i="14" s="1"/>
  <c r="AQ6" i="13"/>
  <c r="AQ11" i="13" s="1"/>
  <c r="AN6" i="16"/>
  <c r="AN11" i="16" s="1"/>
  <c r="AN6" i="14"/>
  <c r="AN11" i="14" s="1"/>
  <c r="AQ3" i="13"/>
  <c r="AQ8" i="13" s="1"/>
  <c r="AN3" i="16"/>
  <c r="AN8" i="16" s="1"/>
  <c r="AN3" i="14"/>
  <c r="AN8" i="14" s="1"/>
  <c r="AQ4" i="13"/>
  <c r="AQ9" i="13" s="1"/>
  <c r="AN4" i="16"/>
  <c r="AN9" i="16" s="1"/>
  <c r="AN4" i="14"/>
  <c r="AN9" i="14" s="1"/>
  <c r="AL6" i="13"/>
  <c r="AL11" i="13" s="1"/>
  <c r="AI6" i="16"/>
  <c r="AI11" i="16" s="1"/>
  <c r="AI6" i="14"/>
  <c r="AI11" i="14" s="1"/>
  <c r="AL5" i="13"/>
  <c r="AL10" i="13" s="1"/>
  <c r="AI5" i="16"/>
  <c r="AI10" i="16" s="1"/>
  <c r="AI5" i="14"/>
  <c r="AI10" i="14" s="1"/>
  <c r="AL7" i="13"/>
  <c r="AL12" i="13" s="1"/>
  <c r="AI7" i="16"/>
  <c r="AI12" i="16" s="1"/>
  <c r="AI7" i="14"/>
  <c r="AI12" i="14" s="1"/>
  <c r="AL3" i="13"/>
  <c r="AL8" i="13" s="1"/>
  <c r="AI3" i="16"/>
  <c r="AI8" i="16" s="1"/>
  <c r="AI3" i="14"/>
  <c r="AI8" i="14" s="1"/>
  <c r="AL4" i="13"/>
  <c r="AL9" i="13" s="1"/>
  <c r="AI4" i="16"/>
  <c r="AI9" i="16" s="1"/>
  <c r="AI4" i="14"/>
  <c r="AI9" i="14" s="1"/>
  <c r="AJ3" i="13"/>
  <c r="AJ8" i="13" s="1"/>
  <c r="AG3" i="16"/>
  <c r="AG8" i="16" s="1"/>
  <c r="AG3" i="14"/>
  <c r="AG8" i="14" s="1"/>
  <c r="AJ7" i="13"/>
  <c r="AJ12" i="13" s="1"/>
  <c r="AG7" i="16"/>
  <c r="AG12" i="16" s="1"/>
  <c r="AG7" i="14"/>
  <c r="AG12" i="14" s="1"/>
  <c r="AJ6" i="13"/>
  <c r="AJ11" i="13" s="1"/>
  <c r="AG6" i="16"/>
  <c r="AG11" i="16" s="1"/>
  <c r="AG6" i="14"/>
  <c r="AG11" i="14" s="1"/>
  <c r="AJ5" i="13"/>
  <c r="AJ10" i="13" s="1"/>
  <c r="AG5" i="16"/>
  <c r="AG10" i="16" s="1"/>
  <c r="AG5" i="14"/>
  <c r="AG10" i="14" s="1"/>
  <c r="AI3" i="13"/>
  <c r="AI8" i="13" s="1"/>
  <c r="AF3" i="16"/>
  <c r="AF8" i="16" s="1"/>
  <c r="AF3" i="14"/>
  <c r="AF8" i="14" s="1"/>
  <c r="AI7" i="13"/>
  <c r="AI12" i="13" s="1"/>
  <c r="AF7" i="16"/>
  <c r="AF12" i="16" s="1"/>
  <c r="AF7" i="14"/>
  <c r="AF12" i="14" s="1"/>
  <c r="AI5" i="13"/>
  <c r="AI10" i="13" s="1"/>
  <c r="AF5" i="16"/>
  <c r="AF10" i="16" s="1"/>
  <c r="AF5" i="14"/>
  <c r="AF10" i="14" s="1"/>
  <c r="AI6" i="13"/>
  <c r="AI11" i="13" s="1"/>
  <c r="AF6" i="16"/>
  <c r="AF11" i="16" s="1"/>
  <c r="AF6" i="14"/>
  <c r="AF11" i="14" s="1"/>
  <c r="G4" i="7"/>
  <c r="G9" i="7" s="1"/>
  <c r="I6" i="7"/>
  <c r="I11" i="7" s="1"/>
  <c r="G4" i="11"/>
  <c r="G9" i="11" s="1"/>
  <c r="P5" i="7"/>
  <c r="P10" i="7" s="1"/>
  <c r="P5" i="11"/>
  <c r="P10" i="11" s="1"/>
  <c r="Q5" i="7"/>
  <c r="Q10" i="7" s="1"/>
  <c r="Q5" i="11"/>
  <c r="Q10" i="11" s="1"/>
  <c r="R5" i="7"/>
  <c r="R10" i="7" s="1"/>
  <c r="R5" i="11"/>
  <c r="R10" i="11" s="1"/>
  <c r="P4" i="7"/>
  <c r="P9" i="7" s="1"/>
  <c r="P4" i="11"/>
  <c r="P9" i="11" s="1"/>
  <c r="AJ5" i="7"/>
  <c r="AJ10" i="7" s="1"/>
  <c r="AJ5" i="11"/>
  <c r="AJ10" i="11" s="1"/>
  <c r="AK5" i="7"/>
  <c r="AK10" i="7" s="1"/>
  <c r="AK5" i="11"/>
  <c r="AK10" i="11" s="1"/>
  <c r="S5" i="7"/>
  <c r="S10" i="7" s="1"/>
  <c r="S5" i="11"/>
  <c r="S10" i="11" s="1"/>
  <c r="AI6" i="7"/>
  <c r="AI11" i="7" s="1"/>
  <c r="AI6" i="11"/>
  <c r="AI11" i="11" s="1"/>
  <c r="T3" i="7"/>
  <c r="T8" i="7" s="1"/>
  <c r="T3" i="11"/>
  <c r="T8" i="11" s="1"/>
  <c r="Q4" i="7"/>
  <c r="Q9" i="7" s="1"/>
  <c r="Q4" i="11"/>
  <c r="Q9" i="11" s="1"/>
  <c r="AJ6" i="7"/>
  <c r="AJ11" i="7" s="1"/>
  <c r="AJ6" i="11"/>
  <c r="AJ11" i="11" s="1"/>
  <c r="R4" i="7"/>
  <c r="R9" i="7" s="1"/>
  <c r="R4" i="11"/>
  <c r="R9" i="11" s="1"/>
  <c r="N5" i="7"/>
  <c r="N10" i="7" s="1"/>
  <c r="N5" i="11"/>
  <c r="N10" i="11" s="1"/>
  <c r="AH5" i="7"/>
  <c r="AH10" i="7" s="1"/>
  <c r="AH5" i="11"/>
  <c r="AH10" i="11" s="1"/>
  <c r="AK6" i="7"/>
  <c r="AK11" i="7" s="1"/>
  <c r="AK6" i="11"/>
  <c r="AK11" i="11" s="1"/>
  <c r="S4" i="7"/>
  <c r="S9" i="7" s="1"/>
  <c r="S4" i="11"/>
  <c r="S9" i="11" s="1"/>
  <c r="AI5" i="7"/>
  <c r="AI10" i="7" s="1"/>
  <c r="AI5" i="11"/>
  <c r="AI10" i="11" s="1"/>
  <c r="AL6" i="7"/>
  <c r="AL11" i="7" s="1"/>
  <c r="AL6" i="11"/>
  <c r="AL11" i="11" s="1"/>
  <c r="T4" i="7"/>
  <c r="T9" i="7" s="1"/>
  <c r="T4" i="11"/>
  <c r="T9" i="11" s="1"/>
  <c r="O5" i="7"/>
  <c r="O10" i="7" s="1"/>
  <c r="O5" i="11"/>
  <c r="O10" i="11" s="1"/>
  <c r="AL5" i="7"/>
  <c r="AL10" i="7" s="1"/>
  <c r="AL5" i="11"/>
  <c r="AL10" i="11" s="1"/>
  <c r="K6" i="7"/>
  <c r="K11" i="7" s="1"/>
  <c r="K6" i="11"/>
  <c r="K11" i="11" s="1"/>
  <c r="K7" i="7"/>
  <c r="K12" i="7" s="1"/>
  <c r="K7" i="11"/>
  <c r="K12" i="11" s="1"/>
  <c r="AB4" i="7"/>
  <c r="AB9" i="7" s="1"/>
  <c r="AB4" i="11"/>
  <c r="AB9" i="11" s="1"/>
  <c r="AS4" i="7"/>
  <c r="AS9" i="7" s="1"/>
  <c r="AS4" i="11"/>
  <c r="AS9" i="11" s="1"/>
  <c r="AG3" i="7"/>
  <c r="AG8" i="7" s="1"/>
  <c r="AG3" i="11"/>
  <c r="AG8" i="11" s="1"/>
  <c r="AH3" i="7"/>
  <c r="AH8" i="7" s="1"/>
  <c r="AH3" i="11"/>
  <c r="AH8" i="11" s="1"/>
  <c r="AL7" i="7"/>
  <c r="AL12" i="7" s="1"/>
  <c r="AL7" i="11"/>
  <c r="AL12" i="11" s="1"/>
  <c r="AH6" i="7"/>
  <c r="AH11" i="7" s="1"/>
  <c r="AH6" i="11"/>
  <c r="AH11" i="11" s="1"/>
  <c r="AD6" i="7"/>
  <c r="AD11" i="7" s="1"/>
  <c r="AD6" i="11"/>
  <c r="AD11" i="11" s="1"/>
  <c r="AI7" i="7"/>
  <c r="AI12" i="7" s="1"/>
  <c r="AI7" i="11"/>
  <c r="AI12" i="11" s="1"/>
  <c r="AJ7" i="7"/>
  <c r="AJ12" i="7" s="1"/>
  <c r="AJ7" i="11"/>
  <c r="AJ12" i="11" s="1"/>
  <c r="AK7" i="7"/>
  <c r="AK12" i="7" s="1"/>
  <c r="AK7" i="11"/>
  <c r="AK12" i="11" s="1"/>
  <c r="BF10" i="7"/>
  <c r="F5" i="11"/>
  <c r="F10" i="11" s="1"/>
  <c r="AB5" i="7"/>
  <c r="AB10" i="7" s="1"/>
  <c r="AB5" i="11"/>
  <c r="AB10" i="11" s="1"/>
  <c r="AL3" i="7"/>
  <c r="AL8" i="7" s="1"/>
  <c r="AL3" i="11"/>
  <c r="AL8" i="11" s="1"/>
  <c r="AC5" i="7"/>
  <c r="AC10" i="7" s="1"/>
  <c r="AC5" i="11"/>
  <c r="AC10" i="11" s="1"/>
  <c r="AK3" i="7"/>
  <c r="AK8" i="7" s="1"/>
  <c r="AK3" i="11"/>
  <c r="AK8" i="11" s="1"/>
  <c r="AD5" i="7"/>
  <c r="AD10" i="7" s="1"/>
  <c r="AD5" i="11"/>
  <c r="AD10" i="11" s="1"/>
  <c r="AX4" i="7"/>
  <c r="AX9" i="7" s="1"/>
  <c r="AX4" i="11"/>
  <c r="AX9" i="11" s="1"/>
  <c r="BI10" i="7"/>
  <c r="I5" i="11"/>
  <c r="I10" i="11" s="1"/>
  <c r="AE3" i="7"/>
  <c r="AE8" i="7" s="1"/>
  <c r="AE3" i="11"/>
  <c r="AE8" i="11" s="1"/>
  <c r="J3" i="7"/>
  <c r="J8" i="7" s="1"/>
  <c r="J3" i="11"/>
  <c r="J8" i="11" s="1"/>
  <c r="K5" i="7"/>
  <c r="K10" i="7" s="1"/>
  <c r="K5" i="11"/>
  <c r="K10" i="11" s="1"/>
  <c r="AG7" i="7"/>
  <c r="AG12" i="7" s="1"/>
  <c r="AG7" i="11"/>
  <c r="AG12" i="11" s="1"/>
  <c r="AH7" i="7"/>
  <c r="AH12" i="7" s="1"/>
  <c r="AH7" i="11"/>
  <c r="AH12" i="11" s="1"/>
  <c r="AI3" i="7"/>
  <c r="AI8" i="7" s="1"/>
  <c r="AI3" i="11"/>
  <c r="AI8" i="11" s="1"/>
  <c r="AJ3" i="7"/>
  <c r="AJ8" i="7" s="1"/>
  <c r="AJ3" i="11"/>
  <c r="AJ8" i="11" s="1"/>
  <c r="AJ4" i="7"/>
  <c r="AJ9" i="7" s="1"/>
  <c r="AJ4" i="11"/>
  <c r="AJ9" i="11" s="1"/>
  <c r="AD7" i="7"/>
  <c r="AD12" i="7" s="1"/>
  <c r="AD7" i="11"/>
  <c r="AD12" i="11" s="1"/>
  <c r="AC4" i="7"/>
  <c r="AC9" i="7" s="1"/>
  <c r="AC4" i="11"/>
  <c r="AC9" i="11" s="1"/>
  <c r="AW4" i="7"/>
  <c r="AW9" i="7" s="1"/>
  <c r="AW4" i="11"/>
  <c r="AW9" i="11" s="1"/>
  <c r="AB3" i="7"/>
  <c r="AB8" i="7" s="1"/>
  <c r="AB3" i="11"/>
  <c r="AB8" i="11" s="1"/>
  <c r="AC7" i="7"/>
  <c r="AC12" i="7" s="1"/>
  <c r="AC7" i="11"/>
  <c r="AC12" i="11" s="1"/>
  <c r="AD3" i="7"/>
  <c r="AD8" i="7" s="1"/>
  <c r="AD3" i="11"/>
  <c r="AD8" i="11" s="1"/>
  <c r="AK4" i="7"/>
  <c r="AK9" i="7" s="1"/>
  <c r="AK4" i="11"/>
  <c r="AK9" i="11" s="1"/>
  <c r="AL4" i="7"/>
  <c r="AL9" i="7" s="1"/>
  <c r="AL4" i="11"/>
  <c r="AL9" i="11" s="1"/>
  <c r="K4" i="7"/>
  <c r="K9" i="7" s="1"/>
  <c r="K4" i="11"/>
  <c r="K9" i="11" s="1"/>
  <c r="I7" i="7"/>
  <c r="I12" i="7" s="1"/>
  <c r="I7" i="11"/>
  <c r="I12" i="11" s="1"/>
  <c r="AB7" i="7"/>
  <c r="AB12" i="7" s="1"/>
  <c r="AB7" i="11"/>
  <c r="AB12" i="11" s="1"/>
  <c r="AC3" i="7"/>
  <c r="AC8" i="7" s="1"/>
  <c r="AC3" i="11"/>
  <c r="AC8" i="11" s="1"/>
  <c r="AD4" i="7"/>
  <c r="AD9" i="7" s="1"/>
  <c r="AD4" i="11"/>
  <c r="AD9" i="11" s="1"/>
  <c r="AG6" i="7"/>
  <c r="AG11" i="7" s="1"/>
  <c r="AG6" i="11"/>
  <c r="AG11" i="11" s="1"/>
  <c r="AH4" i="7"/>
  <c r="AH9" i="7" s="1"/>
  <c r="AH4" i="11"/>
  <c r="AH9" i="11" s="1"/>
  <c r="AI4" i="7"/>
  <c r="AI9" i="7" s="1"/>
  <c r="AI4" i="11"/>
  <c r="AI9" i="11" s="1"/>
  <c r="AV4" i="7"/>
  <c r="AV9" i="7" s="1"/>
  <c r="AV4" i="11"/>
  <c r="AV9" i="11" s="1"/>
  <c r="F3" i="7"/>
  <c r="F8" i="7" s="1"/>
  <c r="F3" i="11"/>
  <c r="F8" i="11" s="1"/>
  <c r="I3" i="7"/>
  <c r="I8" i="7" s="1"/>
  <c r="I3" i="11"/>
  <c r="I8" i="11" s="1"/>
  <c r="J5" i="7"/>
  <c r="J10" i="7" s="1"/>
  <c r="J5" i="11"/>
  <c r="J10" i="11" s="1"/>
  <c r="K3" i="7"/>
  <c r="K8" i="7" s="1"/>
  <c r="K3" i="11"/>
  <c r="K8" i="11" s="1"/>
  <c r="AE5" i="7"/>
  <c r="AE10" i="7" s="1"/>
  <c r="AE5" i="11"/>
  <c r="AE10" i="11" s="1"/>
  <c r="AG5" i="7"/>
  <c r="AG10" i="7" s="1"/>
  <c r="AG5" i="11"/>
  <c r="AG10" i="11" s="1"/>
  <c r="AY4" i="7"/>
  <c r="AY9" i="7" s="1"/>
  <c r="AY4" i="11"/>
  <c r="AY9" i="11" s="1"/>
  <c r="J6" i="7"/>
  <c r="J11" i="7" s="1"/>
  <c r="J6" i="11"/>
  <c r="J11" i="11" s="1"/>
  <c r="BH9" i="7"/>
  <c r="H4" i="11"/>
  <c r="H9" i="11" s="1"/>
  <c r="BI9" i="7"/>
  <c r="I4" i="11"/>
  <c r="I9" i="11" s="1"/>
  <c r="J4" i="7"/>
  <c r="J9" i="7" s="1"/>
  <c r="J4" i="11"/>
  <c r="J9" i="11" s="1"/>
  <c r="BG10" i="7"/>
  <c r="G5" i="11"/>
  <c r="G10" i="11" s="1"/>
  <c r="E7" i="7"/>
  <c r="E12" i="7" s="1"/>
  <c r="E7" i="11"/>
  <c r="E12" i="11" s="1"/>
  <c r="BH10" i="7"/>
  <c r="H5" i="11"/>
  <c r="H10" i="11" s="1"/>
  <c r="BE11" i="7"/>
  <c r="E6" i="11"/>
  <c r="E11" i="11" s="1"/>
  <c r="AE6" i="7"/>
  <c r="AE11" i="7" s="1"/>
  <c r="AE6" i="11"/>
  <c r="AE11" i="11" s="1"/>
  <c r="E5" i="7"/>
  <c r="E10" i="7" s="1"/>
  <c r="E5" i="11"/>
  <c r="E10" i="11" s="1"/>
  <c r="AE7" i="7"/>
  <c r="AE12" i="7" s="1"/>
  <c r="AE7" i="11"/>
  <c r="AE12" i="11" s="1"/>
  <c r="E4" i="7"/>
  <c r="E9" i="7" s="1"/>
  <c r="E4" i="11"/>
  <c r="E9" i="11" s="1"/>
  <c r="F6" i="7"/>
  <c r="F11" i="7" s="1"/>
  <c r="F6" i="11"/>
  <c r="F11" i="11" s="1"/>
  <c r="G7" i="7"/>
  <c r="G12" i="7" s="1"/>
  <c r="G7" i="11"/>
  <c r="G12" i="11" s="1"/>
  <c r="BG8" i="7"/>
  <c r="G3" i="11"/>
  <c r="G8" i="11" s="1"/>
  <c r="H3" i="7"/>
  <c r="H8" i="7" s="1"/>
  <c r="H3" i="11"/>
  <c r="H8" i="11" s="1"/>
  <c r="AU4" i="7"/>
  <c r="AU9" i="7" s="1"/>
  <c r="AU4" i="11"/>
  <c r="AU9" i="11" s="1"/>
  <c r="H7" i="7"/>
  <c r="H12" i="7" s="1"/>
  <c r="H7" i="11"/>
  <c r="H12" i="11" s="1"/>
  <c r="AB6" i="7"/>
  <c r="AB11" i="7" s="1"/>
  <c r="AB6" i="11"/>
  <c r="AB11" i="11" s="1"/>
  <c r="AT4" i="7"/>
  <c r="AT9" i="7" s="1"/>
  <c r="AT4" i="11"/>
  <c r="AT9" i="11" s="1"/>
  <c r="F4" i="7"/>
  <c r="F9" i="7" s="1"/>
  <c r="F4" i="11"/>
  <c r="F9" i="11" s="1"/>
  <c r="F7" i="7"/>
  <c r="F12" i="7" s="1"/>
  <c r="F7" i="11"/>
  <c r="F12" i="11" s="1"/>
  <c r="G6" i="7"/>
  <c r="G11" i="7" s="1"/>
  <c r="G6" i="11"/>
  <c r="G11" i="11" s="1"/>
  <c r="BH11" i="7"/>
  <c r="H6" i="11"/>
  <c r="H11" i="11" s="1"/>
  <c r="BI11" i="7"/>
  <c r="I6" i="11"/>
  <c r="I11" i="11" s="1"/>
  <c r="J7" i="7"/>
  <c r="J12" i="7" s="1"/>
  <c r="J7" i="11"/>
  <c r="J12" i="11" s="1"/>
  <c r="AP3" i="7"/>
  <c r="AP8" i="7" s="1"/>
  <c r="AP3" i="11"/>
  <c r="AP8" i="11" s="1"/>
  <c r="AP6" i="7"/>
  <c r="AP11" i="7" s="1"/>
  <c r="AP6" i="11"/>
  <c r="AP11" i="11" s="1"/>
  <c r="AP7" i="7"/>
  <c r="AP12" i="7" s="1"/>
  <c r="AP7" i="11"/>
  <c r="AP12" i="11" s="1"/>
  <c r="AP5" i="7"/>
  <c r="AP10" i="7" s="1"/>
  <c r="AP5" i="11"/>
  <c r="AP10" i="11" s="1"/>
  <c r="AP4" i="7"/>
  <c r="AP9" i="7" s="1"/>
  <c r="AP4" i="11"/>
  <c r="AP9" i="11" s="1"/>
  <c r="AF3" i="7"/>
  <c r="AF8" i="7" s="1"/>
  <c r="AF3" i="11"/>
  <c r="AF8" i="11" s="1"/>
  <c r="AF7" i="7"/>
  <c r="AF12" i="7" s="1"/>
  <c r="AF7" i="11"/>
  <c r="AF12" i="11" s="1"/>
  <c r="AF5" i="7"/>
  <c r="AF10" i="7" s="1"/>
  <c r="AF5" i="11"/>
  <c r="AF10" i="11" s="1"/>
  <c r="AF6" i="7"/>
  <c r="AF11" i="7" s="1"/>
  <c r="AF6" i="11"/>
  <c r="AF11" i="11" s="1"/>
  <c r="AO6" i="7"/>
  <c r="AO11" i="7" s="1"/>
  <c r="AO6" i="11"/>
  <c r="AO11" i="11" s="1"/>
  <c r="AO5" i="7"/>
  <c r="AO10" i="7" s="1"/>
  <c r="AO5" i="11"/>
  <c r="AO10" i="11" s="1"/>
  <c r="AO7" i="7"/>
  <c r="AO12" i="7" s="1"/>
  <c r="AO7" i="11"/>
  <c r="AO12" i="11" s="1"/>
  <c r="AO3" i="7"/>
  <c r="AO8" i="7" s="1"/>
  <c r="AO3" i="11"/>
  <c r="AO8" i="11" s="1"/>
  <c r="AO4" i="7"/>
  <c r="AO9" i="7" s="1"/>
  <c r="AO4" i="11"/>
  <c r="AO9" i="11" s="1"/>
  <c r="AM6" i="7"/>
  <c r="AM11" i="7" s="1"/>
  <c r="AM6" i="11"/>
  <c r="AM11" i="11" s="1"/>
  <c r="AM5" i="7"/>
  <c r="AM10" i="7" s="1"/>
  <c r="AM5" i="11"/>
  <c r="AM10" i="11" s="1"/>
  <c r="AM7" i="7"/>
  <c r="AM12" i="7" s="1"/>
  <c r="AM7" i="11"/>
  <c r="AM12" i="11" s="1"/>
  <c r="AM3" i="7"/>
  <c r="AM8" i="7" s="1"/>
  <c r="AM3" i="11"/>
  <c r="AM8" i="11" s="1"/>
  <c r="AM4" i="7"/>
  <c r="AM9" i="7" s="1"/>
  <c r="AM4" i="11"/>
  <c r="AM9" i="11" s="1"/>
  <c r="AR4" i="7"/>
  <c r="AR9" i="7" s="1"/>
  <c r="AR4" i="11"/>
  <c r="AR9" i="11" s="1"/>
  <c r="AQ4" i="7"/>
  <c r="AQ9" i="7" s="1"/>
  <c r="AQ4" i="11"/>
  <c r="AQ9" i="11" s="1"/>
  <c r="AN5" i="7"/>
  <c r="AN10" i="7" s="1"/>
  <c r="AN5" i="11"/>
  <c r="AN10" i="11" s="1"/>
  <c r="AN7" i="7"/>
  <c r="AN12" i="7" s="1"/>
  <c r="AN7" i="11"/>
  <c r="AN12" i="11" s="1"/>
  <c r="AN6" i="7"/>
  <c r="AN11" i="7" s="1"/>
  <c r="AN6" i="11"/>
  <c r="AN11" i="11" s="1"/>
  <c r="AN3" i="7"/>
  <c r="AN8" i="7" s="1"/>
  <c r="AN3" i="11"/>
  <c r="AN8" i="11" s="1"/>
  <c r="AN4" i="7"/>
  <c r="AN9" i="7" s="1"/>
  <c r="AN4" i="11"/>
  <c r="AN9" i="11" s="1"/>
  <c r="AA7" i="7"/>
  <c r="AA12" i="7" s="1"/>
  <c r="AA7" i="11"/>
  <c r="AA12" i="11" s="1"/>
  <c r="AA4" i="7"/>
  <c r="AA9" i="7" s="1"/>
  <c r="AA4" i="11"/>
  <c r="AA9" i="11" s="1"/>
  <c r="AA5" i="7"/>
  <c r="AA10" i="7" s="1"/>
  <c r="AA5" i="11"/>
  <c r="AA10" i="11" s="1"/>
  <c r="AA3" i="7"/>
  <c r="AA8" i="7" s="1"/>
  <c r="AA3" i="11"/>
  <c r="AA8" i="11" s="1"/>
  <c r="AA6" i="7"/>
  <c r="AA11" i="7" s="1"/>
  <c r="AA6" i="11"/>
  <c r="AA11" i="11" s="1"/>
  <c r="V5" i="7"/>
  <c r="V10" i="7" s="1"/>
  <c r="V5" i="11"/>
  <c r="V10" i="11" s="1"/>
  <c r="V3" i="7"/>
  <c r="V8" i="7" s="1"/>
  <c r="V3" i="11"/>
  <c r="V8" i="11" s="1"/>
  <c r="V4" i="7"/>
  <c r="V9" i="7" s="1"/>
  <c r="V4" i="11"/>
  <c r="V9" i="11" s="1"/>
  <c r="Y5" i="7"/>
  <c r="Y10" i="7" s="1"/>
  <c r="Y5" i="11"/>
  <c r="Y10" i="11" s="1"/>
  <c r="Y4" i="7"/>
  <c r="Y9" i="7" s="1"/>
  <c r="Y4" i="11"/>
  <c r="Y9" i="11" s="1"/>
  <c r="Y7" i="7"/>
  <c r="Y12" i="7" s="1"/>
  <c r="Y7" i="11"/>
  <c r="Y12" i="11" s="1"/>
  <c r="Y3" i="7"/>
  <c r="Y8" i="7" s="1"/>
  <c r="Y3" i="11"/>
  <c r="Y8" i="11" s="1"/>
  <c r="X3" i="7"/>
  <c r="X8" i="7" s="1"/>
  <c r="X3" i="11"/>
  <c r="X8" i="11" s="1"/>
  <c r="X7" i="7"/>
  <c r="X12" i="7" s="1"/>
  <c r="X7" i="11"/>
  <c r="X12" i="11" s="1"/>
  <c r="X5" i="7"/>
  <c r="X10" i="7" s="1"/>
  <c r="X5" i="11"/>
  <c r="X10" i="11" s="1"/>
  <c r="X4" i="7"/>
  <c r="X9" i="7" s="1"/>
  <c r="X4" i="11"/>
  <c r="X9" i="11" s="1"/>
  <c r="W7" i="7"/>
  <c r="W12" i="7" s="1"/>
  <c r="W7" i="11"/>
  <c r="W12" i="11" s="1"/>
  <c r="W4" i="7"/>
  <c r="W9" i="7" s="1"/>
  <c r="W4" i="11"/>
  <c r="W9" i="11" s="1"/>
  <c r="W3" i="7"/>
  <c r="W8" i="7" s="1"/>
  <c r="W3" i="11"/>
  <c r="W8" i="11" s="1"/>
  <c r="U4" i="7"/>
  <c r="U9" i="7" s="1"/>
  <c r="U4" i="11"/>
  <c r="U9" i="11" s="1"/>
  <c r="U3" i="7"/>
  <c r="U8" i="7" s="1"/>
  <c r="U3" i="11"/>
  <c r="U8" i="11" s="1"/>
  <c r="BG11" i="7"/>
  <c r="BF12" i="7"/>
  <c r="BH12" i="7"/>
  <c r="G3" i="7"/>
  <c r="G8" i="7" s="1"/>
  <c r="BH8" i="7"/>
  <c r="BI8" i="7"/>
  <c r="I4" i="7"/>
  <c r="I9" i="7" s="1"/>
  <c r="H4" i="7"/>
  <c r="H9" i="7" s="1"/>
  <c r="BF11" i="7"/>
  <c r="BE12" i="7"/>
  <c r="BE9" i="7"/>
  <c r="BG12" i="7"/>
  <c r="H5" i="7"/>
  <c r="H10" i="7" s="1"/>
  <c r="G5" i="7"/>
  <c r="G10" i="7" s="1"/>
  <c r="BE10" i="7"/>
  <c r="BF8" i="7"/>
  <c r="BI12" i="7"/>
  <c r="I5" i="7"/>
  <c r="I10" i="7" s="1"/>
  <c r="F5" i="7"/>
  <c r="F10" i="7" s="1"/>
  <c r="E6" i="7"/>
  <c r="E11" i="7" s="1"/>
  <c r="H2" i="6"/>
  <c r="H6" i="2"/>
  <c r="G6" i="2" s="1"/>
  <c r="H5" i="2"/>
  <c r="G5" i="2" s="1"/>
  <c r="H4" i="2"/>
  <c r="G4" i="2" s="1"/>
  <c r="H3" i="2"/>
  <c r="G3" i="2" s="1"/>
  <c r="G5" i="6"/>
  <c r="G4" i="6"/>
  <c r="C3" i="6"/>
  <c r="C4" i="6"/>
  <c r="C5" i="6"/>
  <c r="C2" i="6"/>
  <c r="H2" i="2"/>
  <c r="G2" i="2" s="1"/>
  <c r="E19" i="6" l="1"/>
  <c r="E38" i="6"/>
  <c r="E24" i="6"/>
  <c r="E6" i="6"/>
  <c r="E28" i="6"/>
  <c r="E11" i="6"/>
  <c r="E33" i="6"/>
  <c r="E14" i="6"/>
  <c r="E15" i="6"/>
  <c r="E20" i="6"/>
  <c r="E23" i="6"/>
  <c r="E37" i="6"/>
  <c r="E7" i="6"/>
  <c r="E29" i="6"/>
  <c r="E9" i="6"/>
  <c r="E10" i="6"/>
  <c r="E12" i="6"/>
  <c r="E34" i="6"/>
  <c r="E17" i="6"/>
  <c r="E18" i="6"/>
  <c r="E21" i="6"/>
  <c r="E22" i="6"/>
  <c r="E39" i="6"/>
  <c r="E26" i="6"/>
  <c r="E27" i="6"/>
  <c r="E8" i="6"/>
  <c r="E30" i="6"/>
  <c r="E31" i="6"/>
  <c r="E32" i="6"/>
  <c r="E13" i="6"/>
  <c r="E35" i="6"/>
  <c r="E16" i="6"/>
  <c r="E25" i="6"/>
  <c r="E5" i="6"/>
  <c r="E4" i="6"/>
  <c r="E3" i="6"/>
  <c r="E2" i="6"/>
  <c r="D13" i="6"/>
  <c r="D8" i="6"/>
  <c r="D11" i="6"/>
  <c r="D21" i="6"/>
  <c r="D22" i="6"/>
  <c r="D17" i="6"/>
  <c r="D34" i="6"/>
  <c r="D35" i="6"/>
  <c r="D18" i="6"/>
  <c r="D7" i="6"/>
  <c r="D23" i="6"/>
  <c r="D14" i="6"/>
  <c r="D37" i="6"/>
  <c r="D15" i="6"/>
  <c r="D32" i="6"/>
  <c r="D16" i="6"/>
  <c r="D31" i="6"/>
  <c r="D12" i="6"/>
  <c r="D30" i="6"/>
  <c r="D27" i="6"/>
  <c r="D29" i="6"/>
  <c r="D6" i="6"/>
  <c r="D19" i="6"/>
  <c r="D26" i="6"/>
  <c r="D9" i="6"/>
  <c r="D28" i="6"/>
  <c r="D38" i="6"/>
  <c r="D39" i="6"/>
  <c r="D33" i="6"/>
  <c r="D10" i="6"/>
  <c r="D25" i="6"/>
  <c r="D24" i="6"/>
  <c r="D20" i="6"/>
  <c r="D5" i="6"/>
  <c r="D4" i="6"/>
  <c r="D3" i="6"/>
  <c r="D2" i="6"/>
  <c r="G2" i="6"/>
  <c r="DO7" i="13" s="1"/>
  <c r="DO108" i="13" s="1"/>
  <c r="DO12" i="13" s="1"/>
  <c r="AOL10" i="1" s="1"/>
  <c r="AOE10" i="1" s="1"/>
  <c r="ANX10" i="1" s="1"/>
  <c r="ANQ10" i="1" s="1"/>
  <c r="ANJ10" i="1" s="1"/>
  <c r="ANC10" i="1" s="1"/>
  <c r="AMV10" i="1" s="1"/>
  <c r="AMH10" i="1" s="1"/>
  <c r="EW7" i="13" s="1"/>
  <c r="EW12" i="13" s="1"/>
  <c r="AMA10" i="1" s="1"/>
  <c r="EV7" i="13" s="1"/>
  <c r="EV12" i="13" s="1"/>
  <c r="ALT10" i="1" s="1"/>
  <c r="EU7" i="13" s="1"/>
  <c r="EU12" i="13" s="1"/>
  <c r="ALM10" i="1" s="1"/>
  <c r="ET7" i="13" s="1"/>
  <c r="ET12" i="13" s="1"/>
  <c r="ALF10" i="1" s="1"/>
  <c r="ES7" i="13" s="1"/>
  <c r="ES12" i="13" s="1"/>
  <c r="AKY10" i="1" s="1"/>
  <c r="ER7" i="13" s="1"/>
  <c r="ER12" i="13" s="1"/>
  <c r="AKR10" i="1" s="1"/>
  <c r="EQ7" i="13" s="1"/>
  <c r="EQ12" i="13" s="1"/>
  <c r="AKK10" i="1" s="1"/>
  <c r="EP7" i="13" s="1"/>
  <c r="EP12" i="13" s="1"/>
  <c r="AKD10" i="1" s="1"/>
  <c r="EO7" i="13" s="1"/>
  <c r="EO12" i="13" s="1"/>
  <c r="AJW10" i="1" s="1"/>
  <c r="EN7" i="13" s="1"/>
  <c r="EN12" i="13" s="1"/>
  <c r="AJP10" i="1" s="1"/>
  <c r="EM7" i="13" s="1"/>
  <c r="EM12" i="13" s="1"/>
  <c r="AJI10" i="1" s="1"/>
  <c r="EL7" i="13" s="1"/>
  <c r="EL12" i="13" s="1"/>
  <c r="AJB10" i="1" s="1"/>
  <c r="EK7" i="13" s="1"/>
  <c r="EK12" i="13" s="1"/>
  <c r="AIU10" i="1" s="1"/>
  <c r="EJ7" i="13" s="1"/>
  <c r="EJ12" i="13" s="1"/>
  <c r="AIN10" i="1" s="1"/>
  <c r="EI7" i="13" s="1"/>
  <c r="EI12" i="13" s="1"/>
  <c r="AIG10" i="1" s="1"/>
  <c r="EH7" i="13" s="1"/>
  <c r="EH12" i="13" s="1"/>
  <c r="AHZ10" i="1" s="1"/>
  <c r="EG7" i="13" s="1"/>
  <c r="AHL10" i="1" s="1"/>
  <c r="EE7" i="13" s="1"/>
  <c r="AGX10" i="1" s="1"/>
  <c r="EC7" i="13" s="1"/>
  <c r="EE108" i="13" l="1"/>
  <c r="EE12" i="13" s="1"/>
  <c r="EC108" i="13"/>
  <c r="EC12" i="13" s="1"/>
  <c r="AET10" i="1"/>
  <c r="DU7" i="13" s="1"/>
  <c r="EG108" i="13"/>
  <c r="EG12" i="13" s="1"/>
  <c r="AFH10" i="1"/>
  <c r="DW7" i="13" s="1"/>
  <c r="DU108" i="13" l="1"/>
  <c r="AHZ8" i="1" s="1"/>
  <c r="EG6" i="13" s="1"/>
  <c r="AMO8" i="1"/>
  <c r="EX6" i="13" s="1"/>
  <c r="EX11" i="13" s="1"/>
  <c r="AHS8" i="1" s="1"/>
  <c r="EF6" i="13" s="1"/>
  <c r="DW108" i="13"/>
  <c r="DW12" i="13" s="1"/>
  <c r="DU12" i="13" l="1"/>
  <c r="AET8" i="1"/>
  <c r="DU6" i="13" s="1"/>
  <c r="EG107" i="13"/>
  <c r="EG11" i="13" s="1"/>
  <c r="AMO10" i="1" s="1"/>
  <c r="EX7" i="13" s="1"/>
  <c r="EX12" i="13" s="1"/>
  <c r="AHS10" i="1" s="1"/>
  <c r="EF7" i="13" s="1"/>
  <c r="EF107" i="13"/>
  <c r="EF11" i="13" s="1"/>
  <c r="EF108" i="13" l="1"/>
  <c r="EF12" i="13" s="1"/>
  <c r="AHZ6" i="1"/>
  <c r="EG5" i="13" s="1"/>
  <c r="DU107" i="13"/>
  <c r="DU11" i="13" s="1"/>
  <c r="AGC8" i="1"/>
  <c r="DZ6" i="13" s="1"/>
  <c r="AET6" i="1" l="1"/>
  <c r="DU5" i="13" s="1"/>
  <c r="EG106" i="13"/>
  <c r="EG10" i="13" s="1"/>
  <c r="AFV8" i="1"/>
  <c r="DY6" i="13" s="1"/>
  <c r="DZ107" i="13"/>
  <c r="DZ11" i="13" s="1"/>
  <c r="DU106" i="13" l="1"/>
  <c r="AHZ4" i="1" s="1"/>
  <c r="EG4" i="13" s="1"/>
  <c r="AFH8" i="1"/>
  <c r="DW6" i="13" s="1"/>
  <c r="DY107" i="13"/>
  <c r="DY11" i="13" s="1"/>
  <c r="DU10" i="13" l="1"/>
  <c r="AET4" i="1"/>
  <c r="DU4" i="13" s="1"/>
  <c r="EG105" i="13"/>
  <c r="EG9" i="13" s="1"/>
  <c r="AMO6" i="1"/>
  <c r="EX5" i="13" s="1"/>
  <c r="EX10" i="13" s="1"/>
  <c r="AHS6" i="1" s="1"/>
  <c r="EF5" i="13" s="1"/>
  <c r="DW107" i="13"/>
  <c r="DW11" i="13" l="1"/>
  <c r="AHZ2" i="1"/>
  <c r="EG3" i="13" s="1"/>
  <c r="DU105" i="13"/>
  <c r="DU9" i="13" s="1"/>
  <c r="EF106" i="13"/>
  <c r="EF10" i="13" s="1"/>
  <c r="AET2" i="1" l="1"/>
  <c r="DU3" i="13" s="1"/>
  <c r="EG104" i="13"/>
  <c r="EG8" i="13" s="1"/>
  <c r="AGC6" i="1"/>
  <c r="DZ5" i="13" s="1"/>
  <c r="DU104" i="13" l="1"/>
  <c r="DU8" i="13" s="1"/>
  <c r="AFV6" i="1"/>
  <c r="DY5" i="13" s="1"/>
  <c r="DZ106" i="13"/>
  <c r="DZ10" i="13" s="1"/>
  <c r="AFH6" i="1" l="1"/>
  <c r="DW5" i="13" s="1"/>
  <c r="DY106" i="13"/>
  <c r="DY10" i="13" s="1"/>
  <c r="AMO4" i="1" l="1"/>
  <c r="EX4" i="13" s="1"/>
  <c r="EX9" i="13" s="1"/>
  <c r="AHS4" i="1" s="1"/>
  <c r="EF4" i="13" s="1"/>
  <c r="DW106" i="13"/>
  <c r="DW10" i="13" l="1"/>
  <c r="EF105" i="13"/>
  <c r="EF9" i="13" s="1"/>
  <c r="AGC4" i="1" l="1"/>
  <c r="DZ4" i="13" s="1"/>
  <c r="AFV4" i="1" l="1"/>
  <c r="DY4" i="13" s="1"/>
  <c r="DZ105" i="13"/>
  <c r="DZ9" i="13" s="1"/>
  <c r="AFH4" i="1" l="1"/>
  <c r="DW4" i="13" s="1"/>
  <c r="DY105" i="13"/>
  <c r="DY9" i="13" s="1"/>
  <c r="AMO2" i="1" l="1"/>
  <c r="EX3" i="13" s="1"/>
  <c r="EX8" i="13" s="1"/>
  <c r="AHS2" i="1" s="1"/>
  <c r="EF3" i="13" s="1"/>
  <c r="DW105" i="13"/>
  <c r="DW9" i="13" l="1"/>
  <c r="EF104" i="13"/>
  <c r="EF8" i="13" s="1"/>
  <c r="AGC2" i="1" l="1"/>
  <c r="DZ3" i="13" s="1"/>
  <c r="AFV2" i="1" l="1"/>
  <c r="DY3" i="13" s="1"/>
  <c r="DZ104" i="13"/>
  <c r="DZ8" i="13" s="1"/>
  <c r="AFH2" i="1" l="1"/>
  <c r="DW3" i="13" s="1"/>
  <c r="DY104" i="13"/>
  <c r="DY8" i="13" s="1"/>
  <c r="DW104" i="13" l="1"/>
  <c r="DW8" i="13" l="1"/>
  <c r="ADD10" i="1"/>
  <c r="AOL9" i="1"/>
  <c r="AOE9" i="1"/>
  <c r="ANX9" i="1"/>
  <c r="ANQ9" i="1"/>
  <c r="ANJ9" i="1"/>
  <c r="ANC9" i="1"/>
  <c r="AMV9" i="1"/>
  <c r="AMO9" i="1"/>
  <c r="AMH9" i="1"/>
  <c r="AMA9" i="1"/>
  <c r="ALT9" i="1"/>
  <c r="ALM9" i="1"/>
  <c r="ALF9" i="1"/>
  <c r="AKY9" i="1"/>
  <c r="AKR9" i="1"/>
  <c r="AKK9" i="1"/>
  <c r="AKD9" i="1"/>
  <c r="AJW9" i="1"/>
  <c r="AJP9" i="1"/>
  <c r="AJI9" i="1"/>
  <c r="AJB9" i="1"/>
  <c r="AIU9" i="1"/>
  <c r="AIN9" i="1"/>
  <c r="AIG9" i="1"/>
  <c r="AHZ9" i="1"/>
  <c r="AHS9" i="1"/>
  <c r="AHL9" i="1"/>
  <c r="AHE9" i="1"/>
  <c r="AHE10" i="1" s="1"/>
  <c r="ED7" i="13" s="1"/>
  <c r="AGX9" i="1"/>
  <c r="AGQ9" i="1"/>
  <c r="AGQ10" i="1" s="1"/>
  <c r="EB7" i="13" s="1"/>
  <c r="EB108" i="13" s="1"/>
  <c r="EB12" i="13" s="1"/>
  <c r="AGJ9" i="1"/>
  <c r="AGJ10" i="1" s="1"/>
  <c r="EA7" i="13" s="1"/>
  <c r="AGC9" i="1"/>
  <c r="AFV9" i="1"/>
  <c r="AFO9" i="1"/>
  <c r="AFH9" i="1"/>
  <c r="AFA9" i="1"/>
  <c r="AET9" i="1"/>
  <c r="AEM9" i="1"/>
  <c r="AEF9" i="1"/>
  <c r="ADY9" i="1"/>
  <c r="ADR9" i="1"/>
  <c r="ADK9" i="1"/>
  <c r="ADD9" i="1"/>
  <c r="ACW9" i="1"/>
  <c r="ACP9" i="1"/>
  <c r="ACI9" i="1"/>
  <c r="ACB9" i="1"/>
  <c r="ABU9" i="1"/>
  <c r="ABN9" i="1"/>
  <c r="ABG9" i="1"/>
  <c r="AAZ9" i="1"/>
  <c r="AAS9" i="1"/>
  <c r="AAL9" i="1"/>
  <c r="AAE9" i="1"/>
  <c r="ZX9" i="1"/>
  <c r="ZQ9" i="1"/>
  <c r="ZJ9" i="1"/>
  <c r="ZC9" i="1"/>
  <c r="YV9" i="1"/>
  <c r="YO9" i="1"/>
  <c r="YH9" i="1"/>
  <c r="YA9" i="1"/>
  <c r="XT9" i="1"/>
  <c r="XM9" i="1"/>
  <c r="XF9" i="1"/>
  <c r="WY9" i="1"/>
  <c r="WR9" i="1"/>
  <c r="WK9" i="1"/>
  <c r="WD9" i="1"/>
  <c r="VW9" i="1"/>
  <c r="VP9" i="1"/>
  <c r="VI9" i="1"/>
  <c r="VB9" i="1"/>
  <c r="UU9" i="1"/>
  <c r="UN9" i="1"/>
  <c r="UG9" i="1"/>
  <c r="TZ9" i="1"/>
  <c r="TS9" i="1"/>
  <c r="TL9" i="1"/>
  <c r="TE9" i="1"/>
  <c r="SX9" i="1"/>
  <c r="SQ9" i="1"/>
  <c r="SJ9" i="1"/>
  <c r="SC9" i="1"/>
  <c r="RV9" i="1"/>
  <c r="RO9" i="1"/>
  <c r="RH9" i="1"/>
  <c r="RA9" i="1"/>
  <c r="QT9" i="1"/>
  <c r="QM9" i="1"/>
  <c r="QF9" i="1"/>
  <c r="PY9" i="1"/>
  <c r="PR9" i="1"/>
  <c r="PK9" i="1"/>
  <c r="PD9" i="1"/>
  <c r="OW9" i="1"/>
  <c r="OP9" i="1"/>
  <c r="OI9" i="1"/>
  <c r="OB9" i="1"/>
  <c r="NU9" i="1"/>
  <c r="NN9" i="1"/>
  <c r="NG9" i="1"/>
  <c r="MZ9" i="1"/>
  <c r="MS9" i="1"/>
  <c r="ML9" i="1"/>
  <c r="ME9" i="1"/>
  <c r="LX9" i="1"/>
  <c r="LQ9" i="1"/>
  <c r="LJ9" i="1"/>
  <c r="LC9" i="1"/>
  <c r="KV9" i="1"/>
  <c r="KO9" i="1"/>
  <c r="KH9" i="1"/>
  <c r="KA9" i="1"/>
  <c r="JT9" i="1"/>
  <c r="JM9" i="1"/>
  <c r="JF9" i="1"/>
  <c r="IY9" i="1"/>
  <c r="IR9" i="1"/>
  <c r="IK9" i="1"/>
  <c r="ID9" i="1"/>
  <c r="HW9" i="1"/>
  <c r="HP9" i="1"/>
  <c r="HI9" i="1"/>
  <c r="HB9" i="1"/>
  <c r="GU9" i="1"/>
  <c r="GN9" i="1"/>
  <c r="GG9" i="1"/>
  <c r="FZ9" i="1"/>
  <c r="FS9" i="1"/>
  <c r="FL9" i="1"/>
  <c r="FE9" i="1"/>
  <c r="EX9" i="1"/>
  <c r="EQ9" i="1"/>
  <c r="EJ9" i="1"/>
  <c r="EC9" i="1"/>
  <c r="DV9" i="1"/>
  <c r="DO9" i="1"/>
  <c r="DH9" i="1"/>
  <c r="DA9" i="1"/>
  <c r="CT9" i="1"/>
  <c r="CM9" i="1"/>
  <c r="CF9" i="1"/>
  <c r="BY9" i="1"/>
  <c r="BR9" i="1"/>
  <c r="BK9" i="1"/>
  <c r="BD9" i="1"/>
  <c r="AW9" i="1"/>
  <c r="AP9" i="1"/>
  <c r="AI9" i="1"/>
  <c r="AB9" i="1"/>
  <c r="U9" i="1"/>
  <c r="N9" i="1"/>
  <c r="G9" i="1"/>
  <c r="AOL7" i="1"/>
  <c r="AOE7" i="1"/>
  <c r="ANX7" i="1"/>
  <c r="ANQ7" i="1"/>
  <c r="ANJ7" i="1"/>
  <c r="ANC7" i="1"/>
  <c r="AMV7" i="1"/>
  <c r="AMO7" i="1"/>
  <c r="AMH7" i="1"/>
  <c r="AMA7" i="1"/>
  <c r="ALT7" i="1"/>
  <c r="ALM7" i="1"/>
  <c r="ALF7" i="1"/>
  <c r="AKY7" i="1"/>
  <c r="AKR7" i="1"/>
  <c r="AKK7" i="1"/>
  <c r="AKD7" i="1"/>
  <c r="AJW7" i="1"/>
  <c r="AJP7" i="1"/>
  <c r="AJI7" i="1"/>
  <c r="AJB7" i="1"/>
  <c r="AIU7" i="1"/>
  <c r="AIN7" i="1"/>
  <c r="AIG7" i="1"/>
  <c r="AHZ7" i="1"/>
  <c r="AHS7" i="1"/>
  <c r="AHL7" i="1"/>
  <c r="AHE7" i="1"/>
  <c r="AHE8" i="1" s="1"/>
  <c r="ED6" i="13" s="1"/>
  <c r="ED107" i="13" s="1"/>
  <c r="ED11" i="13" s="1"/>
  <c r="AGX7" i="1"/>
  <c r="AGQ7" i="1"/>
  <c r="AGJ7" i="1"/>
  <c r="AGC7" i="1"/>
  <c r="AFV7" i="1"/>
  <c r="AFO7" i="1"/>
  <c r="AFH7" i="1"/>
  <c r="AFA7" i="1"/>
  <c r="AET7" i="1"/>
  <c r="AEM7" i="1"/>
  <c r="AEF7" i="1"/>
  <c r="ADY7" i="1"/>
  <c r="ADR7" i="1"/>
  <c r="ADK7" i="1"/>
  <c r="ADD7" i="1"/>
  <c r="ACW7" i="1"/>
  <c r="ACP7" i="1"/>
  <c r="ACI7" i="1"/>
  <c r="ACB7" i="1"/>
  <c r="ABU7" i="1"/>
  <c r="ABN7" i="1"/>
  <c r="ABG7" i="1"/>
  <c r="AAZ7" i="1"/>
  <c r="AAS7" i="1"/>
  <c r="AAL7" i="1"/>
  <c r="AAE7" i="1"/>
  <c r="ZX7" i="1"/>
  <c r="ZQ7" i="1"/>
  <c r="ZJ7" i="1"/>
  <c r="ZC7" i="1"/>
  <c r="YV7" i="1"/>
  <c r="YO7" i="1"/>
  <c r="YH7" i="1"/>
  <c r="YA7" i="1"/>
  <c r="XT7" i="1"/>
  <c r="XM7" i="1"/>
  <c r="XF7" i="1"/>
  <c r="WY7" i="1"/>
  <c r="WR7" i="1"/>
  <c r="WK7" i="1"/>
  <c r="WD7" i="1"/>
  <c r="VW7" i="1"/>
  <c r="VP7" i="1"/>
  <c r="VI7" i="1"/>
  <c r="VB7" i="1"/>
  <c r="UU7" i="1"/>
  <c r="UN7" i="1"/>
  <c r="UG7" i="1"/>
  <c r="TZ7" i="1"/>
  <c r="TS7" i="1"/>
  <c r="TL7" i="1"/>
  <c r="TE7" i="1"/>
  <c r="SX7" i="1"/>
  <c r="SQ7" i="1"/>
  <c r="SJ7" i="1"/>
  <c r="SC7" i="1"/>
  <c r="RV7" i="1"/>
  <c r="RO7" i="1"/>
  <c r="RH7" i="1"/>
  <c r="RA7" i="1"/>
  <c r="QT7" i="1"/>
  <c r="QM7" i="1"/>
  <c r="QF7" i="1"/>
  <c r="PY7" i="1"/>
  <c r="PR7" i="1"/>
  <c r="PK7" i="1"/>
  <c r="PD7" i="1"/>
  <c r="OW7" i="1"/>
  <c r="OP7" i="1"/>
  <c r="OI7" i="1"/>
  <c r="OB7" i="1"/>
  <c r="NU7" i="1"/>
  <c r="NN7" i="1"/>
  <c r="NG7" i="1"/>
  <c r="MZ7" i="1"/>
  <c r="MS7" i="1"/>
  <c r="ML7" i="1"/>
  <c r="ME7" i="1"/>
  <c r="LX7" i="1"/>
  <c r="LQ7" i="1"/>
  <c r="LJ7" i="1"/>
  <c r="LC7" i="1"/>
  <c r="KV7" i="1"/>
  <c r="KO7" i="1"/>
  <c r="KH7" i="1"/>
  <c r="KA7" i="1"/>
  <c r="JT7" i="1"/>
  <c r="JM7" i="1"/>
  <c r="JF7" i="1"/>
  <c r="IY7" i="1"/>
  <c r="IR7" i="1"/>
  <c r="IK7" i="1"/>
  <c r="ID7" i="1"/>
  <c r="HW7" i="1"/>
  <c r="HP7" i="1"/>
  <c r="HI7" i="1"/>
  <c r="HB7" i="1"/>
  <c r="GU7" i="1"/>
  <c r="GN7" i="1"/>
  <c r="GG7" i="1"/>
  <c r="FZ7" i="1"/>
  <c r="FS7" i="1"/>
  <c r="FL7" i="1"/>
  <c r="FE7" i="1"/>
  <c r="EX7" i="1"/>
  <c r="EQ7" i="1"/>
  <c r="EJ7" i="1"/>
  <c r="EC7" i="1"/>
  <c r="DV7" i="1"/>
  <c r="DO7" i="1"/>
  <c r="DH7" i="1"/>
  <c r="DA7" i="1"/>
  <c r="CT7" i="1"/>
  <c r="CM7" i="1"/>
  <c r="CF7" i="1"/>
  <c r="BY7" i="1"/>
  <c r="BR7" i="1"/>
  <c r="BK7" i="1"/>
  <c r="BD7" i="1"/>
  <c r="AW7" i="1"/>
  <c r="AP7" i="1"/>
  <c r="AI7" i="1"/>
  <c r="AB7" i="1"/>
  <c r="U7" i="1"/>
  <c r="N7" i="1"/>
  <c r="G7" i="1"/>
  <c r="AOL5" i="1"/>
  <c r="AOE5" i="1"/>
  <c r="ANX5" i="1"/>
  <c r="ANQ5" i="1"/>
  <c r="ANJ5" i="1"/>
  <c r="ANC5" i="1"/>
  <c r="AMV5" i="1"/>
  <c r="AMO5" i="1"/>
  <c r="AMH5" i="1"/>
  <c r="AMA5" i="1"/>
  <c r="ALT5" i="1"/>
  <c r="ALM5" i="1"/>
  <c r="ALF5" i="1"/>
  <c r="AKY5" i="1"/>
  <c r="AKR5" i="1"/>
  <c r="AKK5" i="1"/>
  <c r="AKD5" i="1"/>
  <c r="AJW5" i="1"/>
  <c r="AJP5" i="1"/>
  <c r="AJI5" i="1"/>
  <c r="AJB5" i="1"/>
  <c r="AIU5" i="1"/>
  <c r="AIN5" i="1"/>
  <c r="AIG5" i="1"/>
  <c r="AHZ5" i="1"/>
  <c r="AHS5" i="1"/>
  <c r="AHL5" i="1"/>
  <c r="AHE5" i="1"/>
  <c r="AHE6" i="1" s="1"/>
  <c r="ED5" i="13" s="1"/>
  <c r="ED106" i="13" s="1"/>
  <c r="ED10" i="13" s="1"/>
  <c r="AGX5" i="1"/>
  <c r="AGQ5" i="1"/>
  <c r="AGJ5" i="1"/>
  <c r="AGC5" i="1"/>
  <c r="AFV5" i="1"/>
  <c r="AFO5" i="1"/>
  <c r="AFH5" i="1"/>
  <c r="AFA5" i="1"/>
  <c r="AET5" i="1"/>
  <c r="AEM5" i="1"/>
  <c r="AEF5" i="1"/>
  <c r="ADY5" i="1"/>
  <c r="ADR5" i="1"/>
  <c r="ADK5" i="1"/>
  <c r="ADD5" i="1"/>
  <c r="ACW5" i="1"/>
  <c r="ACP5" i="1"/>
  <c r="ACI5" i="1"/>
  <c r="ACB5" i="1"/>
  <c r="ABU5" i="1"/>
  <c r="ABN5" i="1"/>
  <c r="ABG5" i="1"/>
  <c r="AAZ5" i="1"/>
  <c r="AAS5" i="1"/>
  <c r="AAL5" i="1"/>
  <c r="AAE5" i="1"/>
  <c r="ZX5" i="1"/>
  <c r="ZQ5" i="1"/>
  <c r="ZJ5" i="1"/>
  <c r="ZC5" i="1"/>
  <c r="YV5" i="1"/>
  <c r="YO5" i="1"/>
  <c r="YH5" i="1"/>
  <c r="YA5" i="1"/>
  <c r="XT5" i="1"/>
  <c r="XM5" i="1"/>
  <c r="XF5" i="1"/>
  <c r="WY5" i="1"/>
  <c r="WR5" i="1"/>
  <c r="WK5" i="1"/>
  <c r="WD5" i="1"/>
  <c r="VW5" i="1"/>
  <c r="VP5" i="1"/>
  <c r="VI5" i="1"/>
  <c r="VB5" i="1"/>
  <c r="UU5" i="1"/>
  <c r="UN5" i="1"/>
  <c r="UG5" i="1"/>
  <c r="TZ5" i="1"/>
  <c r="TS5" i="1"/>
  <c r="TL5" i="1"/>
  <c r="TE5" i="1"/>
  <c r="SX5" i="1"/>
  <c r="SQ5" i="1"/>
  <c r="SJ5" i="1"/>
  <c r="SC5" i="1"/>
  <c r="RV5" i="1"/>
  <c r="RO5" i="1"/>
  <c r="RH5" i="1"/>
  <c r="RA5" i="1"/>
  <c r="QT5" i="1"/>
  <c r="QM5" i="1"/>
  <c r="QF5" i="1"/>
  <c r="PY5" i="1"/>
  <c r="PR5" i="1"/>
  <c r="PK5" i="1"/>
  <c r="PD5" i="1"/>
  <c r="OW5" i="1"/>
  <c r="OP5" i="1"/>
  <c r="OI5" i="1"/>
  <c r="OB5" i="1"/>
  <c r="NU5" i="1"/>
  <c r="NN5" i="1"/>
  <c r="NG5" i="1"/>
  <c r="MZ5" i="1"/>
  <c r="MS5" i="1"/>
  <c r="ML5" i="1"/>
  <c r="ME5" i="1"/>
  <c r="LX5" i="1"/>
  <c r="LQ5" i="1"/>
  <c r="LJ5" i="1"/>
  <c r="LC5" i="1"/>
  <c r="KV5" i="1"/>
  <c r="KO5" i="1"/>
  <c r="KH5" i="1"/>
  <c r="KA5" i="1"/>
  <c r="JT5" i="1"/>
  <c r="JM5" i="1"/>
  <c r="JF5" i="1"/>
  <c r="IY5" i="1"/>
  <c r="IR5" i="1"/>
  <c r="IK5" i="1"/>
  <c r="ID5" i="1"/>
  <c r="HW5" i="1"/>
  <c r="HP5" i="1"/>
  <c r="HI5" i="1"/>
  <c r="HB5" i="1"/>
  <c r="GU5" i="1"/>
  <c r="GN5" i="1"/>
  <c r="GG5" i="1"/>
  <c r="FZ5" i="1"/>
  <c r="FS5" i="1"/>
  <c r="FL5" i="1"/>
  <c r="FE5" i="1"/>
  <c r="EX5" i="1"/>
  <c r="EQ5" i="1"/>
  <c r="EJ5" i="1"/>
  <c r="EC5" i="1"/>
  <c r="DV5" i="1"/>
  <c r="DO5" i="1"/>
  <c r="DH5" i="1"/>
  <c r="DA5" i="1"/>
  <c r="CT5" i="1"/>
  <c r="CM5" i="1"/>
  <c r="CF5" i="1"/>
  <c r="BY5" i="1"/>
  <c r="BR5" i="1"/>
  <c r="BK5" i="1"/>
  <c r="BD5" i="1"/>
  <c r="AW5" i="1"/>
  <c r="AP5" i="1"/>
  <c r="AI5" i="1"/>
  <c r="AB5" i="1"/>
  <c r="U5" i="1"/>
  <c r="N5" i="1"/>
  <c r="G5" i="1"/>
  <c r="AOL3" i="1"/>
  <c r="AOE3" i="1"/>
  <c r="ANX3" i="1"/>
  <c r="ANQ3" i="1"/>
  <c r="ANJ3" i="1"/>
  <c r="ANC3" i="1"/>
  <c r="AMV3" i="1"/>
  <c r="AMO3" i="1"/>
  <c r="AMH3" i="1"/>
  <c r="AMA3" i="1"/>
  <c r="ALT3" i="1"/>
  <c r="ALM3" i="1"/>
  <c r="ALF3" i="1"/>
  <c r="AKY3" i="1"/>
  <c r="AKR3" i="1"/>
  <c r="AKK3" i="1"/>
  <c r="AKD3" i="1"/>
  <c r="AJW3" i="1"/>
  <c r="AJP3" i="1"/>
  <c r="AJI3" i="1"/>
  <c r="AJB3" i="1"/>
  <c r="AIU3" i="1"/>
  <c r="AIN3" i="1"/>
  <c r="AIG3" i="1"/>
  <c r="AHZ3" i="1"/>
  <c r="AHS3" i="1"/>
  <c r="AHL3" i="1"/>
  <c r="AHE3" i="1"/>
  <c r="AHE4" i="1" s="1"/>
  <c r="ED4" i="13" s="1"/>
  <c r="ED105" i="13" s="1"/>
  <c r="ED9" i="13" s="1"/>
  <c r="AGX3" i="1"/>
  <c r="AGQ3" i="1"/>
  <c r="AGJ3" i="1"/>
  <c r="AGC3" i="1"/>
  <c r="AFV3" i="1"/>
  <c r="AFO3" i="1"/>
  <c r="AFH3" i="1"/>
  <c r="AFA3" i="1"/>
  <c r="AET3" i="1"/>
  <c r="AEM3" i="1"/>
  <c r="AEF3" i="1"/>
  <c r="ADY3" i="1"/>
  <c r="ADR3" i="1"/>
  <c r="ADK3" i="1"/>
  <c r="ADD3" i="1"/>
  <c r="ACW3" i="1"/>
  <c r="ACP3" i="1"/>
  <c r="ACI3" i="1"/>
  <c r="ACB3" i="1"/>
  <c r="ABU3" i="1"/>
  <c r="ABN3" i="1"/>
  <c r="ABG3" i="1"/>
  <c r="AAZ3" i="1"/>
  <c r="AAS3" i="1"/>
  <c r="AAL3" i="1"/>
  <c r="AAE3" i="1"/>
  <c r="ZX3" i="1"/>
  <c r="ZQ3" i="1"/>
  <c r="ZJ3" i="1"/>
  <c r="ZC3" i="1"/>
  <c r="YV3" i="1"/>
  <c r="YO3" i="1"/>
  <c r="YH3" i="1"/>
  <c r="YA3" i="1"/>
  <c r="XT3" i="1"/>
  <c r="XM3" i="1"/>
  <c r="XF3" i="1"/>
  <c r="WY3" i="1"/>
  <c r="WR3" i="1"/>
  <c r="WK3" i="1"/>
  <c r="WD3" i="1"/>
  <c r="VW3" i="1"/>
  <c r="VP3" i="1"/>
  <c r="VI3" i="1"/>
  <c r="VB3" i="1"/>
  <c r="UU3" i="1"/>
  <c r="UN3" i="1"/>
  <c r="UG3" i="1"/>
  <c r="TZ3" i="1"/>
  <c r="TS3" i="1"/>
  <c r="TL3" i="1"/>
  <c r="TE3" i="1"/>
  <c r="SX3" i="1"/>
  <c r="SQ3" i="1"/>
  <c r="SJ3" i="1"/>
  <c r="SC3" i="1"/>
  <c r="RV3" i="1"/>
  <c r="RO3" i="1"/>
  <c r="RH3" i="1"/>
  <c r="RA3" i="1"/>
  <c r="QT3" i="1"/>
  <c r="QM3" i="1"/>
  <c r="QF3" i="1"/>
  <c r="PY3" i="1"/>
  <c r="PR3" i="1"/>
  <c r="PK3" i="1"/>
  <c r="PD3" i="1"/>
  <c r="OW3" i="1"/>
  <c r="OP3" i="1"/>
  <c r="OI3" i="1"/>
  <c r="OB3" i="1"/>
  <c r="NU3" i="1"/>
  <c r="NN3" i="1"/>
  <c r="NG3" i="1"/>
  <c r="MZ3" i="1"/>
  <c r="MS3" i="1"/>
  <c r="ML3" i="1"/>
  <c r="ME3" i="1"/>
  <c r="LX3" i="1"/>
  <c r="LQ3" i="1"/>
  <c r="LJ3" i="1"/>
  <c r="LC3" i="1"/>
  <c r="KV3" i="1"/>
  <c r="KO3" i="1"/>
  <c r="KH3" i="1"/>
  <c r="KA3" i="1"/>
  <c r="JT3" i="1"/>
  <c r="JM3" i="1"/>
  <c r="JF3" i="1"/>
  <c r="IY3" i="1"/>
  <c r="IR3" i="1"/>
  <c r="IK3" i="1"/>
  <c r="ID3" i="1"/>
  <c r="HW3" i="1"/>
  <c r="HP3" i="1"/>
  <c r="HI3" i="1"/>
  <c r="HB3" i="1"/>
  <c r="GU3" i="1"/>
  <c r="GN3" i="1"/>
  <c r="GG3" i="1"/>
  <c r="FZ3" i="1"/>
  <c r="FS3" i="1"/>
  <c r="FL3" i="1"/>
  <c r="FE3" i="1"/>
  <c r="EX3" i="1"/>
  <c r="EQ3" i="1"/>
  <c r="EJ3" i="1"/>
  <c r="EC3" i="1"/>
  <c r="DV3" i="1"/>
  <c r="DO3" i="1"/>
  <c r="DH3" i="1"/>
  <c r="DA3" i="1"/>
  <c r="CT3" i="1"/>
  <c r="CM3" i="1"/>
  <c r="CF3" i="1"/>
  <c r="BY3" i="1"/>
  <c r="BR3" i="1"/>
  <c r="BK3" i="1"/>
  <c r="BD3" i="1"/>
  <c r="AW3" i="1"/>
  <c r="AP3" i="1"/>
  <c r="AI3" i="1"/>
  <c r="AB3" i="1"/>
  <c r="U3" i="1"/>
  <c r="N3" i="1"/>
  <c r="G3" i="1"/>
  <c r="AOL1" i="1"/>
  <c r="AOE1" i="1"/>
  <c r="ANX1" i="1"/>
  <c r="ANQ1" i="1"/>
  <c r="ANJ1" i="1"/>
  <c r="ANC1" i="1"/>
  <c r="AMV1" i="1"/>
  <c r="AMO1" i="1"/>
  <c r="AMH1" i="1"/>
  <c r="AMA1" i="1"/>
  <c r="ALT1" i="1"/>
  <c r="ALM1" i="1"/>
  <c r="ALF1" i="1"/>
  <c r="AKY1" i="1"/>
  <c r="AKR1" i="1"/>
  <c r="AKK1" i="1"/>
  <c r="AKD1" i="1"/>
  <c r="AJW1" i="1"/>
  <c r="AJP1" i="1"/>
  <c r="AJI1" i="1"/>
  <c r="AJB1" i="1"/>
  <c r="AIU1" i="1"/>
  <c r="AIN1" i="1"/>
  <c r="AIG1" i="1"/>
  <c r="AHZ1" i="1"/>
  <c r="AHS1" i="1"/>
  <c r="AHL1" i="1"/>
  <c r="AHE1" i="1"/>
  <c r="AHE2" i="1" s="1"/>
  <c r="ED3" i="13" s="1"/>
  <c r="ED104" i="13" s="1"/>
  <c r="ED8" i="13" s="1"/>
  <c r="AGX1" i="1"/>
  <c r="AGQ1" i="1"/>
  <c r="AGJ1" i="1"/>
  <c r="AGC1" i="1"/>
  <c r="AFV1" i="1"/>
  <c r="AFO1" i="1"/>
  <c r="AFH1" i="1"/>
  <c r="AFA1" i="1"/>
  <c r="AET1" i="1"/>
  <c r="AEM1" i="1"/>
  <c r="AEF1" i="1"/>
  <c r="ADY1" i="1"/>
  <c r="ADR1" i="1"/>
  <c r="ADK1" i="1"/>
  <c r="ADD1" i="1"/>
  <c r="ACW1" i="1"/>
  <c r="ACP1" i="1"/>
  <c r="ACI1" i="1"/>
  <c r="ACB1" i="1"/>
  <c r="ABU1" i="1"/>
  <c r="ABN1" i="1"/>
  <c r="ABG1" i="1"/>
  <c r="AAZ1" i="1"/>
  <c r="AAS1" i="1"/>
  <c r="AAL1" i="1"/>
  <c r="AAE1" i="1"/>
  <c r="ZX1" i="1"/>
  <c r="ZQ1" i="1"/>
  <c r="ZJ1" i="1"/>
  <c r="ZC1" i="1"/>
  <c r="YV1" i="1"/>
  <c r="YO1" i="1"/>
  <c r="YH1" i="1"/>
  <c r="YA1" i="1"/>
  <c r="XT1" i="1"/>
  <c r="XM1" i="1"/>
  <c r="XF1" i="1"/>
  <c r="WY1" i="1"/>
  <c r="WR1" i="1"/>
  <c r="WK1" i="1"/>
  <c r="WD1" i="1"/>
  <c r="VW1" i="1"/>
  <c r="VP1" i="1"/>
  <c r="VI1" i="1"/>
  <c r="VB1" i="1"/>
  <c r="UU1" i="1"/>
  <c r="UN1" i="1"/>
  <c r="UG1" i="1"/>
  <c r="TZ1" i="1"/>
  <c r="TS1" i="1"/>
  <c r="TL1" i="1"/>
  <c r="TE1" i="1"/>
  <c r="SX1" i="1"/>
  <c r="SQ1" i="1"/>
  <c r="SJ1" i="1"/>
  <c r="SC1" i="1"/>
  <c r="RV1" i="1"/>
  <c r="RO1" i="1"/>
  <c r="RH1" i="1"/>
  <c r="RA1" i="1"/>
  <c r="QT1" i="1"/>
  <c r="QM1" i="1"/>
  <c r="QF1" i="1"/>
  <c r="PY1" i="1"/>
  <c r="PR1" i="1"/>
  <c r="PK1" i="1"/>
  <c r="PD1" i="1"/>
  <c r="OW1" i="1"/>
  <c r="OP1" i="1"/>
  <c r="OI1" i="1"/>
  <c r="OB1" i="1"/>
  <c r="NU1" i="1"/>
  <c r="NN1" i="1"/>
  <c r="NG1" i="1"/>
  <c r="MZ1" i="1"/>
  <c r="MS1" i="1"/>
  <c r="ML1" i="1"/>
  <c r="ME1" i="1"/>
  <c r="LX1" i="1"/>
  <c r="LQ1" i="1"/>
  <c r="LJ1" i="1"/>
  <c r="LC1" i="1"/>
  <c r="KV1" i="1"/>
  <c r="KO1" i="1"/>
  <c r="KH1" i="1"/>
  <c r="KA1" i="1"/>
  <c r="JT1" i="1"/>
  <c r="JM1" i="1"/>
  <c r="JF1" i="1"/>
  <c r="IY1" i="1"/>
  <c r="IR1" i="1"/>
  <c r="IK1" i="1"/>
  <c r="ID1" i="1"/>
  <c r="HW1" i="1"/>
  <c r="HP1" i="1"/>
  <c r="HI1" i="1"/>
  <c r="HB1" i="1"/>
  <c r="GU1" i="1"/>
  <c r="GN1" i="1"/>
  <c r="GG1" i="1"/>
  <c r="FZ1" i="1"/>
  <c r="FS1" i="1"/>
  <c r="FL1" i="1"/>
  <c r="FE1" i="1"/>
  <c r="EX1" i="1"/>
  <c r="EQ1" i="1"/>
  <c r="EJ1" i="1"/>
  <c r="EC1" i="1"/>
  <c r="DV1" i="1"/>
  <c r="DO1" i="1"/>
  <c r="DH1" i="1"/>
  <c r="DA1" i="1"/>
  <c r="CT1" i="1"/>
  <c r="CM1" i="1"/>
  <c r="CF1" i="1"/>
  <c r="BY1" i="1"/>
  <c r="BR1" i="1"/>
  <c r="BK1" i="1"/>
  <c r="BD1" i="1"/>
  <c r="AW1" i="1"/>
  <c r="AP1" i="1"/>
  <c r="AI1" i="1"/>
  <c r="AB1" i="1"/>
  <c r="U1" i="1"/>
  <c r="N1" i="1"/>
  <c r="G1" i="1"/>
  <c r="ED108" i="13" l="1"/>
  <c r="ED12" i="13" s="1"/>
  <c r="AGC10" i="1"/>
  <c r="DZ7" i="13" s="1"/>
  <c r="EA108" i="13"/>
  <c r="EA12" i="13" s="1"/>
  <c r="AFV10" i="1" l="1"/>
  <c r="DY7" i="13" s="1"/>
  <c r="DZ108" i="13"/>
  <c r="DZ12" i="13" s="1"/>
  <c r="AFO10" i="1" l="1"/>
  <c r="DX7" i="13" s="1"/>
  <c r="DY108" i="13"/>
  <c r="DY12" i="13" s="1"/>
  <c r="AFA10" i="1" l="1"/>
  <c r="DV7" i="13" s="1"/>
  <c r="DV108" i="13" s="1"/>
  <c r="DV12" i="13" s="1"/>
  <c r="AEM10" i="1" s="1"/>
  <c r="DT7" i="13" s="1"/>
  <c r="DT108" i="13" s="1"/>
  <c r="DT12" i="13" s="1"/>
  <c r="AEF10" i="1" s="1"/>
  <c r="DS7" i="13" s="1"/>
  <c r="DS108" i="13" s="1"/>
  <c r="DS12" i="13" s="1"/>
  <c r="ADY10" i="1" s="1"/>
  <c r="DR7" i="13" s="1"/>
  <c r="DR108" i="13" s="1"/>
  <c r="DR12" i="13" s="1"/>
  <c r="ADR10" i="1" s="1"/>
  <c r="DQ7" i="13" s="1"/>
  <c r="DQ108" i="13" s="1"/>
  <c r="DQ12" i="13" s="1"/>
  <c r="ADK10" i="1" s="1"/>
  <c r="DP7" i="13" s="1"/>
  <c r="DP108" i="13" s="1"/>
  <c r="DP12" i="13" s="1"/>
  <c r="ACW10" i="1" s="1"/>
  <c r="DN7" i="13" s="1"/>
  <c r="DN108" i="13" s="1"/>
  <c r="DN12" i="13" s="1"/>
  <c r="ACP10" i="1" s="1"/>
  <c r="DM7" i="13" s="1"/>
  <c r="DM108" i="13" s="1"/>
  <c r="DM12" i="13" s="1"/>
  <c r="ACI10" i="1" s="1"/>
  <c r="DL7" i="13" s="1"/>
  <c r="DL108" i="13" s="1"/>
  <c r="DL12" i="13" s="1"/>
  <c r="ACB10" i="1" s="1"/>
  <c r="DK7" i="13" s="1"/>
  <c r="DK108" i="13" s="1"/>
  <c r="DK12" i="13" s="1"/>
  <c r="ABU10" i="1" s="1"/>
  <c r="DJ7" i="13" s="1"/>
  <c r="DJ108" i="13" s="1"/>
  <c r="DJ12" i="13" s="1"/>
  <c r="ABN10" i="1" s="1"/>
  <c r="DI7" i="13" s="1"/>
  <c r="DI108" i="13" s="1"/>
  <c r="DX108" i="13"/>
  <c r="DX12" i="13" s="1"/>
  <c r="DI12" i="13" l="1"/>
  <c r="AOL8" i="1" s="1"/>
  <c r="AOE8" i="1" s="1"/>
  <c r="ANX8" i="1" s="1"/>
  <c r="ANQ8" i="1" s="1"/>
  <c r="ANJ8" i="1" s="1"/>
  <c r="ANC8" i="1" s="1"/>
  <c r="AMV8" i="1" s="1"/>
  <c r="AMH8" i="1" s="1"/>
  <c r="EW6" i="13" s="1"/>
  <c r="EW11" i="13" s="1"/>
  <c r="AMA8" i="1" s="1"/>
  <c r="EV6" i="13" s="1"/>
  <c r="EV11" i="13" s="1"/>
  <c r="ALT8" i="1" s="1"/>
  <c r="EU6" i="13" s="1"/>
  <c r="EU11" i="13" s="1"/>
  <c r="ALM8" i="1" s="1"/>
  <c r="ET6" i="13" s="1"/>
  <c r="ET11" i="13" s="1"/>
  <c r="ALF8" i="1" s="1"/>
  <c r="ES6" i="13" s="1"/>
  <c r="ES11" i="13" s="1"/>
  <c r="AKY8" i="1" s="1"/>
  <c r="ER6" i="13" s="1"/>
  <c r="ER11" i="13" s="1"/>
  <c r="AKR8" i="1" s="1"/>
  <c r="EQ6" i="13" s="1"/>
  <c r="EQ11" i="13" s="1"/>
  <c r="AKK8" i="1" s="1"/>
  <c r="EP6" i="13" s="1"/>
  <c r="EP11" i="13" s="1"/>
  <c r="AKD8" i="1" s="1"/>
  <c r="EO6" i="13" s="1"/>
  <c r="EO11" i="13" s="1"/>
  <c r="AJW8" i="1" s="1"/>
  <c r="EN6" i="13" s="1"/>
  <c r="EN11" i="13" s="1"/>
  <c r="AJP8" i="1" s="1"/>
  <c r="EM6" i="13" s="1"/>
  <c r="EM11" i="13" s="1"/>
  <c r="AJI8" i="1" s="1"/>
  <c r="EL6" i="13" s="1"/>
  <c r="EL11" i="13" s="1"/>
  <c r="AJB8" i="1" s="1"/>
  <c r="EK6" i="13" s="1"/>
  <c r="EK11" i="13" s="1"/>
  <c r="AIU8" i="1" s="1"/>
  <c r="EJ6" i="13" s="1"/>
  <c r="EJ11" i="13" s="1"/>
  <c r="AIN8" i="1" s="1"/>
  <c r="EI6" i="13" s="1"/>
  <c r="EI11" i="13" s="1"/>
  <c r="AIG8" i="1" s="1"/>
  <c r="EH6" i="13" s="1"/>
  <c r="EH11" i="13" s="1"/>
  <c r="AHL8" i="1" s="1"/>
  <c r="EE6" i="13" s="1"/>
  <c r="G108" i="13"/>
  <c r="AGX8" i="1" l="1"/>
  <c r="EC6" i="13" s="1"/>
  <c r="EE107" i="13"/>
  <c r="EE11" i="13" s="1"/>
  <c r="AGQ8" i="1" l="1"/>
  <c r="EB6" i="13" s="1"/>
  <c r="EC107" i="13"/>
  <c r="EC11" i="13" s="1"/>
  <c r="AGJ8" i="1" l="1"/>
  <c r="EA6" i="13" s="1"/>
  <c r="EB107" i="13"/>
  <c r="EB11" i="13" s="1"/>
  <c r="AFO8" i="1" l="1"/>
  <c r="DX6" i="13" s="1"/>
  <c r="EA107" i="13"/>
  <c r="EA11" i="13" s="1"/>
  <c r="AFA8" i="1" l="1"/>
  <c r="DV6" i="13" s="1"/>
  <c r="DX107" i="13"/>
  <c r="DX11" i="13" s="1"/>
  <c r="AEM8" i="1" l="1"/>
  <c r="DT6" i="13" s="1"/>
  <c r="DV107" i="13"/>
  <c r="DV11" i="13" s="1"/>
  <c r="AEF8" i="1" l="1"/>
  <c r="DS6" i="13" s="1"/>
  <c r="DT107" i="13"/>
  <c r="DT11" i="13" s="1"/>
  <c r="ADY8" i="1" l="1"/>
  <c r="DR6" i="13" s="1"/>
  <c r="DS107" i="13"/>
  <c r="DS11" i="13" s="1"/>
  <c r="ADR8" i="1" l="1"/>
  <c r="DQ6" i="13" s="1"/>
  <c r="DR107" i="13"/>
  <c r="DR11" i="13" s="1"/>
  <c r="ADK8" i="1" l="1"/>
  <c r="DP6" i="13" s="1"/>
  <c r="DQ107" i="13"/>
  <c r="DQ11" i="13" s="1"/>
  <c r="ADD8" i="1" l="1"/>
  <c r="DO6" i="13" s="1"/>
  <c r="DP107" i="13"/>
  <c r="DP11" i="13" s="1"/>
  <c r="ACW8" i="1" l="1"/>
  <c r="DN6" i="13" s="1"/>
  <c r="DO107" i="13"/>
  <c r="DO11" i="13" s="1"/>
  <c r="ACP8" i="1" l="1"/>
  <c r="DM6" i="13" s="1"/>
  <c r="DN107" i="13"/>
  <c r="DN11" i="13" s="1"/>
  <c r="ACI8" i="1" l="1"/>
  <c r="DL6" i="13" s="1"/>
  <c r="DM107" i="13"/>
  <c r="DM11" i="13" s="1"/>
  <c r="ACB8" i="1" l="1"/>
  <c r="DK6" i="13" s="1"/>
  <c r="DL107" i="13"/>
  <c r="DL11" i="13" s="1"/>
  <c r="ABU8" i="1" l="1"/>
  <c r="DJ6" i="13" s="1"/>
  <c r="DK107" i="13"/>
  <c r="DK11" i="13" s="1"/>
  <c r="ABN8" i="1" l="1"/>
  <c r="DI6" i="13" s="1"/>
  <c r="DJ107" i="13"/>
  <c r="DJ11" i="13" s="1"/>
  <c r="ABG8" i="1" l="1"/>
  <c r="AAZ8" i="1" s="1"/>
  <c r="AAS8" i="1" s="1"/>
  <c r="AAL8" i="1" s="1"/>
  <c r="AAE8" i="1" s="1"/>
  <c r="ZX8" i="1" s="1"/>
  <c r="AOL6" i="1" s="1"/>
  <c r="AOE6" i="1" s="1"/>
  <c r="ANX6" i="1" s="1"/>
  <c r="ANQ6" i="1" s="1"/>
  <c r="ANJ6" i="1" s="1"/>
  <c r="ANC6" i="1" s="1"/>
  <c r="AMV6" i="1" s="1"/>
  <c r="AMH6" i="1" s="1"/>
  <c r="EW5" i="13" s="1"/>
  <c r="EW10" i="13" s="1"/>
  <c r="AMA6" i="1" s="1"/>
  <c r="EV5" i="13" s="1"/>
  <c r="EV10" i="13" s="1"/>
  <c r="ALT6" i="1" s="1"/>
  <c r="EU5" i="13" s="1"/>
  <c r="EU10" i="13" s="1"/>
  <c r="ALM6" i="1" s="1"/>
  <c r="ET5" i="13" s="1"/>
  <c r="ET10" i="13" s="1"/>
  <c r="ALF6" i="1" s="1"/>
  <c r="ES5" i="13" s="1"/>
  <c r="ES10" i="13" s="1"/>
  <c r="AKY6" i="1" s="1"/>
  <c r="ER5" i="13" s="1"/>
  <c r="ER10" i="13" s="1"/>
  <c r="AKR6" i="1" s="1"/>
  <c r="EQ5" i="13" s="1"/>
  <c r="EQ10" i="13" s="1"/>
  <c r="AKK6" i="1" s="1"/>
  <c r="EP5" i="13" s="1"/>
  <c r="EP10" i="13" s="1"/>
  <c r="AKD6" i="1" s="1"/>
  <c r="EO5" i="13" s="1"/>
  <c r="EO10" i="13" s="1"/>
  <c r="AJW6" i="1" s="1"/>
  <c r="EN5" i="13" s="1"/>
  <c r="EN10" i="13" s="1"/>
  <c r="AJP6" i="1" s="1"/>
  <c r="EM5" i="13" s="1"/>
  <c r="EM10" i="13" s="1"/>
  <c r="AJI6" i="1" s="1"/>
  <c r="EL5" i="13" s="1"/>
  <c r="EL10" i="13" s="1"/>
  <c r="AJB6" i="1" s="1"/>
  <c r="EK5" i="13" s="1"/>
  <c r="EK10" i="13" s="1"/>
  <c r="AIU6" i="1" s="1"/>
  <c r="EJ5" i="13" s="1"/>
  <c r="EJ10" i="13" s="1"/>
  <c r="AIN6" i="1" s="1"/>
  <c r="EI5" i="13" s="1"/>
  <c r="EI10" i="13" s="1"/>
  <c r="AIG6" i="1" s="1"/>
  <c r="EH5" i="13" s="1"/>
  <c r="EH10" i="13" s="1"/>
  <c r="AHL6" i="1" s="1"/>
  <c r="EE5" i="13" s="1"/>
  <c r="DI107" i="13"/>
  <c r="DI11" i="13" l="1"/>
  <c r="G107" i="13"/>
  <c r="AGX6" i="1"/>
  <c r="EC5" i="13" s="1"/>
  <c r="EE106" i="13"/>
  <c r="EE10" i="13" s="1"/>
  <c r="AGQ6" i="1" l="1"/>
  <c r="EB5" i="13" s="1"/>
  <c r="EC106" i="13"/>
  <c r="EC10" i="13" s="1"/>
  <c r="AGJ6" i="1" l="1"/>
  <c r="EA5" i="13" s="1"/>
  <c r="EB106" i="13"/>
  <c r="EB10" i="13" s="1"/>
  <c r="AFO6" i="1" l="1"/>
  <c r="DX5" i="13" s="1"/>
  <c r="EA106" i="13"/>
  <c r="EA10" i="13" s="1"/>
  <c r="AFA6" i="1" l="1"/>
  <c r="DV5" i="13" s="1"/>
  <c r="DV106" i="13" s="1"/>
  <c r="DV10" i="13" s="1"/>
  <c r="AEM6" i="1" s="1"/>
  <c r="DT5" i="13" s="1"/>
  <c r="DT106" i="13" s="1"/>
  <c r="DT10" i="13" s="1"/>
  <c r="AEF6" i="1" s="1"/>
  <c r="DS5" i="13" s="1"/>
  <c r="DS106" i="13" s="1"/>
  <c r="DS10" i="13" s="1"/>
  <c r="ADY6" i="1" s="1"/>
  <c r="DR5" i="13" s="1"/>
  <c r="DR106" i="13" s="1"/>
  <c r="DR10" i="13" s="1"/>
  <c r="ADR6" i="1" s="1"/>
  <c r="DQ5" i="13" s="1"/>
  <c r="DQ106" i="13" s="1"/>
  <c r="DQ10" i="13" s="1"/>
  <c r="ADK6" i="1" s="1"/>
  <c r="DP5" i="13" s="1"/>
  <c r="DP106" i="13" s="1"/>
  <c r="DP10" i="13" s="1"/>
  <c r="ADD6" i="1" s="1"/>
  <c r="DO5" i="13" s="1"/>
  <c r="DO106" i="13" s="1"/>
  <c r="DO10" i="13" s="1"/>
  <c r="ACW6" i="1" s="1"/>
  <c r="DN5" i="13" s="1"/>
  <c r="DN106" i="13" s="1"/>
  <c r="DN10" i="13" s="1"/>
  <c r="ACP6" i="1" s="1"/>
  <c r="DM5" i="13" s="1"/>
  <c r="DM106" i="13" s="1"/>
  <c r="DM10" i="13" s="1"/>
  <c r="ACI6" i="1" s="1"/>
  <c r="DL5" i="13" s="1"/>
  <c r="DL106" i="13" s="1"/>
  <c r="DL10" i="13" s="1"/>
  <c r="ACB6" i="1" s="1"/>
  <c r="DK5" i="13" s="1"/>
  <c r="DK106" i="13" s="1"/>
  <c r="DK10" i="13" s="1"/>
  <c r="ABU6" i="1" s="1"/>
  <c r="DJ5" i="13" s="1"/>
  <c r="DJ106" i="13" s="1"/>
  <c r="DJ10" i="13" s="1"/>
  <c r="ABN6" i="1" s="1"/>
  <c r="DI5" i="13" s="1"/>
  <c r="DI106" i="13" s="1"/>
  <c r="DX106" i="13"/>
  <c r="DX10" i="13" s="1"/>
  <c r="DI10" i="13" l="1"/>
  <c r="ABG6" i="1" s="1"/>
  <c r="AAZ6" i="1" s="1"/>
  <c r="AAS6" i="1" s="1"/>
  <c r="AAL6" i="1" s="1"/>
  <c r="AAE6" i="1" s="1"/>
  <c r="ZX6" i="1" s="1"/>
  <c r="AOL4" i="1" s="1"/>
  <c r="AOE4" i="1" s="1"/>
  <c r="ANX4" i="1" s="1"/>
  <c r="ANQ4" i="1" s="1"/>
  <c r="ANJ4" i="1" s="1"/>
  <c r="ANC4" i="1" s="1"/>
  <c r="AMV4" i="1" s="1"/>
  <c r="AMH4" i="1" s="1"/>
  <c r="EW4" i="13" s="1"/>
  <c r="EW9" i="13" s="1"/>
  <c r="AMA4" i="1" s="1"/>
  <c r="EV4" i="13" s="1"/>
  <c r="EV9" i="13" s="1"/>
  <c r="ALT4" i="1" s="1"/>
  <c r="EU4" i="13" s="1"/>
  <c r="EU9" i="13" s="1"/>
  <c r="ALM4" i="1" s="1"/>
  <c r="ET4" i="13" s="1"/>
  <c r="ET9" i="13" s="1"/>
  <c r="ALF4" i="1" s="1"/>
  <c r="ES4" i="13" s="1"/>
  <c r="ES9" i="13" s="1"/>
  <c r="AKY4" i="1" s="1"/>
  <c r="ER4" i="13" s="1"/>
  <c r="ER9" i="13" s="1"/>
  <c r="AKR4" i="1" s="1"/>
  <c r="EQ4" i="13" s="1"/>
  <c r="EQ9" i="13" s="1"/>
  <c r="AKK4" i="1" s="1"/>
  <c r="EP4" i="13" s="1"/>
  <c r="EP9" i="13" s="1"/>
  <c r="AKD4" i="1" s="1"/>
  <c r="EO4" i="13" s="1"/>
  <c r="EO9" i="13" s="1"/>
  <c r="AJW4" i="1" s="1"/>
  <c r="EN4" i="13" s="1"/>
  <c r="EN9" i="13" s="1"/>
  <c r="AJP4" i="1" s="1"/>
  <c r="EM4" i="13" s="1"/>
  <c r="EM9" i="13" s="1"/>
  <c r="AJI4" i="1" s="1"/>
  <c r="EL4" i="13" s="1"/>
  <c r="EL9" i="13" s="1"/>
  <c r="AJB4" i="1" s="1"/>
  <c r="EK4" i="13" s="1"/>
  <c r="EK9" i="13" s="1"/>
  <c r="AIU4" i="1" s="1"/>
  <c r="EJ4" i="13" s="1"/>
  <c r="EJ9" i="13" s="1"/>
  <c r="AIN4" i="1" s="1"/>
  <c r="EI4" i="13" s="1"/>
  <c r="EI9" i="13" s="1"/>
  <c r="AIG4" i="1" s="1"/>
  <c r="EH4" i="13" s="1"/>
  <c r="EH9" i="13" s="1"/>
  <c r="AHL4" i="1" s="1"/>
  <c r="EE4" i="13" s="1"/>
  <c r="G106" i="13"/>
  <c r="AGX4" i="1" l="1"/>
  <c r="EC4" i="13" s="1"/>
  <c r="EE105" i="13"/>
  <c r="EE9" i="13" s="1"/>
  <c r="AGQ4" i="1" l="1"/>
  <c r="EB4" i="13" s="1"/>
  <c r="EC105" i="13"/>
  <c r="EC9" i="13" s="1"/>
  <c r="AGJ4" i="1" l="1"/>
  <c r="EA4" i="13" s="1"/>
  <c r="EB105" i="13"/>
  <c r="EB9" i="13" s="1"/>
  <c r="AFO4" i="1" l="1"/>
  <c r="DX4" i="13" s="1"/>
  <c r="EA105" i="13"/>
  <c r="EA9" i="13" s="1"/>
  <c r="AFA4" i="1" l="1"/>
  <c r="DV4" i="13" s="1"/>
  <c r="DX105" i="13"/>
  <c r="DX9" i="13"/>
  <c r="AEM4" i="1" l="1"/>
  <c r="DT4" i="13" s="1"/>
  <c r="DV105" i="13"/>
  <c r="DV9" i="13" s="1"/>
  <c r="AEF4" i="1" l="1"/>
  <c r="DS4" i="13" s="1"/>
  <c r="DT105" i="13"/>
  <c r="DT9" i="13" s="1"/>
  <c r="ADY4" i="1" l="1"/>
  <c r="DR4" i="13" s="1"/>
  <c r="DS105" i="13"/>
  <c r="DS9" i="13" s="1"/>
  <c r="ADR4" i="1" l="1"/>
  <c r="DQ4" i="13" s="1"/>
  <c r="DQ105" i="13" s="1"/>
  <c r="DQ9" i="13" s="1"/>
  <c r="ADK4" i="1" s="1"/>
  <c r="DP4" i="13" s="1"/>
  <c r="DP105" i="13" s="1"/>
  <c r="DP9" i="13" s="1"/>
  <c r="ADD4" i="1" s="1"/>
  <c r="DO4" i="13" s="1"/>
  <c r="DO105" i="13" s="1"/>
  <c r="DO9" i="13" s="1"/>
  <c r="ACW4" i="1" s="1"/>
  <c r="DN4" i="13" s="1"/>
  <c r="DN105" i="13" s="1"/>
  <c r="DN9" i="13" s="1"/>
  <c r="ACP4" i="1" s="1"/>
  <c r="DM4" i="13" s="1"/>
  <c r="DM105" i="13" s="1"/>
  <c r="DM9" i="13" s="1"/>
  <c r="ACI4" i="1" s="1"/>
  <c r="DL4" i="13" s="1"/>
  <c r="DL105" i="13" s="1"/>
  <c r="DL9" i="13" s="1"/>
  <c r="ACB4" i="1" s="1"/>
  <c r="DK4" i="13" s="1"/>
  <c r="DK105" i="13" s="1"/>
  <c r="DK9" i="13" s="1"/>
  <c r="ABU4" i="1" s="1"/>
  <c r="DJ4" i="13" s="1"/>
  <c r="DJ105" i="13" s="1"/>
  <c r="DJ9" i="13" s="1"/>
  <c r="ABN4" i="1" s="1"/>
  <c r="DI4" i="13" s="1"/>
  <c r="DI105" i="13" s="1"/>
  <c r="DI9" i="13" s="1"/>
  <c r="ABG4" i="1" s="1"/>
  <c r="DH4" i="13" s="1"/>
  <c r="DH105" i="13" s="1"/>
  <c r="DH9" i="13" s="1"/>
  <c r="AAZ4" i="1" s="1"/>
  <c r="DG4" i="13" s="1"/>
  <c r="DG105" i="13" s="1"/>
  <c r="DG9" i="13" s="1"/>
  <c r="AAS4" i="1" s="1"/>
  <c r="DF4" i="13" s="1"/>
  <c r="DR105" i="13"/>
  <c r="DR9" i="13" s="1"/>
  <c r="AAL4" i="1" l="1"/>
  <c r="DE4" i="13" s="1"/>
  <c r="DE9" i="13" s="1"/>
  <c r="AAE4" i="1" s="1"/>
  <c r="DD4" i="13" s="1"/>
  <c r="DD9" i="13" s="1"/>
  <c r="ZX4" i="1" s="1"/>
  <c r="DC4" i="13" s="1"/>
  <c r="DC9" i="13" s="1"/>
  <c r="AOL2" i="1" s="1"/>
  <c r="AOE2" i="1" s="1"/>
  <c r="ANX2" i="1" s="1"/>
  <c r="ANQ2" i="1" s="1"/>
  <c r="ANJ2" i="1" s="1"/>
  <c r="ANC2" i="1" s="1"/>
  <c r="AMV2" i="1" s="1"/>
  <c r="AMH2" i="1" s="1"/>
  <c r="EW3" i="13" s="1"/>
  <c r="EW8" i="13" s="1"/>
  <c r="AMA2" i="1" s="1"/>
  <c r="EV3" i="13" s="1"/>
  <c r="EV8" i="13" s="1"/>
  <c r="ALT2" i="1" s="1"/>
  <c r="EU3" i="13" s="1"/>
  <c r="EU8" i="13" s="1"/>
  <c r="ALM2" i="1" s="1"/>
  <c r="ET3" i="13" s="1"/>
  <c r="ET8" i="13" s="1"/>
  <c r="ALF2" i="1" s="1"/>
  <c r="ES3" i="13" s="1"/>
  <c r="ES8" i="13" s="1"/>
  <c r="AKY2" i="1" s="1"/>
  <c r="ER3" i="13" s="1"/>
  <c r="ER8" i="13" s="1"/>
  <c r="AKR2" i="1" s="1"/>
  <c r="EQ3" i="13" s="1"/>
  <c r="EQ8" i="13" s="1"/>
  <c r="AKK2" i="1" s="1"/>
  <c r="EP3" i="13" s="1"/>
  <c r="EP8" i="13" s="1"/>
  <c r="AKD2" i="1" s="1"/>
  <c r="EO3" i="13" s="1"/>
  <c r="EO8" i="13" s="1"/>
  <c r="AJW2" i="1" s="1"/>
  <c r="EN3" i="13" s="1"/>
  <c r="EN8" i="13" s="1"/>
  <c r="AJP2" i="1" s="1"/>
  <c r="EM3" i="13" s="1"/>
  <c r="EM8" i="13" s="1"/>
  <c r="AJI2" i="1" s="1"/>
  <c r="EL3" i="13" s="1"/>
  <c r="EL8" i="13" s="1"/>
  <c r="AJB2" i="1" s="1"/>
  <c r="EK3" i="13" s="1"/>
  <c r="EK8" i="13" s="1"/>
  <c r="AIU2" i="1" s="1"/>
  <c r="EJ3" i="13" s="1"/>
  <c r="EJ8" i="13" s="1"/>
  <c r="AIN2" i="1" s="1"/>
  <c r="EI3" i="13" s="1"/>
  <c r="EI8" i="13" s="1"/>
  <c r="AIG2" i="1" s="1"/>
  <c r="EH3" i="13" s="1"/>
  <c r="EH8" i="13" s="1"/>
  <c r="AHL2" i="1" s="1"/>
  <c r="EE3" i="13" s="1"/>
  <c r="DF105" i="13"/>
  <c r="DF9" i="13" l="1"/>
  <c r="G105" i="13"/>
  <c r="AGX2" i="1"/>
  <c r="EC3" i="13" s="1"/>
  <c r="EE104" i="13"/>
  <c r="EE8" i="13" s="1"/>
  <c r="AGQ2" i="1" l="1"/>
  <c r="EB3" i="13" s="1"/>
  <c r="EC104" i="13"/>
  <c r="EC8" i="13" s="1"/>
  <c r="AGJ2" i="1" l="1"/>
  <c r="EA3" i="13" s="1"/>
  <c r="EB104" i="13"/>
  <c r="EB8" i="13" s="1"/>
  <c r="AFO2" i="1" l="1"/>
  <c r="DX3" i="13" s="1"/>
  <c r="EA104" i="13"/>
  <c r="EA8" i="13" s="1"/>
  <c r="AFA2" i="1" l="1"/>
  <c r="DV3" i="13" s="1"/>
  <c r="DV104" i="13" s="1"/>
  <c r="DV8" i="13" s="1"/>
  <c r="AEM2" i="1" s="1"/>
  <c r="DT3" i="13" s="1"/>
  <c r="DT104" i="13" s="1"/>
  <c r="DT8" i="13" s="1"/>
  <c r="AEF2" i="1" s="1"/>
  <c r="DS3" i="13" s="1"/>
  <c r="DS104" i="13" s="1"/>
  <c r="DS8" i="13" s="1"/>
  <c r="ADY2" i="1" s="1"/>
  <c r="DR3" i="13" s="1"/>
  <c r="DR104" i="13" s="1"/>
  <c r="DR8" i="13" s="1"/>
  <c r="ADR2" i="1" s="1"/>
  <c r="DQ3" i="13" s="1"/>
  <c r="DQ104" i="13" s="1"/>
  <c r="DQ8" i="13" s="1"/>
  <c r="ADK2" i="1" s="1"/>
  <c r="DP3" i="13" s="1"/>
  <c r="DP104" i="13" s="1"/>
  <c r="DP8" i="13" s="1"/>
  <c r="ADD2" i="1" s="1"/>
  <c r="DO3" i="13" s="1"/>
  <c r="DO104" i="13" s="1"/>
  <c r="DO8" i="13" s="1"/>
  <c r="ACW2" i="1" s="1"/>
  <c r="DN3" i="13" s="1"/>
  <c r="DN104" i="13" s="1"/>
  <c r="DN8" i="13" s="1"/>
  <c r="ACP2" i="1" s="1"/>
  <c r="DM3" i="13" s="1"/>
  <c r="DM104" i="13" s="1"/>
  <c r="DM8" i="13" s="1"/>
  <c r="ACI2" i="1" s="1"/>
  <c r="DL3" i="13" s="1"/>
  <c r="DL104" i="13" s="1"/>
  <c r="DL8" i="13" s="1"/>
  <c r="ACB2" i="1" s="1"/>
  <c r="DK3" i="13" s="1"/>
  <c r="DK104" i="13" s="1"/>
  <c r="DK8" i="13" s="1"/>
  <c r="ABU2" i="1" s="1"/>
  <c r="DJ3" i="13" s="1"/>
  <c r="DJ104" i="13" s="1"/>
  <c r="DJ8" i="13" s="1"/>
  <c r="ABN2" i="1" s="1"/>
  <c r="DI3" i="13" s="1"/>
  <c r="DI104" i="13" s="1"/>
  <c r="DI8" i="13" s="1"/>
  <c r="ABG2" i="1" s="1"/>
  <c r="DH3" i="13" s="1"/>
  <c r="DH104" i="13" s="1"/>
  <c r="DH8" i="13" s="1"/>
  <c r="AAZ2" i="1" s="1"/>
  <c r="DG3" i="13" s="1"/>
  <c r="DG104" i="13" s="1"/>
  <c r="DG8" i="13" s="1"/>
  <c r="AAS2" i="1" s="1"/>
  <c r="DF3" i="13" s="1"/>
  <c r="DX104" i="13"/>
  <c r="DX8" i="13"/>
  <c r="AAL2" i="1" l="1"/>
  <c r="DE3" i="13" s="1"/>
  <c r="DE8" i="13" s="1"/>
  <c r="AAE2" i="1" s="1"/>
  <c r="DD3" i="13" s="1"/>
  <c r="DD8" i="13" s="1"/>
  <c r="ZX2" i="1" s="1"/>
  <c r="DC3" i="13" s="1"/>
  <c r="DC8" i="13" s="1"/>
  <c r="DF104" i="13"/>
  <c r="DF8" i="13" l="1"/>
  <c r="G10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tc={C6D78EB7-5C4C-4A5C-B737-5E1C40A8F143}</author>
    <author>tc={60866BDF-4E8E-4D91-B13D-BA426E5D3CCB}</author>
    <author>tc={68BE8B3C-CB81-4395-A5F0-33ABACEEDE5E}</author>
    <author>tc={7790F450-5342-49B4-BDA0-85B0887A61B9}</author>
    <author>tc={D196C907-589A-4464-8E7E-10803B2E7211}</author>
    <author>tc={D0F2CE3C-E991-49F2-8BC6-B6AE04A825C3}</author>
    <author>tc={3CB4954A-683B-4B30-AA5F-A353ACE3A030}</author>
    <author>tc={92627701-3158-484F-9348-40493A4F45F2}</author>
    <author>tc={99714CDB-8951-4772-BD41-16E2252F04C9}</author>
    <author>tc={AAA07253-734A-434A-B533-10E12DA057E0}</author>
    <author>tc={C2ECCF80-1899-4E3D-9107-71F37DB4B057}</author>
    <author>tc={945830E0-3D60-4404-A5D9-13E9569134E0}</author>
    <author>tc={5450157A-3155-41E0-AACD-CEC9B17823BE}</author>
    <author>tc={5B65C7D9-424E-4C46-98D9-C35DF86E6149}</author>
    <author>tc={4423D598-D0C4-4BF8-9741-E0523386CC77}</author>
    <author>tc={A2BC1BEC-8C63-4514-A13A-DA0A4DA75E7E}</author>
    <author>tc={C312AF96-10D0-4D6B-83D0-9C5260DC6883}</author>
    <author>tc={31390159-F902-4C7B-958D-CED088FA4218}</author>
    <author>tc={C3C60E9B-8F1E-461C-A585-C2CFCB7AC542}</author>
    <author>tc={990A4039-55DB-4B98-9F33-A4D3CA8F264A}</author>
    <author>tc={D3A1E4DE-9321-40A2-B2B2-E607A7CE124C}</author>
    <author>tc={E573FBA7-40CA-4989-A844-5098F3ADE346}</author>
    <author>tc={2AEB946A-CAE7-4019-B10B-209A2B663FFD}</author>
    <author>tc={C3F1CE89-0DC1-4D4A-913E-F66B78948093}</author>
    <author>tc={FF18D27F-985C-48DB-8CB5-5B1B4A7820F0}</author>
    <author>tc={73FBFB4B-61D1-4C93-8113-24711875506D}</author>
    <author>tc={87074385-7728-4BDE-B615-3BE7816744AF}</author>
    <author>tc={21C1666A-CCF3-4C2C-A479-8B5DCE992620}</author>
    <author>tc={9DF29C47-B902-4637-BEF5-829E389AB128}</author>
    <author>tc={88C97A18-749A-4BC9-ACDD-0126D8D56D17}</author>
    <author>tc={F6BC862A-AFE6-4828-8E80-7204C292DEBA}</author>
    <author>tc={3DF36820-3792-4376-8A8B-5461C6EEB47C}</author>
    <author>tc={DC2967D7-DFF9-4AE2-97B6-EC04E9C1CEDC}</author>
    <author>tc={17395BD2-682B-4A92-93B5-948EBD24D946}</author>
    <author>tc={87E7B2A9-3F7D-4B31-AB1B-F0033E872CF7}</author>
    <author>tc={B36E8632-3E5A-49A5-A521-FB8330768C68}</author>
    <author>tc={235F363C-5FA4-4A95-AABD-4248D19005C4}</author>
    <author>tc={D553C088-5F3E-445B-A1BC-7A3B8718E8DE}</author>
    <author>tc={84D80FBE-C7CC-4EB1-8C58-41531C5936DF}</author>
    <author>tc={BA922C73-9355-4E10-B087-E87B0D6C46AA}</author>
    <author>tc={9EDF6EB4-430D-4652-BBD0-06C4520F88E9}</author>
    <author>tc={D619EDEA-F5AD-4515-83B1-4AB5F0391A1B}</author>
    <author>tc={66D47382-75C1-41EB-96F8-A1E3FBE4E527}</author>
    <author>tc={F6B0F652-8B64-40F9-A79A-57816CDF9158}</author>
    <author>tc={F237DDE9-DDB6-470D-9555-81E32CB14AB5}</author>
    <author>tc={5BF052C9-A7B2-4BA5-91D4-3BA38C9EC401}</author>
    <author>tc={1CC788B7-0F5D-4AD9-986B-473E5DFF561F}</author>
    <author>tc={4D2A11CB-448A-41E0-BFD6-153E06AFF329}</author>
    <author>tc={84A99951-E818-4BF9-8F74-4513F2603D7F}</author>
    <author>tc={DCFDA750-A0DF-46C5-8AD5-BCB06DB0BD69}</author>
    <author>tc={E7052748-5E32-4280-A4F4-02CCAC7AD591}</author>
    <author>tc={1B076A6A-C04B-404E-8718-650EA14FCF96}</author>
    <author>tc={7D38A855-00FF-4A97-9A84-770D31719208}</author>
    <author>tc={D3634A3F-229A-4BAE-A5C3-F1B53423BC22}</author>
    <author>tc={92340F4D-BB1D-41FD-B5A6-7023E7B409CE}</author>
    <author>tc={4DFEC810-868C-4259-9838-B434B4EF661E}</author>
    <author>tc={4711E149-6A42-41D7-9143-99E0D8608A6A}</author>
    <author>tc={A8E5BCB6-937F-4AD1-A641-1ABFA2CAF210}</author>
    <author>tc={D168303E-0F4C-4232-A1D6-B0E61BD21D81}</author>
    <author>tc={C70C1C29-F4D0-4E68-ABCA-35AA7D73863D}</author>
    <author>tc={F0D16A1E-CCBA-4754-9EBD-4356CCA14380}</author>
    <author>tc={F5C9A9E2-7C4A-42D5-A520-613FC0DDCAAB}</author>
    <author>tc={E4E067F7-38FC-4588-9168-726A0245043F}</author>
    <author>tc={18F18DC2-BFF3-415C-99C5-316759E3886F}</author>
    <author>tc={92B080FA-3C06-4B19-AC96-291EDD6B05ED}</author>
    <author>tc={9847B15E-5A8F-417B-A045-DA8E0FC20BEE}</author>
    <author>tc={84C75BB9-1307-4A2A-8EBF-454EA530BA4D}</author>
    <author>tc={F09E6E88-75AA-4DCC-81AB-E1655C4CC5B8}</author>
    <author>tc={82A4DD53-56F5-4973-B590-3CCEDCDB2B0B}</author>
    <author>tc={F42D0EEE-32E3-4CD3-A259-2756FBFCB54C}</author>
    <author>tc={281C9369-7374-4538-A586-E0D222FCF8B2}</author>
    <author>tc={EAAFEF8A-2329-4B9D-BB54-3DD277B424B6}</author>
    <author>tc={4A6CBA73-5BC5-4E7A-AC28-4DAF724E9F76}</author>
    <author>tc={06A223B2-E59F-4172-A868-40C23B84DF66}</author>
    <author>tc={5B0F6610-FFBF-4017-B8FF-EAFD455D628E}</author>
    <author>tc={F9CEE713-D066-4239-8CBD-9A7445E1471B}</author>
    <author>tc={4AF93028-8AA8-47F9-AD3C-19B53C3EEBD0}</author>
    <author>tc={89349D5F-A664-453C-900A-6EBA6A0F0194}</author>
    <author>tc={FAA52513-51DA-4962-A767-E386FA1A3D18}</author>
    <author>tc={9082815E-52FD-4B4A-8421-A32C5654D4C8}</author>
    <author>tc={8F33991E-81D7-4897-BFA3-144A962066D6}</author>
    <author>tc={A18A6AE8-58B2-4D77-BCCF-88CA72CDA90B}</author>
  </authors>
  <commentList>
    <comment ref="P2" authorId="0" shapeId="0" xr:uid="{C6D78EB7-5C4C-4A5C-B737-5E1C40A8F143}">
      <text>
        <t>[Threaded comment]
Your version of Excel allows you to read this threaded comment; however, any edits to it will get removed if the file is opened in a newer version of Excel. Learn more: https://go.microsoft.com/fwlink/?linkid=870924
Comment:
    Start sprintu Moni</t>
      </text>
    </comment>
    <comment ref="N27" authorId="1" shapeId="0" xr:uid="{60866BDF-4E8E-4D91-B13D-BA426E5D3CCB}">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2" shapeId="0" xr:uid="{68BE8B3C-CB81-4395-A5F0-33ABACEEDE5E}">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3" shapeId="0" xr:uid="{7790F450-5342-49B4-BDA0-85B0887A61B9}">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4" shapeId="0" xr:uid="{D196C907-589A-4464-8E7E-10803B2E7211}">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5" shapeId="0" xr:uid="{D0F2CE3C-E991-49F2-8BC6-B6AE04A825C3}">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6" shapeId="0" xr:uid="{3CB4954A-683B-4B30-AA5F-A353ACE3A030}">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7" shapeId="0" xr:uid="{92627701-3158-484F-9348-40493A4F45F2}">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8" shapeId="0" xr:uid="{99714CDB-8951-4772-BD41-16E2252F04C9}">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9" shapeId="0" xr:uid="{AAA07253-734A-434A-B533-10E12DA057E0}">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O32" authorId="10" shapeId="0" xr:uid="{C2ECCF80-1899-4E3D-9107-71F37DB4B057}">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1" shapeId="0" xr:uid="{945830E0-3D60-4404-A5D9-13E9569134E0}">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2" shapeId="0" xr:uid="{5450157A-3155-41E0-AACD-CEC9B17823BE}">
      <text>
        <t>[Threaded comment]
Your version of Excel allows you to read this threaded comment; however, any edits to it will get removed if the file is opened in a newer version of Excel. Learn more: https://go.microsoft.com/fwlink/?linkid=870924
Comment:
    Łączna wycena 42MD. Ma wejść do 16/05 ale cześć pracy może być zrobiona do 20/05 (10MD)</t>
      </text>
    </comment>
    <comment ref="C49" authorId="13" shapeId="0" xr:uid="{5B65C7D9-424E-4C46-98D9-C35DF86E6149}">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14" shapeId="0" xr:uid="{4423D598-D0C4-4BF8-9741-E0523386CC77}">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15" shapeId="0" xr:uid="{A2BC1BEC-8C63-4514-A13A-DA0A4DA75E7E}">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53" authorId="16" shapeId="0" xr:uid="{C312AF96-10D0-4D6B-83D0-9C5260DC6883}">
      <text>
        <t>[Threaded comment]
Your version of Excel allows you to read this threaded comment; however, any edits to it will get removed if the file is opened in a newer version of Excel. Learn more: https://go.microsoft.com/fwlink/?linkid=870924
Comment:
    To ma się zakończyć gdzieś do połowy czerwca (koniec czerwca partner chce ruszać ze sprzedażą) - zespół działa z tym, jest zaplanowane, ale data wdrożenie nie jest w pełni potwierdzona, bo nie ma jeszcze wszystkich wymagań.</t>
      </text>
    </comment>
    <comment ref="C54" authorId="17" shapeId="0" xr:uid="{31390159-F902-4C7B-958D-CED088FA4218}">
      <text>
        <t>[Threaded comment]
Your version of Excel allows you to read this threaded comment; however, any edits to it will get removed if the file is opened in a newer version of Excel. Learn more: https://go.microsoft.com/fwlink/?linkid=870924
Comment:
    KAM - Monika Komorowska
Reply:
    UAT: 22/07 - 5/08
PROD: połowa sierpnia 19/08 - TBC
Reply:
    Definicja Warex dojechała 21/06; definicji dla Optimusa jeszcze nie ma</t>
      </text>
    </comment>
    <comment ref="AB54" authorId="18" shapeId="0" xr:uid="{C3C60E9B-8F1E-461C-A585-C2CFCB7AC542}">
      <text>
        <t>[Threaded comment]
Your version of Excel allows you to read this threaded comment; however, any edits to it will get removed if the file is opened in a newer version of Excel. Learn more: https://go.microsoft.com/fwlink/?linkid=870924
Comment:
    19/08 wdrożenie na PROD - TBC</t>
      </text>
    </comment>
    <comment ref="C55" authorId="19" shapeId="0" xr:uid="{990A4039-55DB-4B98-9F33-A4D3CA8F264A}">
      <text>
        <t>[Threaded comment]
Your version of Excel allows you to read this threaded comment; however, any edits to it will get removed if the file is opened in a newer version of Excel. Learn more: https://go.microsoft.com/fwlink/?linkid=870924
Comment:
    Mozliwe że tutaj też będą zmiany - Marcin potwierdzi
Reply:
    Biznes pracuje nad spec produktu dla Moniki - były ustalenia że fajnie gdyby to weszło razem z Warexem i rebrandingiem
Reply:
    rebranding nie jest obowiazkowy na start</t>
      </text>
    </comment>
    <comment ref="B58" authorId="20" shapeId="0" xr:uid="{D3A1E4DE-9321-40A2-B2B2-E607A7CE124C}">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1" shapeId="0" xr:uid="{E573FBA7-40CA-4989-A844-5098F3ADE346}">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2" shapeId="0" xr:uid="{2AEB946A-CAE7-4019-B10B-209A2B663FFD}">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23" shapeId="0" xr:uid="{C3F1CE89-0DC1-4D4A-913E-F66B78948093}">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24" shapeId="0" xr:uid="{FF18D27F-985C-48DB-8CB5-5B1B4A7820F0}">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25" shapeId="0" xr:uid="{73FBFB4B-61D1-4C93-8113-24711875506D}">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26" shapeId="0" xr:uid="{87074385-7728-4BDE-B615-3BE7816744AF}">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27" shapeId="0" xr:uid="{21C1666A-CCF3-4C2C-A479-8B5DCE992620}">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B73" authorId="28" shapeId="0" xr:uid="{9DF29C47-B902-4637-BEF5-829E389AB128}">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29" shapeId="0" xr:uid="{88C97A18-749A-4BC9-ACDD-0126D8D56D17}">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0" shapeId="0" xr:uid="{F6BC862A-AFE6-4828-8E80-7204C292DEBA}">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1" shapeId="0" xr:uid="{3DF36820-3792-4376-8A8B-5461C6EEB47C}">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B78" authorId="32" shapeId="0" xr:uid="{DC2967D7-DFF9-4AE2-97B6-EC04E9C1CEDC}">
      <text>
        <t>[Threaded comment]
Your version of Excel allows you to read this threaded comment; however, any edits to it will get removed if the file is opened in a newer version of Excel. Learn more: https://go.microsoft.com/fwlink/?linkid=870924
Comment:
    Patryk to analizuje i wpadnie w sprint Optimusa, jak tylko będzie gotowe.</t>
      </text>
    </comment>
    <comment ref="S80" authorId="33" shapeId="0" xr:uid="{17395BD2-682B-4A92-93B5-948EBD24D946}">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B83" authorId="34" shapeId="0" xr:uid="{87E7B2A9-3F7D-4B31-AB1B-F0033E872CF7}">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83" authorId="35" shapeId="0" xr:uid="{B36E8632-3E5A-49A5-A521-FB8330768C68}">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83" authorId="36" shapeId="0" xr:uid="{235F363C-5FA4-4A95-AABD-4248D19005C4}">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Q84" authorId="37" shapeId="0" xr:uid="{D553C088-5F3E-445B-A1BC-7A3B8718E8DE}">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84" authorId="38" shapeId="0" xr:uid="{84D80FBE-C7CC-4EB1-8C58-41531C5936DF}">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84" authorId="39" shapeId="0" xr:uid="{BA922C73-9355-4E10-B087-E87B0D6C46AA}">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O85" authorId="40" shapeId="0" xr:uid="{9EDF6EB4-430D-4652-BBD0-06C4520F88E9}">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85" authorId="41" shapeId="0" xr:uid="{D619EDEA-F5AD-4515-83B1-4AB5F0391A1B}">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85" authorId="42" shapeId="0" xr:uid="{66D47382-75C1-41EB-96F8-A1E3FBE4E527}">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85" authorId="43" shapeId="0" xr:uid="{F6B0F652-8B64-40F9-A79A-57816CDF9158}">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85" authorId="44" shapeId="0" xr:uid="{F237DDE9-DDB6-470D-9555-81E32CB14AB5}">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S86" authorId="45" shapeId="0" xr:uid="{5BF052C9-A7B2-4BA5-91D4-3BA38C9EC401}">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T86" authorId="46" shapeId="0" xr:uid="{1CC788B7-0F5D-4AD9-986B-473E5DFF561F}">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87" authorId="47" shapeId="0" xr:uid="{4D2A11CB-448A-41E0-BFD6-153E06AFF329}">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87" authorId="48" shapeId="0" xr:uid="{84A99951-E818-4BF9-8F74-4513F2603D7F}">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B88" authorId="49" shapeId="0" xr:uid="{DCFDA750-A0DF-46C5-8AD5-BCB06DB0BD69}">
      <text>
        <t>[Threaded comment]
Your version of Excel allows you to read this threaded comment; however, any edits to it will get removed if the file is opened in a newer version of Excel. Learn more: https://go.microsoft.com/fwlink/?linkid=870924
Comment:
    Początek sierpnia - dostarczenie funkcjonalności aktywacji i obsługi kontraktów.
Koniec sierpnia - dostarczenie funkcjonalności anulacji/odstąpienia od kontraktu</t>
      </text>
    </comment>
    <comment ref="C88" authorId="50" shapeId="0" xr:uid="{E7052748-5E32-4280-A4F4-02CCAC7AD591}">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- 08/07 - 12/07
Testy UAT - 15/07 - 26/07
Implementacja PROD - 29-30/07
GO Live - 31/07</t>
      </text>
    </comment>
    <comment ref="P88" authorId="51" shapeId="0" xr:uid="{1B076A6A-C04B-404E-8718-650EA14FCF96}">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88" authorId="52" shapeId="0" xr:uid="{7D38A855-00FF-4A97-9A84-770D31719208}">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t>
      </text>
    </comment>
    <comment ref="C89" authorId="53" shapeId="0" xr:uid="{D3634A3F-229A-4BAE-A5C3-F1B53423BC22}">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zablokowany start dev przez brak pliku</t>
      </text>
    </comment>
    <comment ref="W89" authorId="54" shapeId="0" xr:uid="{92340F4D-BB1D-41FD-B5A6-7023E7B409CE}">
      <text>
        <t>[Threaded comment]
Your version of Excel allows you to read this threaded comment; however, any edits to it will get removed if the file is opened in a newer version of Excel. Learn more: https://go.microsoft.com/fwlink/?linkid=870924
Comment:
    UAT start 10/07 - TBC z Marcinem! ALF ma do tego czasu zrobić swoją prace na tyle, żeby umożliwić UATy protection</t>
      </text>
    </comment>
    <comment ref="C90" authorId="55" shapeId="0" xr:uid="{4DFEC810-868C-4259-9838-B434B4EF661E}">
      <text>
        <t>[Threaded comment]
Your version of Excel allows you to read this threaded comment; however, any edits to it will get removed if the file is opened in a newer version of Excel. Learn more: https://go.microsoft.com/fwlink/?linkid=870924
Comment:
    Analiza i tworzenie US - 01-05/07
DEV - 09/07 - 19/07
UAT - 23/07-02/08
Implementacja PROD - 05-06/08
GO Live - 07/08</t>
      </text>
    </comment>
    <comment ref="X90" authorId="56" shapeId="0" xr:uid="{4711E149-6A42-41D7-9143-99E0D8608A6A}">
      <text>
        <t>[Threaded comment]
Your version of Excel allows you to read this threaded comment; however, any edits to it will get removed if the file is opened in a newer version of Excel. Learn more: https://go.microsoft.com/fwlink/?linkid=870924
Comment:
    23/07 start UAT</t>
      </text>
    </comment>
    <comment ref="B93" authorId="57" shapeId="0" xr:uid="{A8E5BCB6-937F-4AD1-A641-1ABFA2CAF210}">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93" authorId="58" shapeId="0" xr:uid="{D168303E-0F4C-4232-A1D6-B0E61BD21D81}">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93" authorId="59" shapeId="0" xr:uid="{C70C1C29-F4D0-4E68-ABCA-35AA7D73863D}">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94" authorId="60" shapeId="0" xr:uid="{F0D16A1E-CCBA-4754-9EBD-4356CCA14380}">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95" authorId="61" shapeId="0" xr:uid="{F5C9A9E2-7C4A-42D5-A520-613FC0DDCAAB}">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95" authorId="62" shapeId="0" xr:uid="{E4E067F7-38FC-4588-9168-726A0245043F}">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C96" authorId="63" shapeId="0" xr:uid="{18F18DC2-BFF3-415C-99C5-316759E3886F}">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B98" authorId="64" shapeId="0" xr:uid="{92B080FA-3C06-4B19-AC96-291EDD6B05ED}">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03" authorId="65" shapeId="0" xr:uid="{9847B15E-5A8F-417B-A045-DA8E0FC20BEE}">
      <text>
        <t xml:space="preserve">[Threaded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t>
      </text>
    </comment>
    <comment ref="D106" authorId="66" shapeId="0" xr:uid="{84C75BB9-1307-4A2A-8EBF-454EA530BA4D}">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B114" authorId="67" shapeId="0" xr:uid="{F09E6E88-75AA-4DCC-81AB-E1655C4CC5B8}">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18" authorId="68" shapeId="0" xr:uid="{82A4DD53-56F5-4973-B590-3CCEDCDB2B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B119" authorId="69" shapeId="0" xr:uid="{F42D0EEE-32E3-4CD3-A259-2756FBFCB54C}">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23" authorId="70" shapeId="0" xr:uid="{281C9369-7374-4538-A586-E0D222FCF8B2}">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27" authorId="71" shapeId="0" xr:uid="{EAAFEF8A-2329-4B9D-BB54-3DD277B424B6}">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B134" authorId="72" shapeId="0" xr:uid="{4A6CBA73-5BC5-4E7A-AC28-4DAF724E9F76}">
      <text>
        <t>[Threaded comment]
Your version of Excel allows you to read this threaded comment; however, any edits to it will get removed if the file is opened in a newer version of Excel. Learn more: https://go.microsoft.com/fwlink/?linkid=870924
Comment:
    Brak One Pagera</t>
      </text>
    </comment>
    <comment ref="B139" authorId="73" shapeId="0" xr:uid="{06A223B2-E59F-4172-A868-40C23B84DF66}">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40" authorId="74" shapeId="0" xr:uid="{5B0F6610-FFBF-4017-B8FF-EAFD455D628E}">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40" authorId="75" shapeId="0" xr:uid="{F9CEE713-D066-4239-8CBD-9A7445E1471B}">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B144" authorId="76" shapeId="0" xr:uid="{4AF93028-8AA8-47F9-AD3C-19B53C3EEBD0}">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49" authorId="77" shapeId="0" xr:uid="{89349D5F-A664-453C-900A-6EBA6A0F019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C167" authorId="78" shapeId="0" xr:uid="{FAA52513-51DA-4962-A767-E386FA1A3D18}">
      <text>
        <t>[Threaded comment]
Your version of Excel allows you to read this threaded comment; however, any edits to it will get removed if the file is opened in a newer version of Excel. Learn more: https://go.microsoft.com/fwlink/?linkid=870924
Comment:
    MASH to cały czas robi ale na najniższym prio, jak jest czas</t>
      </text>
    </comment>
    <comment ref="B169" authorId="79" shapeId="0" xr:uid="{9082815E-52FD-4B4A-8421-A32C5654D4C8}">
      <text>
        <t>[Threaded comment]
Your version of Excel allows you to read this threaded comment; however, any edits to it will get removed if the file is opened in a newer version of Excel. Learn more: https://go.microsoft.com/fwlink/?linkid=870924
Comment:
    Brak wymagań żeby to wycenić, ale to i tam najwcześniej 2025</t>
      </text>
    </comment>
    <comment ref="B174" authorId="80" shapeId="0" xr:uid="{8F33991E-81D7-4897-BFA3-144A962066D6}">
      <text>
        <t>[Threaded comment]
Your version of Excel allows you to read this threaded comment; however, any edits to it will get removed if the file is opened in a newer version of Excel. Learn more: https://go.microsoft.com/fwlink/?linkid=870924
Comment:
    To ma być częścią procesu scoringu</t>
      </text>
    </comment>
    <comment ref="B179" authorId="81" shapeId="0" xr:uid="{A18A6AE8-58B2-4D77-BCCF-88CA72CDA90B}">
      <text>
        <t>[Threaded comment]
Your version of Excel allows you to read this threaded comment; however, any edits to it will get removed if the file is opened in a newer version of Excel. Learn more: https://go.microsoft.com/fwlink/?linkid=870924
Comment:
    Brak wymagań biznesowych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tc={18B95512-7CE4-4F22-817D-75290FEDEE4D}</author>
    <author>tc={ABB6090C-2A26-4746-81FC-BB2B8F22618C}</author>
    <author>tc={83C1856E-D5D7-4E04-BD44-A1EA0E97D7B9}</author>
    <author>tc={955F8B43-57E2-49D5-9892-6E503FEDA59A}</author>
    <author>tc={9B2AB808-1A21-4B79-8B65-C9FE2E33ACB6}</author>
    <author>tc={BB8A8D2F-D1FD-4BFF-995F-87FAA19FB831}</author>
    <author>tc={76CDE5E7-2F73-4390-940C-1CF8BABEFD05}</author>
    <author>tc={7CCF3453-E2BA-4308-91AA-C1FAA84D7413}</author>
    <author>tc={F8F1C4F3-D23B-4D9D-9BE0-2B3467311CCC}</author>
    <author>tc={077F896D-979E-407C-A822-B7FD4E4C5BB8}</author>
    <author>tc={9C31CF89-438F-41BA-89E5-5B90269F71B3}</author>
    <author>tc={C841C83A-560A-4DEB-9E44-5979A349A369}</author>
    <author>tc={A4421F75-DD5E-4520-A4D5-040E40FDB1C8}</author>
    <author>tc={8940C4EC-C94A-41E0-B1EB-846C364FFF8F}</author>
    <author>tc={135EBD5B-FBAC-4AF7-B40F-C476CC32F2CE}</author>
    <author>tc={B023FBF4-6224-4E67-A16B-B5C688A4B374}</author>
    <author>tc={921AB8A6-CF34-4CA6-9451-02E2A712C8D3}</author>
    <author>tc={3A7BC806-7855-4F0A-B173-843FC25194AE}</author>
    <author>tc={4D05E6A8-5DC2-4F0F-80BC-2621D535C8AC}</author>
    <author>tc={36BAF161-0FFE-4182-AD0B-B7EAD5CC0D47}</author>
    <author>tc={29DBC9DF-BFD9-4A4E-9796-0CD02E31A77D}</author>
    <author>tc={F43D6E2E-C9FE-422C-950B-7D477CC561A1}</author>
    <author>tc={F6F2C2D6-106D-46CE-BE3A-62CAC23D9E0D}</author>
    <author>tc={CCDEF84A-D2D3-4DCC-8CF9-B6EB63DC27AF}</author>
    <author>tc={FEC3DF34-2E83-477B-BFBD-572DFA2FDBFA}</author>
    <author>tc={620E8160-CDC3-48F2-9270-33ADE8D21F4E}</author>
    <author>tc={2A43D984-E60C-4203-952F-4A466E5666B7}</author>
    <author>tc={56432744-C227-4B85-9DD9-EC5D2D9F6A0C}</author>
    <author>tc={C813BE8C-18AF-4EB5-A30B-28F63DBE939E}</author>
    <author>tc={667685C6-D39A-4B14-8A63-BC512C6CA191}</author>
    <author>tc={AF57B2AF-A4E3-40EF-94FF-56E7BECBC142}</author>
    <author>tc={B70E04A0-E0C1-4B4F-B205-9DAB9DCDDDF4}</author>
    <author>tc={BC77EB0F-2944-442A-A0B2-F6CFC710906A}</author>
    <author>tc={09B11F01-750B-43FE-B6CA-7C968BAA115C}</author>
    <author>tc={3ECFCD07-83D7-4A7E-A1E0-5E26511F412A}</author>
    <author>tc={83ADAE41-2DA5-43DB-B163-6D8670E6D935}</author>
    <author>tc={8CFAD27E-750C-4885-8078-1A05E06E2D15}</author>
    <author>tc={810EE9FB-EE09-4268-95E3-24C3512338E7}</author>
    <author>tc={9CC14247-06A8-4369-819D-9F30B8BF0824}</author>
    <author>tc={FBDA37D2-76E3-4273-B761-896F21E3B598}</author>
    <author>tc={C37AE19A-740D-4F22-8317-8F3F424BFA5B}</author>
    <author>tc={29AC336F-BA71-4345-ADDA-AFBC3B636992}</author>
    <author>tc={0F24BC8D-37F9-4E47-82C3-50E9C9F51D07}</author>
    <author>tc={9A056D68-7FCB-4ADE-9DBA-7DE34C3F7FDC}</author>
    <author>tc={16481704-8414-4645-BF03-26C634A3C03D}</author>
    <author>tc={CBE411A9-5C3E-4938-BBAF-458B14099DC7}</author>
    <author>tc={6FA9DB83-D037-4EF0-9583-42D5F21238A5}</author>
    <author>tc={90FDE24D-47CC-4BFD-96BF-5252CEF9C0DD}</author>
    <author>tc={E96BE19A-B0C6-4E14-BBC9-F9071473A71A}</author>
    <author>tc={219D43E5-6383-4058-88D9-647DDF23C2B7}</author>
    <author>tc={319F81C1-4818-44EA-82AC-52FC712FAD55}</author>
    <author>tc={6073B3B0-4E16-413D-A35D-C8144ECB4B9E}</author>
    <author>tc={1A7C776A-2A6B-4B91-AB75-7833CF9B7FEE}</author>
    <author>tc={DBEAF72A-356C-413E-AC5F-4AF28E878319}</author>
    <author>tc={148C0567-7B7E-400B-A752-2BB364A66ED0}</author>
    <author>tc={A73C710D-5820-41BF-B1AA-63171646227B}</author>
    <author>tc={6919AF6C-2361-4ADE-847E-E9E99DF79EB1}</author>
    <author>tc={4F9E1D63-688B-4F85-B9D0-A8581D573AAE}</author>
    <author>tc={708DCB97-37F1-4D5F-A9AB-994CE8A37B07}</author>
    <author>tc={24CDCD16-AD4C-46D9-90D5-59F39060E3F8}</author>
    <author>tc={D5C570CB-1536-4DBB-8265-C8E1E3AF0397}</author>
    <author>tc={1A415E14-A32A-4973-B71D-C95A2C5286B1}</author>
    <author>tc={4E5CF087-31EB-4176-AB8E-F55C680738BC}</author>
    <author>tc={15D11066-F9A7-4692-8C92-A824717AA90A}</author>
    <author>tc={215CED53-9534-4169-A050-FEEAA734B271}</author>
    <author>tc={3543C709-DD83-4713-AA02-E237297F89F0}</author>
    <author>tc={ACD49400-B044-40E3-AA5F-3729705D4983}</author>
    <author>tc={A957AFAD-BAEB-4910-BB25-95F1E29CF8A9}</author>
    <author>tc={F3239B78-895D-4833-AF53-B52B3AE21E44}</author>
    <author>tc={73774419-BD5C-4EA1-A85E-43B4C733DEB3}</author>
    <author>tc={61D36AD2-AF1E-4B45-92F7-F87C878B6D20}</author>
    <author>tc={E5848EB8-6717-4039-9200-48FA4AF1BA03}</author>
    <author>tc={F8F29D6F-4332-4A17-8425-BA3999E0B86F}</author>
    <author>tc={AF8BF1C7-74D9-4D59-A569-FF17B6A275CD}</author>
    <author>tc={934DFDBF-AF88-4681-BC35-9BBB2892BD2A}</author>
    <author>tc={031315D5-66C1-40EB-8710-6F333473E093}</author>
    <author>tc={A96EE5A1-5EBF-4DCC-A105-EE3C8E3F3F01}</author>
    <author>tc={DBF1A7BD-038A-4FC2-A86E-DEB7D7EA7B7A}</author>
    <author>tc={0D2326CB-7A82-4580-BF20-A841D77F8981}</author>
    <author>tc={F40E6598-DC4C-420A-A17E-B7DDF7F6D536}</author>
    <author>tc={2D471436-F759-42F2-AC23-ADD4B48F4694}</author>
    <author>tc={64AB5336-2B47-46B2-967F-B70A371ED7B0}</author>
    <author>tc={E4A42044-AE15-4849-8D36-5CC2CEE947EB}</author>
    <author>tc={E85C6106-E9E1-46C9-B6F3-D71C2D2EE026}</author>
    <author>tc={CC71FDD5-26DC-4E8D-8454-2E37C4452035}</author>
    <author>tc={6BE828AB-05AF-4C8E-89BF-E1843904C809}</author>
    <author>tc={369BDE5E-B609-4C43-B04C-60414452BBBF}</author>
    <author>tc={460B30CE-D5DA-4AD6-9919-D04BF06E620C}</author>
    <author>tc={70B3F26B-E207-42C5-8A04-F41BD80736FF}</author>
    <author>tc={97E49BFA-EFD6-42DF-8A8C-343220180FC3}</author>
    <author>tc={5B55A0BE-C069-4190-9E80-A95C307271D6}</author>
    <author>tc={EC009D7B-2F9C-4ADC-B293-79F6C43E6097}</author>
    <author>tc={791FDA6F-DFD6-4C71-B675-EC163FD996DC}</author>
    <author>tc={3E8E4778-E775-4784-87B2-F1549BE57CE7}</author>
    <author>tc={5B2FED44-9233-4450-A169-9C2D1878A296}</author>
    <author>tc={C54C9855-6AC2-4120-83E3-C12793F97A12}</author>
    <author>tc={F52D9A00-A1E0-414B-9771-F55FB9CA17E5}</author>
    <author>tc={580AC718-B888-4085-8D3C-8FE2F2FD3987}</author>
    <author>tc={F6800638-E295-4542-BB66-58577EEBC881}</author>
    <author>tc={726A4274-FD50-4D98-A18C-7B1CF5738943}</author>
    <author>tc={8BDA9DCC-B3B3-44D5-A1E2-E42B923A2D30}</author>
    <author>tc={CCF723E0-D312-43AA-B303-9C6B2724FBBF}</author>
    <author>tc={2AD50049-BE31-436D-B24D-3A0CC54B9DCC}</author>
    <author>tc={A113D029-8753-428D-85D2-3A7DC8FFD394}</author>
    <author>tc={6FE5CC97-B339-474D-B150-8355DD886F4D}</author>
    <author>tc={8978A277-79A4-4C51-B5F9-8E55A7431BE2}</author>
    <author>tc={EC224DCF-FF04-45A0-BF2E-5AABF7F20287}</author>
    <author>tc={C53661DA-7F71-4476-A21D-98DB81A8FD98}</author>
    <author>tc={620A30B7-AB79-42AB-8E6A-943975900652}</author>
    <author>tc={44F71566-EC66-498D-893B-959F668439A9}</author>
    <author>tc={91F3D9F3-F71E-4FE0-95AD-1FC1C0D85554}</author>
    <author>tc={EA2ACFEC-769C-494C-BC86-35543C3D9112}</author>
    <author>tc={613328FD-7056-4488-B9F7-9D92CDA2BDB6}</author>
    <author>tc={2C7F649C-1E72-475E-8BEB-7F213DC370D9}</author>
    <author>tc={8AB4D8A4-EE07-45EE-8140-A5A6D0914A74}</author>
    <author>tc={88FDFBA5-1226-4913-BC41-475BCD0E5AE4}</author>
  </authors>
  <commentList>
    <comment ref="P2" authorId="0" shapeId="0" xr:uid="{18B95512-7CE4-4F22-817D-75290FEDEE4D}">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ABB6090C-2A26-4746-81FC-BB2B8F22618C}">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83C1856E-D5D7-4E04-BD44-A1EA0E97D7B9}">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955F8B43-57E2-49D5-9892-6E503FEDA59A}">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9B2AB808-1A21-4B79-8B65-C9FE2E33ACB6}">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BB8A8D2F-D1FD-4BFF-995F-87FAA19FB831}">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76CDE5E7-2F73-4390-940C-1CF8BABEFD05}">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7CCF3453-E2BA-4308-91AA-C1FAA84D7413}">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F8F1C4F3-D23B-4D9D-9BE0-2B3467311CCC}">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077F896D-979E-407C-A822-B7FD4E4C5BB8}">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9C31CF89-438F-41BA-89E5-5B90269F71B3}">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C841C83A-560A-4DEB-9E44-5979A349A369}">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A4421F75-DD5E-4520-A4D5-040E40FDB1C8}">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8940C4EC-C94A-41E0-B1EB-846C364FFF8F}">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135EBD5B-FBAC-4AF7-B40F-C476CC32F2CE}">
      <text>
        <t>[Threaded comment]
Your version of Excel allows you to read this threaded comment; however, any edits to it will get removed if the file is opened in a newer version of Excel. Learn more: https://go.microsoft.com/fwlink/?linkid=870924
Comment:
    wydanie poprawki</t>
      </text>
    </comment>
    <comment ref="O32" authorId="15" shapeId="0" xr:uid="{B023FBF4-6224-4E67-A16B-B5C688A4B374}">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6" shapeId="0" xr:uid="{921AB8A6-CF34-4CA6-9451-02E2A712C8D3}">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7" shapeId="0" xr:uid="{3A7BC806-7855-4F0A-B173-843FC25194AE}">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8" shapeId="0" xr:uid="{4D05E6A8-5DC2-4F0F-80BC-2621D535C8AC}">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19" shapeId="0" xr:uid="{36BAF161-0FFE-4182-AD0B-B7EAD5CC0D47}">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0" shapeId="0" xr:uid="{29DBC9DF-BFD9-4A4E-9796-0CD02E31A77D}">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1" shapeId="0" xr:uid="{F43D6E2E-C9FE-422C-950B-7D477CC561A1}">
      <text>
        <t>[Threaded comment]
Your version of Excel allows you to read this threaded comment; however, any edits to it will get removed if the file is opened in a newer version of Excel. Learn more: https://go.microsoft.com/fwlink/?linkid=870924
Comment:
    KAM - Monika Komorowska
Reply:
    UAT: 7/08 - 12/08 z partnerem
PROD: 27/08 - TBC</t>
      </text>
    </comment>
    <comment ref="V54" authorId="22" shapeId="0" xr:uid="{F6F2C2D6-106D-46CE-BE3A-62CAC23D9E0D}">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Y54" authorId="23" shapeId="0" xr:uid="{CCDEF84A-D2D3-4DCC-8CF9-B6EB63DC27AF}">
      <text>
        <t>[Threaded comment]
Your version of Excel allows you to read this threaded comment; however, any edits to it will get removed if the file is opened in a newer version of Excel. Learn more: https://go.microsoft.com/fwlink/?linkid=870924
Comment:
    Tutaj bedziemy na UAT</t>
      </text>
    </comment>
    <comment ref="U55" authorId="24" shapeId="0" xr:uid="{FEC3DF34-2E83-477B-BFBD-572DFA2FDBFA}">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B58" authorId="25" shapeId="0" xr:uid="{620E8160-CDC3-48F2-9270-33ADE8D21F4E}">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6" shapeId="0" xr:uid="{2A43D984-E60C-4203-952F-4A466E5666B7}">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7" shapeId="0" xr:uid="{56432744-C227-4B85-9DD9-EC5D2D9F6A0C}">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28" shapeId="0" xr:uid="{C813BE8C-18AF-4EB5-A30B-28F63DBE939E}">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29" shapeId="0" xr:uid="{667685C6-D39A-4B14-8A63-BC512C6CA191}">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0" shapeId="0" xr:uid="{AF57B2AF-A4E3-40EF-94FF-56E7BECBC142}">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1" shapeId="0" xr:uid="{B70E04A0-E0C1-4B4F-B205-9DAB9DCDDDF4}">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2" shapeId="0" xr:uid="{BC77EB0F-2944-442A-A0B2-F6CFC710906A}">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D72" authorId="33" shapeId="0" xr:uid="{09B11F01-750B-43FE-B6CA-7C968BAA115C}">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4" shapeId="0" xr:uid="{3ECFCD07-83D7-4A7E-A1E0-5E26511F412A}">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5" shapeId="0" xr:uid="{83ADAE41-2DA5-43DB-B163-6D8670E6D935}">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6" shapeId="0" xr:uid="{8CFAD27E-750C-4885-8078-1A05E06E2D15}">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7" shapeId="0" xr:uid="{810EE9FB-EE09-4268-95E3-24C3512338E7}">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38" shapeId="0" xr:uid="{9CC14247-06A8-4369-819D-9F30B8BF0824}">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39" shapeId="0" xr:uid="{FBDA37D2-76E3-4273-B761-896F21E3B598}">
      <text>
        <t>[Threaded comment]
Your version of Excel allows you to read this threaded comment; however, any edits to it will get removed if the file is opened in a newer version of Excel. Learn more: https://go.microsoft.com/fwlink/?linkid=870924
Comment:
    Patryk to analizuje i wpadnie w sprint Optimusa, jak tylko będzie gotowe.</t>
      </text>
    </comment>
    <comment ref="S80" authorId="40" shapeId="0" xr:uid="{C37AE19A-740D-4F22-8317-8F3F424BFA5B}">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1" shapeId="0" xr:uid="{29AC336F-BA71-4345-ADDA-AFBC3B636992}">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B88" authorId="42" shapeId="0" xr:uid="{0F24BC8D-37F9-4E47-82C3-50E9C9F51D07}">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88" authorId="43" shapeId="0" xr:uid="{9A056D68-7FCB-4ADE-9DBA-7DE34C3F7FDC}">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88" authorId="44" shapeId="0" xr:uid="{16481704-8414-4645-BF03-26C634A3C03D}">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88" authorId="45" shapeId="0" xr:uid="{CBE411A9-5C3E-4938-BBAF-458B14099DC7}">
      <text>
        <t>[Threaded comment]
Your version of Excel allows you to read this threaded comment; however, any edits to it will get removed if the file is opened in a newer version of Excel. Learn more: https://go.microsoft.com/fwlink/?linkid=870924
Comment:
    testy paczki</t>
      </text>
    </comment>
    <comment ref="W88" authorId="46" shapeId="0" xr:uid="{6FA9DB83-D037-4EF0-9583-42D5F21238A5}">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88" authorId="47" shapeId="0" xr:uid="{90FDE24D-47CC-4BFD-96BF-5252CEF9C0DD}">
      <text>
        <t>[Threaded comment]
Your version of Excel allows you to read this threaded comment; however, any edits to it will get removed if the file is opened in a newer version of Excel. Learn more: https://go.microsoft.com/fwlink/?linkid=870924
Comment:
    special offer</t>
      </text>
    </comment>
    <comment ref="AC88" authorId="48" shapeId="0" xr:uid="{E96BE19A-B0C6-4E14-BBC9-F9071473A71A}">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89" authorId="49" shapeId="0" xr:uid="{219D43E5-6383-4058-88D9-647DDF23C2B7}">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89" authorId="50" shapeId="0" xr:uid="{319F81C1-4818-44EA-82AC-52FC712FAD55}">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89" authorId="51" shapeId="0" xr:uid="{6073B3B0-4E16-413D-A35D-C8144ECB4B9E}">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89" authorId="52" shapeId="0" xr:uid="{1A7C776A-2A6B-4B91-AB75-7833CF9B7FEE}">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O90" authorId="53" shapeId="0" xr:uid="{DBEAF72A-356C-413E-AC5F-4AF28E878319}">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90" authorId="54" shapeId="0" xr:uid="{148C0567-7B7E-400B-A752-2BB364A66ED0}">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90" authorId="55" shapeId="0" xr:uid="{A73C710D-5820-41BF-B1AA-63171646227B}">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90" authorId="56" shapeId="0" xr:uid="{6919AF6C-2361-4ADE-847E-E9E99DF79EB1}">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90" authorId="57" shapeId="0" xr:uid="{4F9E1D63-688B-4F85-B9D0-A8581D573AAE}">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90" authorId="58" shapeId="0" xr:uid="{708DCB97-37F1-4D5F-A9AB-994CE8A37B07}">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90" authorId="59" shapeId="0" xr:uid="{24CDCD16-AD4C-46D9-90D5-59F39060E3F8}">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S91" authorId="60" shapeId="0" xr:uid="{D5C570CB-1536-4DBB-8265-C8E1E3AF0397}">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91" authorId="61" shapeId="0" xr:uid="{1A415E14-A32A-4973-B71D-C95A2C5286B1}">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92" authorId="62" shapeId="0" xr:uid="{4E5CF087-31EB-4176-AB8E-F55C680738BC}">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92" authorId="63" shapeId="0" xr:uid="{15D11066-F9A7-4692-8C92-A824717AA90A}">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C93" authorId="64" shapeId="0" xr:uid="{215CED53-9534-4169-A050-FEEAA734B271}">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93" authorId="65" shapeId="0" xr:uid="{3543C709-DD83-4713-AA02-E237297F89F0}">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93" authorId="66" shapeId="0" xr:uid="{ACD49400-B044-40E3-AA5F-3729705D4983}">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93" authorId="67" shapeId="0" xr:uid="{A957AFAD-BAEB-4910-BB25-95F1E29CF8A9}">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93" authorId="68" shapeId="0" xr:uid="{F3239B78-895D-4833-AF53-B52B3AE21E44}">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93" authorId="69" shapeId="0" xr:uid="{73774419-BD5C-4EA1-A85E-43B4C733DEB3}">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94" authorId="70" shapeId="0" xr:uid="{61D36AD2-AF1E-4B45-92F7-F87C878B6D20}">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94" authorId="71" shapeId="0" xr:uid="{E5848EB8-6717-4039-9200-48FA4AF1BA03}">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C95" authorId="72" shapeId="0" xr:uid="{F8F29D6F-4332-4A17-8425-BA3999E0B86F}">
      <text>
        <t>[Threaded comment]
Your version of Excel allows you to read this threaded comment; however, any edits to it will get removed if the file is opened in a newer version of Excel. Learn more: https://go.microsoft.com/fwlink/?linkid=870924
Comment:
    Analiza i tworzenie US - 01-05/07
DEV - 09/07 - 19/07
UAT - 23/07 - 02/08
Implementacja PROD - 6-8/08
GO Live - 09/08</t>
      </text>
    </comment>
    <comment ref="V95" authorId="73" shapeId="0" xr:uid="{AF8BF1C7-74D9-4D59-A569-FF17B6A275CD}">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95" authorId="74" shapeId="0" xr:uid="{934DFDBF-AF88-4681-BC35-9BBB2892BD2A}">
      <text>
        <t>[Threaded comment]
Your version of Excel allows you to read this threaded comment; however, any edits to it will get removed if the file is opened in a newer version of Excel. Learn more: https://go.microsoft.com/fwlink/?linkid=870924
Comment:
    23/07 start UAT</t>
      </text>
    </comment>
    <comment ref="B98" authorId="75" shapeId="0" xr:uid="{031315D5-66C1-40EB-8710-6F333473E093}">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98" authorId="76" shapeId="0" xr:uid="{A96EE5A1-5EBF-4DCC-A105-EE3C8E3F3F01}">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98" authorId="77" shapeId="0" xr:uid="{DBF1A7BD-038A-4FC2-A86E-DEB7D7EA7B7A}">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99" authorId="78" shapeId="0" xr:uid="{0D2326CB-7A82-4580-BF20-A841D77F8981}">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00" authorId="79" shapeId="0" xr:uid="{F40E6598-DC4C-420A-A17E-B7DDF7F6D536}">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00" authorId="80" shapeId="0" xr:uid="{2D471436-F759-42F2-AC23-ADD4B48F4694}">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00" authorId="81" shapeId="0" xr:uid="{64AB5336-2B47-46B2-967F-B70A371ED7B0}">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00" authorId="82" shapeId="0" xr:uid="{E4A42044-AE15-4849-8D36-5CC2CEE947EB}">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00" authorId="83" shapeId="0" xr:uid="{E85C6106-E9E1-46C9-B6F3-D71C2D2EE026}">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00" authorId="84" shapeId="0" xr:uid="{CC71FDD5-26DC-4E8D-8454-2E37C4452035}">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01" authorId="85" shapeId="0" xr:uid="{6BE828AB-05AF-4C8E-89BF-E1843904C809}">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03" authorId="86" shapeId="0" xr:uid="{369BDE5E-B609-4C43-B04C-60414452BBBF}">
      <text>
        <t>[Threaded comment]
Your version of Excel allows you to read this threaded comment; however, any edits to it will get removed if the file is opened in a newer version of Excel. Learn more: https://go.microsoft.com/fwlink/?linkid=870924
Comment:
    Kostka - jakieś 45MD
Paperless - 30MD
Cennik - 10MD
Produkt T-Mobile - 20MD</t>
      </text>
    </comment>
    <comment ref="A104" authorId="87" shapeId="0" xr:uid="{460B30CE-D5DA-4AD6-9919-D04BF06E620C}">
      <text>
        <t>[Threaded comment]
Your version of Excel allows you to read this threaded comment; however, any edits to it will get removed if the file is opened in a newer version of Excel. Learn more: https://go.microsoft.com/fwlink/?linkid=870924
Comment:
    26/11 - na listopadzie</t>
      </text>
    </comment>
    <comment ref="C104" authorId="88" shapeId="0" xr:uid="{70B3F26B-E207-42C5-8A04-F41BD80736FF}">
      <text>
        <t>[Threaded comment]
Your version of Excel allows you to read this threaded comment; however, any edits to it will get removed if the file is opened in a newer version of Excel. Learn more: https://go.microsoft.com/fwlink/?linkid=870924
Comment:
    PAPERLESS</t>
      </text>
    </comment>
    <comment ref="C105" authorId="89" shapeId="0" xr:uid="{97E49BFA-EFD6-42DF-8A8C-343220180FC3}">
      <text>
        <t>[Threaded comment]
Your version of Excel allows you to read this threaded comment; however, any edits to it will get removed if the file is opened in a newer version of Excel. Learn more: https://go.microsoft.com/fwlink/?linkid=870924
Comment:
    CENNIK</t>
      </text>
    </comment>
    <comment ref="C106" authorId="90" shapeId="0" xr:uid="{5B55A0BE-C069-4190-9E80-A95C307271D6}">
      <text>
        <t>[Threaded comment]
Your version of Excel allows you to read this threaded comment; however, any edits to it will get removed if the file is opened in a newer version of Excel. Learn more: https://go.microsoft.com/fwlink/?linkid=870924
Comment:
    PRODUKT</t>
      </text>
    </comment>
    <comment ref="C109" authorId="91" shapeId="0" xr:uid="{EC009D7B-2F9C-4ADC-B293-79F6C43E6097}">
      <text>
        <t>[Threaded comment]
Your version of Excel allows you to read this threaded comment; however, any edits to it will get removed if the file is opened in a newer version of Excel. Learn more: https://go.microsoft.com/fwlink/?linkid=870924
Comment:
    CENNIK</t>
      </text>
    </comment>
    <comment ref="C110" authorId="92" shapeId="0" xr:uid="{791FDA6F-DFD6-4C71-B675-EC163FD996DC}">
      <text>
        <t>[Threaded comment]
Your version of Excel allows you to read this threaded comment; however, any edits to it will get removed if the file is opened in a newer version of Excel. Learn more: https://go.microsoft.com/fwlink/?linkid=870924
Comment:
    PAPERLESS</t>
      </text>
    </comment>
    <comment ref="B111" authorId="93" shapeId="0" xr:uid="{3E8E4778-E775-4784-87B2-F1549BE57CE7}">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16" authorId="94" shapeId="0" xr:uid="{5B2FED44-9233-4450-A169-9C2D1878A296}">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19" authorId="95" shapeId="0" xr:uid="{C54C9855-6AC2-4120-83E3-C12793F97A12}">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27" authorId="96" shapeId="0" xr:uid="{F52D9A00-A1E0-414B-9771-F55FB9CA17E5}">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31" authorId="97" shapeId="0" xr:uid="{580AC718-B888-4085-8D3C-8FE2F2FD39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B132" authorId="98" shapeId="0" xr:uid="{F6800638-E295-4542-BB66-58577EEBC881}">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36" authorId="99" shapeId="0" xr:uid="{726A4274-FD50-4D98-A18C-7B1CF5738943}">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40" authorId="100" shapeId="0" xr:uid="{8BDA9DCC-B3B3-44D5-A1E2-E42B923A2D30}">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42" authorId="101" shapeId="0" xr:uid="{CCF723E0-D312-43AA-B303-9C6B2724FBBF}">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47" authorId="102" shapeId="0" xr:uid="{2AD50049-BE31-436D-B24D-3A0CC54B9DCC}">
      <text>
        <t>[Threaded comment]
Your version of Excel allows you to read this threaded comment; however, any edits to it will get removed if the file is opened in a newer version of Excel. Learn more: https://go.microsoft.com/fwlink/?linkid=870924
Comment:
    Milena dostarczyła wymagania do ALF - Jakub Kulesza ma je analizować</t>
      </text>
    </comment>
    <comment ref="B152" authorId="103" shapeId="0" xr:uid="{A113D029-8753-428D-85D2-3A7DC8FFD394}">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53" authorId="104" shapeId="0" xr:uid="{6FE5CC97-B339-474D-B150-8355DD886F4D}">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53" authorId="105" shapeId="0" xr:uid="{8978A277-79A4-4C51-B5F9-8E55A7431BE2}">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53" authorId="106" shapeId="0" xr:uid="{EC224DCF-FF04-45A0-BF2E-5AABF7F20287}">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Z153" authorId="107" shapeId="0" xr:uid="{C53661DA-7F71-4476-A21D-98DB81A8FD98}">
      <text>
        <t>[Threaded comment]
Your version of Excel allows you to read this threaded comment; however, any edits to it will get removed if the file is opened in a newer version of Excel. Learn more: https://go.microsoft.com/fwlink/?linkid=870924
Comment:
    PROD około 7/08</t>
      </text>
    </comment>
    <comment ref="X154" authorId="108" shapeId="0" xr:uid="{620A30B7-AB79-42AB-8E6A-943975900652}">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54" authorId="109" shapeId="0" xr:uid="{44F71566-EC66-498D-893B-959F668439A9}">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57" authorId="110" shapeId="0" xr:uid="{91F3D9F3-F71E-4FE0-95AD-1FC1C0D85554}">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62" authorId="111" shapeId="0" xr:uid="{EA2ACFEC-769C-494C-BC86-35543C3D9112}">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C180" authorId="112" shapeId="0" xr:uid="{613328FD-7056-4488-B9F7-9D92CDA2BDB6}">
      <text>
        <t>[Threaded comment]
Your version of Excel allows you to read this threaded comment; however, any edits to it will get removed if the file is opened in a newer version of Excel. Learn more: https://go.microsoft.com/fwlink/?linkid=870924
Comment:
    MASH to cały czas robi ale na najniższym prio, jak jest czas</t>
      </text>
    </comment>
    <comment ref="B182" authorId="113" shapeId="0" xr:uid="{2C7F649C-1E72-475E-8BEB-7F213DC370D9}">
      <text>
        <t>[Threaded comment]
Your version of Excel allows you to read this threaded comment; however, any edits to it will get removed if the file is opened in a newer version of Excel. Learn more: https://go.microsoft.com/fwlink/?linkid=870924
Comment:
    Brak wymagań żeby to wycenić, ale to i tam najwcześniej 2025</t>
      </text>
    </comment>
    <comment ref="B187" authorId="114" shapeId="0" xr:uid="{8AB4D8A4-EE07-45EE-8140-A5A6D0914A74}">
      <text>
        <t>[Threaded comment]
Your version of Excel allows you to read this threaded comment; however, any edits to it will get removed if the file is opened in a newer version of Excel. Learn more: https://go.microsoft.com/fwlink/?linkid=870924
Comment:
    To ma być częścią procesu scoringu</t>
      </text>
    </comment>
    <comment ref="B192" authorId="115" shapeId="0" xr:uid="{88FDFBA5-1226-4913-BC41-475BCD0E5AE4}">
      <text>
        <t>[Threaded comment]
Your version of Excel allows you to read this threaded comment; however, any edits to it will get removed if the file is opened in a newer version of Excel. Learn more: https://go.microsoft.com/fwlink/?linkid=870924
Comment:
    Brak wymagań biznesowych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tc={08A9FB73-7FC7-418A-B195-44C6C2F90875}</author>
    <author>tc={3A918E58-A502-40E8-A900-69601C88B642}</author>
    <author>tc={43DCEDDB-DF6C-4FFB-B8D9-3C0CF908C403}</author>
    <author>tc={1D9109CF-6B80-4EF4-B65D-F1C598817DF3}</author>
    <author>tc={56E05030-115A-42A7-8EEA-81195D7D1EE0}</author>
    <author>tc={AE18DB43-96DC-47E6-BA76-A48AC5C3B3F5}</author>
    <author>tc={5B406349-4780-4979-96FF-D806D8BC7C60}</author>
    <author>tc={9DE886C8-EC09-4E50-BC49-DD798332DDA6}</author>
    <author>tc={20A11507-0C51-4D7E-8EEE-94D0DAF193C1}</author>
    <author>tc={B48A0A8F-6662-4761-BF63-22103C053527}</author>
    <author>tc={ECFC29FE-66D6-4C45-8149-814961A5FA87}</author>
    <author>tc={9404D4E0-9388-4C80-BB90-DF85F118C6A7}</author>
    <author>tc={72633108-7DAF-4C59-A393-8BCB9BBF0B86}</author>
    <author>tc={EACD5C75-3C8C-465E-8A58-B0A960AE9071}</author>
    <author>tc={3B3101B6-04BC-4256-9A47-3F1C4C406C8C}</author>
    <author>tc={8CF01D6A-10B8-4F0C-B3B5-D1B361952E4B}</author>
    <author>tc={0DAA81D6-CE02-47B3-918C-5136F6CCD0D5}</author>
    <author>tc={2883C391-0F2D-49CB-A082-A1E2DE435BDA}</author>
    <author>tc={44C1BC31-D086-48CE-9962-3CB645A21EF0}</author>
    <author>tc={9887DA50-C9B5-49A7-952B-BCC925C776C2}</author>
    <author>tc={C78F0A0B-604F-4231-9AF4-90D85F627851}</author>
    <author>tc={7D86240A-956E-4981-B774-6B8C4AE9E0F2}</author>
    <author>tc={05FFF0E9-EFBA-49B0-9272-F3808C366546}</author>
    <author>tc={ECD0FEEB-5486-4214-898D-8A4C25F9EF02}</author>
    <author>tc={BE4500EF-4F98-4739-9D75-859C0024D5DE}</author>
    <author>tc={0440F2EF-59D2-451B-83A1-E4472FDDF22E}</author>
    <author>tc={493BAD4C-A073-4AA3-AE43-36728499F7CC}</author>
    <author>tc={225A820F-15CA-4D3F-B452-356D06109394}</author>
    <author>tc={CA036CB6-9AC0-435B-9FD9-6D7D4EF8038A}</author>
    <author>tc={6B4F287A-97D8-4787-B327-D437F6A4DFFC}</author>
    <author>tc={82D48E95-22AE-4B2D-9953-66AE366D9D57}</author>
    <author>tc={95EA07B8-139C-4AB5-896B-7E0030BCCAE8}</author>
    <author>tc={D2726429-DBDE-42FF-BACF-8D8E4A2964F5}</author>
    <author>tc={EE89DC8A-C10F-41A7-8018-C0BBAE47624E}</author>
    <author>tc={E33DF9CC-574D-4C0A-BEB7-A9C9A8D8153A}</author>
    <author>tc={3F22FC3A-9242-4D64-9269-88D5F45E13B6}</author>
    <author>tc={9CFCACB8-911C-432C-98B7-114E6F0D46CA}</author>
    <author>tc={660D48D7-ACF6-4E36-B11B-5F9419AB0A94}</author>
    <author>tc={6D88AE0D-4E29-4494-8F59-FA83871F2AE7}</author>
    <author>tc={EB270694-3613-4125-A449-D624933AE633}</author>
    <author>tc={B133A80C-BA9A-4051-A7A2-A79F7664F985}</author>
    <author>tc={A5C11426-C89B-41A0-B99F-6E297E2DA955}</author>
    <author>tc={69587AD6-8C13-42EF-9B46-D1686DCF01EE}</author>
    <author>tc={C5DABAEA-9ED5-4980-802A-C9582C963536}</author>
    <author>tc={DE2E0E7C-27BF-436C-8753-B3B60C650C68}</author>
    <author>tc={1468D519-E1C3-45BA-A0A9-109E5C433B29}</author>
    <author>tc={1F736425-019D-4B47-B6E2-ED6F1C4394D6}</author>
    <author>tc={37236F4C-21EF-4B69-8BC7-C3BC3043FAEB}</author>
    <author>tc={28D38EFA-99BA-4996-B606-7C34BA59AD0B}</author>
    <author>tc={3F8C7BAA-8345-4C95-B594-D13895544EB0}</author>
    <author>tc={8E1BDEC1-91C8-4A40-AECE-E7B19D5A7D50}</author>
    <author>tc={5BD90AA2-6405-44DE-A0AA-97EF70599446}</author>
    <author>tc={5037A3EF-7452-4385-8113-56FD029737AE}</author>
    <author>tc={5BEA38EE-2784-4C0F-B7D8-D311A5A4FA32}</author>
    <author>tc={AE477709-06AB-48BA-8384-E090DF246DEC}</author>
    <author>tc={4D48452E-DC4B-4B7A-A0B0-0A16D74A77FB}</author>
    <author>tc={401656C9-3A3D-4EA4-9E27-0B318DBA4D01}</author>
    <author>tc={6ECE17A4-4CEB-444E-8816-FFD8D9121EE8}</author>
    <author>tc={EB362803-4E08-4C17-9454-6E737AC6DC1D}</author>
    <author>tc={BF2FFC14-D33B-4FF7-B349-E0D0BF5CF44B}</author>
    <author>tc={4DC62A98-D78B-4937-8BC9-82C080730842}</author>
    <author>tc={B27FDCC8-3CEA-44BC-8814-D071748CF91C}</author>
    <author>tc={FF57ED23-EC75-4524-B4EA-3E0D8C3F55C7}</author>
    <author>tc={8C75EAE5-B5CD-4BC8-B774-F22158CC2DFE}</author>
    <author>tc={694B97EF-29DA-42E5-942C-220E90F1F180}</author>
    <author>tc={982E1B69-6B76-4E3F-887F-4BF0B8364146}</author>
    <author>tc={2C9FC736-6A70-4969-8187-DF1349C143FD}</author>
    <author>tc={98A26989-8868-4DB1-821D-ED477F2918B2}</author>
    <author>tc={549FBD5F-C0F5-4016-BF10-C121AE2C9879}</author>
    <author>tc={D88D889D-43B3-4E53-BFE9-0E67D730C1E7}</author>
    <author>tc={973FCD5B-85E1-48CA-8816-A6184A99AC93}</author>
    <author>tc={4DEB33AE-C099-4FCB-8338-B9962CDB785E}</author>
    <author>tc={BEFAB9D2-565E-4B4C-8BE4-A8EA7809A70A}</author>
    <author>tc={A6CE638B-3C9B-4F92-980E-5784BC9935F3}</author>
    <author>tc={03478913-0230-4A40-8AA5-0201F7F5F456}</author>
    <author>tc={F1C7C954-1574-443E-85F1-9EC0FC80E32D}</author>
    <author>tc={DFFB184B-EA01-47C5-B8EC-17450F0AE9E2}</author>
    <author>tc={95FBE82D-F7E9-451C-B438-F40868A56BFD}</author>
    <author>tc={73E20668-BD4A-4F84-89F6-B994680094FA}</author>
    <author>tc={6264C570-3701-4791-8CD3-A51BD26D594C}</author>
    <author>tc={B232948A-4F49-4DAD-8B5E-150D83FDABA6}</author>
    <author>tc={D6B6E672-EEE4-430A-9CD2-8E9CF69029C8}</author>
    <author>tc={8692CD12-8655-43F6-A1BD-BC26C19199B7}</author>
    <author>tc={CBF22209-2EF4-4D4C-B42D-B68B8E2D69ED}</author>
    <author>tc={B9C870AE-F046-4511-9D23-0E5D344B7311}</author>
    <author>tc={37B175A4-D4EE-4105-A2E8-FAD5993730C1}</author>
    <author>tc={BA109C56-F225-4E8A-AC79-E3316F2C662C}</author>
    <author>tc={17CEBF98-26E0-4DD3-8452-91DA4CF1B4D7}</author>
    <author>tc={D6EA6614-606D-4482-BE95-8049796ADAC3}</author>
    <author>tc={5D85D6AF-3480-4F3C-84B9-0F19CEEECD6F}</author>
    <author>tc={3CC2D47A-E30F-44E0-8034-FB8A7831102D}</author>
    <author>tc={3B36DD6E-C23D-4312-99A4-0D82E9581919}</author>
    <author>tc={F267AFD9-24E4-436C-ADA2-74BAB493A805}</author>
    <author>tc={0304695C-2CCE-4E08-ACAF-68B59AE24A45}</author>
    <author>tc={6C86B1C4-4BE5-4AD9-801D-D043B0E9F3FB}</author>
    <author>tc={0830EA2F-985B-4E98-9C12-DCBBF34648C6}</author>
    <author>tc={DDE900EA-0862-4C62-B1A0-D1071B2FD07D}</author>
    <author>tc={A5661A7D-2807-48A5-B297-930BB8B46158}</author>
    <author>tc={55858BB8-9ABB-4933-800C-86C8C42ED15B}</author>
    <author>tc={DE71F6C9-78E3-432F-8605-08D7BC33C179}</author>
    <author>tc={19B3F2EF-91CC-4FAC-B18D-A120BAC177C2}</author>
    <author>tc={21C73A31-C012-45E5-8C48-EBB9426E79E0}</author>
    <author>tc={08E33E28-9535-4C2A-94AF-3AFB3AF59475}</author>
    <author>tc={6AA9D310-7E22-4797-98F2-278CB1E8C1D2}</author>
    <author>tc={3F249A13-C3E3-4C1C-81DE-8225B5C39A72}</author>
    <author>tc={7F6097C6-AB28-4A0C-9453-E15A11BCF5FC}</author>
    <author>tc={BE08ADB4-02DA-49EE-BB61-9504CCDBFA44}</author>
    <author>tc={E454F1A7-5A54-49A0-86B9-2369691E6667}</author>
    <author>tc={894B66D2-8400-4A9F-A300-0FC9D22145F4}</author>
    <author>tc={700ACB4E-BD65-4D47-877A-4F09671AB677}</author>
    <author>tc={B4873319-2FB4-4CBF-B95B-8AE5C3DB4C65}</author>
    <author>tc={33209056-EAA2-455C-8A64-3B6871FBBB30}</author>
    <author>tc={D6B5BB26-BA69-4017-9A88-F8103E8722F9}</author>
    <author>tc={91463DE9-F8D9-4AEC-9EFF-C3E24D893DA7}</author>
    <author>tc={E63475CE-4DCA-4B11-9FDF-92A2209D71B3}</author>
    <author>tc={08E413C4-B74E-487E-A96E-AA5D3AC246E0}</author>
    <author>tc={CFAA317C-ACE4-4AC8-AC4A-408269648BD3}</author>
    <author>tc={2A5C5512-65FD-4C4F-AE0D-9BAC5E6E130A}</author>
    <author>tc={441A4426-D72E-4C1B-AC15-BC1094E17E22}</author>
    <author>tc={747AE8C0-1D79-4924-9CA1-355001C224BA}</author>
    <author>tc={7A4D8075-F4F7-4C17-886C-F688398C0CDC}</author>
    <author>tc={4315301B-8C9B-4AF6-8479-F6278A0D1277}</author>
    <author>tc={0723C11E-49DB-437B-BE4E-DFC25040CC96}</author>
    <author>tc={D2790E60-45F0-460B-BC89-5102D01E2722}</author>
    <author>tc={E727416B-D2E4-4FBF-9A57-37DD2ADB3B20}</author>
    <author>tc={BB39CDB3-8D80-44D6-8534-B3E7AAFE2E36}</author>
    <author>tc={CBF871ED-4523-4CE9-B54F-7A387D955210}</author>
    <author>tc={1870A4EF-4E34-4457-8F82-3B783EFBA559}</author>
    <author>tc={A06D47FD-1102-4685-8094-5B86927F9CB5}</author>
    <author>tc={3F0E882C-AF9C-431C-868A-E24340A1E513}</author>
    <author>tc={2C7B101B-F725-4D1E-97A6-705373A076C6}</author>
    <author>tc={4382F5DC-7CAF-4318-B65C-94A055CF4CE5}</author>
    <author>tc={BDB28179-E7B1-4CAA-ACA3-1DC0B90DE484}</author>
    <author>tc={C4EFBEA7-C592-459A-A34C-DED055FDF9E6}</author>
  </authors>
  <commentList>
    <comment ref="P2" authorId="0" shapeId="0" xr:uid="{08A9FB73-7FC7-418A-B195-44C6C2F90875}">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3A918E58-A502-40E8-A900-69601C88B642}">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43DCEDDB-DF6C-4FFB-B8D9-3C0CF908C403}">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1D9109CF-6B80-4EF4-B65D-F1C598817DF3}">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56E05030-115A-42A7-8EEA-81195D7D1EE0}">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AE18DB43-96DC-47E6-BA76-A48AC5C3B3F5}">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5B406349-4780-4979-96FF-D806D8BC7C60}">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9DE886C8-EC09-4E50-BC49-DD798332DDA6}">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20A11507-0C51-4D7E-8EEE-94D0DAF193C1}">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B48A0A8F-6662-4761-BF63-22103C053527}">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ECFC29FE-66D6-4C45-8149-814961A5FA87}">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9404D4E0-9388-4C80-BB90-DF85F118C6A7}">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72633108-7DAF-4C59-A393-8BCB9BBF0B86}">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EACD5C75-3C8C-465E-8A58-B0A960AE9071}">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3B3101B6-04BC-4256-9A47-3F1C4C406C8C}">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8CF01D6A-10B8-4F0C-B3B5-D1B361952E4B}">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0DAA81D6-CE02-47B3-918C-5136F6CCD0D5}">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2883C391-0F2D-49CB-A082-A1E2DE435BDA}">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44C1BC31-D086-48CE-9962-3CB645A21EF0}">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9887DA50-C9B5-49A7-952B-BCC925C776C2}">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C78F0A0B-604F-4231-9AF4-90D85F627851}">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7D86240A-956E-4981-B774-6B8C4AE9E0F2}">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2" shapeId="0" xr:uid="{05FFF0E9-EFBA-49B0-9272-F3808C366546}">
      <text>
        <t>[Threaded comment]
Your version of Excel allows you to read this threaded comment; however, any edits to it will get removed if the file is opened in a newer version of Excel. Learn more: https://go.microsoft.com/fwlink/?linkid=870924
Comment:
    KAM - Monika Komorowska
Reply:
    UAT: 7/08 - 12/08 z partnerem
PROD: 27/08 - TBC
Reply:
    WAREX jest na PROD od 28/08 ale brakuje: regulaminów, maili do klienta i testów UAT z pratnerem</t>
      </text>
    </comment>
    <comment ref="V54" authorId="23" shapeId="0" xr:uid="{ECD0FEEB-5486-4214-898D-8A4C25F9EF02}">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4" shapeId="0" xr:uid="{BE4500EF-4F98-4739-9D75-859C0024D5DE}">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U55" authorId="25" shapeId="0" xr:uid="{0440F2EF-59D2-451B-83A1-E4472FDDF22E}">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6" shapeId="0" xr:uid="{493BAD4C-A073-4AA3-AE43-36728499F7CC}">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B58" authorId="27" shapeId="0" xr:uid="{225A820F-15CA-4D3F-B452-356D06109394}">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8" shapeId="0" xr:uid="{CA036CB6-9AC0-435B-9FD9-6D7D4EF8038A}">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9" shapeId="0" xr:uid="{6B4F287A-97D8-4787-B327-D437F6A4DFFC}">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0" shapeId="0" xr:uid="{82D48E95-22AE-4B2D-9953-66AE366D9D57}">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1" shapeId="0" xr:uid="{95EA07B8-139C-4AB5-896B-7E0030BCCAE8}">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2" shapeId="0" xr:uid="{D2726429-DBDE-42FF-BACF-8D8E4A2964F5}">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3" shapeId="0" xr:uid="{EE89DC8A-C10F-41A7-8018-C0BBAE47624E}">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4" shapeId="0" xr:uid="{E33DF9CC-574D-4C0A-BEB7-A9C9A8D8153A}">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D72" authorId="35" shapeId="0" xr:uid="{3F22FC3A-9242-4D64-9269-88D5F45E13B6}">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6" shapeId="0" xr:uid="{9CFCACB8-911C-432C-98B7-114E6F0D46CA}">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7" shapeId="0" xr:uid="{660D48D7-ACF6-4E36-B11B-5F9419AB0A94}">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8" shapeId="0" xr:uid="{6D88AE0D-4E29-4494-8F59-FA83871F2AE7}">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9" shapeId="0" xr:uid="{EB270694-3613-4125-A449-D624933AE633}">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0" shapeId="0" xr:uid="{B133A80C-BA9A-4051-A7A2-A79F7664F985}">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1" shapeId="0" xr:uid="{A5C11426-C89B-41A0-B99F-6E297E2DA955}">
      <text>
        <t xml:space="preserve">[Threaded comment]
Your version of Excel allows you to read this threaded comment; however, any edits to it will get removed if the file is opened in a newer version of Excel. Learn more: https://go.microsoft.com/fwlink/?linkid=870924
Comment:
    1. Zmiana czasu przechowywania raportu
2. </t>
      </text>
    </comment>
    <comment ref="S80" authorId="42" shapeId="0" xr:uid="{69587AD6-8C13-42EF-9B46-D1686DCF01EE}">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3" shapeId="0" xr:uid="{C5DABAEA-9ED5-4980-802A-C9582C963536}">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4" shapeId="0" xr:uid="{DE2E0E7C-27BF-436C-8753-B3B60C650C68}">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5" shapeId="0" xr:uid="{1468D519-E1C3-45BA-A0A9-109E5C433B29}">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6" shapeId="0" xr:uid="{1F736425-019D-4B47-B6E2-ED6F1C4394D6}">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98" authorId="47" shapeId="0" xr:uid="{37236F4C-21EF-4B69-8BC7-C3BC3043FAEB}">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98" authorId="48" shapeId="0" xr:uid="{28D38EFA-99BA-4996-B606-7C34BA59AD0B}">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B108" authorId="49" shapeId="0" xr:uid="{3F8C7BAA-8345-4C95-B594-D13895544EB0}">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108" authorId="50" shapeId="0" xr:uid="{8E1BDEC1-91C8-4A40-AECE-E7B19D5A7D50}">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08" authorId="51" shapeId="0" xr:uid="{5BD90AA2-6405-44DE-A0AA-97EF70599446}">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08" authorId="52" shapeId="0" xr:uid="{5037A3EF-7452-4385-8113-56FD029737AE}">
      <text>
        <t>[Threaded comment]
Your version of Excel allows you to read this threaded comment; however, any edits to it will get removed if the file is opened in a newer version of Excel. Learn more: https://go.microsoft.com/fwlink/?linkid=870924
Comment:
    testy paczki</t>
      </text>
    </comment>
    <comment ref="W108" authorId="53" shapeId="0" xr:uid="{5BEA38EE-2784-4C0F-B7D8-D311A5A4FA32}">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08" authorId="54" shapeId="0" xr:uid="{AE477709-06AB-48BA-8384-E090DF246DEC}">
      <text>
        <t>[Threaded comment]
Your version of Excel allows you to read this threaded comment; however, any edits to it will get removed if the file is opened in a newer version of Excel. Learn more: https://go.microsoft.com/fwlink/?linkid=870924
Comment:
    special offer</t>
      </text>
    </comment>
    <comment ref="AC108" authorId="55" shapeId="0" xr:uid="{4D48452E-DC4B-4B7A-A0B0-0A16D74A77FB}">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109" authorId="56" shapeId="0" xr:uid="{401656C9-3A3D-4EA4-9E27-0B318DBA4D01}">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9" authorId="57" shapeId="0" xr:uid="{6ECE17A4-4CEB-444E-8816-FFD8D9121EE8}">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9" authorId="58" shapeId="0" xr:uid="{EB362803-4E08-4C17-9454-6E737AC6DC1D}">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9" authorId="59" shapeId="0" xr:uid="{BF2FFC14-D33B-4FF7-B349-E0D0BF5CF44B}">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O110" authorId="60" shapeId="0" xr:uid="{4DC62A98-D78B-4937-8BC9-82C080730842}">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0" authorId="61" shapeId="0" xr:uid="{B27FDCC8-3CEA-44BC-8814-D071748CF91C}">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0" authorId="62" shapeId="0" xr:uid="{FF57ED23-EC75-4524-B4EA-3E0D8C3F55C7}">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0" authorId="63" shapeId="0" xr:uid="{8C75EAE5-B5CD-4BC8-B774-F22158CC2DFE}">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0" authorId="64" shapeId="0" xr:uid="{694B97EF-29DA-42E5-942C-220E90F1F180}">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0" authorId="65" shapeId="0" xr:uid="{982E1B69-6B76-4E3F-887F-4BF0B8364146}">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0" authorId="66" shapeId="0" xr:uid="{2C9FC736-6A70-4969-8187-DF1349C143FD}">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0" authorId="67" shapeId="0" xr:uid="{98A26989-8868-4DB1-821D-ED477F2918B2}">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1" authorId="68" shapeId="0" xr:uid="{549FBD5F-C0F5-4016-BF10-C121AE2C9879}">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1" authorId="69" shapeId="0" xr:uid="{D88D889D-43B3-4E53-BFE9-0E67D730C1E7}">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2" authorId="70" shapeId="0" xr:uid="{973FCD5B-85E1-48CA-8816-A6184A99AC93}">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2" authorId="71" shapeId="0" xr:uid="{4DEB33AE-C099-4FCB-8338-B9962CDB785E}">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2" authorId="72" shapeId="0" xr:uid="{BEFAB9D2-565E-4B4C-8BE4-A8EA7809A70A}">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2" authorId="73" shapeId="0" xr:uid="{A6CE638B-3C9B-4F92-980E-5784BC9935F3}">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C118" authorId="74" shapeId="0" xr:uid="{03478913-0230-4A40-8AA5-0201F7F5F456}">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18" authorId="75" shapeId="0" xr:uid="{F1C7C954-1574-443E-85F1-9EC0FC80E32D}">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18" authorId="76" shapeId="0" xr:uid="{DFFB184B-EA01-47C5-B8EC-17450F0AE9E2}">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18" authorId="77" shapeId="0" xr:uid="{95FBE82D-F7E9-451C-B438-F40868A56BFD}">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18" authorId="78" shapeId="0" xr:uid="{73E20668-BD4A-4F84-89F6-B994680094FA}">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18" authorId="79" shapeId="0" xr:uid="{6264C570-3701-4791-8CD3-A51BD26D594C}">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19" authorId="80" shapeId="0" xr:uid="{B232948A-4F49-4DAD-8B5E-150D83FDABA6}">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19" authorId="81" shapeId="0" xr:uid="{D6B6E672-EEE4-430A-9CD2-8E9CF69029C8}">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19" authorId="82" shapeId="0" xr:uid="{8692CD12-8655-43F6-A1BD-BC26C19199B7}">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20" authorId="83" shapeId="0" xr:uid="{CBF22209-2EF4-4D4C-B42D-B68B8E2D69ED}">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20" authorId="84" shapeId="0" xr:uid="{B9C870AE-F046-4511-9D23-0E5D344B7311}">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20" authorId="85" shapeId="0" xr:uid="{37B175A4-D4EE-4105-A2E8-FAD5993730C1}">
      <text>
        <t>[Threaded comment]
Your version of Excel allows you to read this threaded comment; however, any edits to it will get removed if the file is opened in a newer version of Excel. Learn more: https://go.microsoft.com/fwlink/?linkid=870924
Comment:
    23/07 start UAT</t>
      </text>
    </comment>
    <comment ref="AA120" authorId="86" shapeId="0" xr:uid="{BA109C56-F225-4E8A-AC79-E3316F2C662C}">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23" authorId="87" shapeId="0" xr:uid="{17CEBF98-26E0-4DD3-8452-91DA4CF1B4D7}">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23" authorId="88" shapeId="0" xr:uid="{D6EA6614-606D-4482-BE95-8049796ADAC3}">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23" authorId="89" shapeId="0" xr:uid="{5D85D6AF-3480-4F3C-84B9-0F19CEEECD6F}">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24" authorId="90" shapeId="0" xr:uid="{3CC2D47A-E30F-44E0-8034-FB8A7831102D}">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25" authorId="91" shapeId="0" xr:uid="{3B36DD6E-C23D-4312-99A4-0D82E9581919}">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25" authorId="92" shapeId="0" xr:uid="{F267AFD9-24E4-436C-ADA2-74BAB493A805}">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25" authorId="93" shapeId="0" xr:uid="{0304695C-2CCE-4E08-ACAF-68B59AE24A45}">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25" authorId="94" shapeId="0" xr:uid="{6C86B1C4-4BE5-4AD9-801D-D043B0E9F3FB}">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25" authorId="95" shapeId="0" xr:uid="{0830EA2F-985B-4E98-9C12-DCBBF34648C6}">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25" authorId="96" shapeId="0" xr:uid="{DDE900EA-0862-4C62-B1A0-D1071B2FD07D}">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26" authorId="97" shapeId="0" xr:uid="{A5661A7D-2807-48A5-B297-930BB8B46158}">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28" authorId="98" shapeId="0" xr:uid="{55858BB8-9ABB-4933-800C-86C8C42ED15B}">
      <text>
        <t>[Threaded comment]
Your version of Excel allows you to read this threaded comment; however, any edits to it will get removed if the file is opened in a newer version of Excel. Learn more: https://go.microsoft.com/fwlink/?linkid=870924
Comment:
    PRODUKT</t>
      </text>
    </comment>
    <comment ref="C131" authorId="99" shapeId="0" xr:uid="{DE71F6C9-78E3-432F-8605-08D7BC33C179}">
      <text>
        <t>[Threaded comment]
Your version of Excel allows you to read this threaded comment; however, any edits to it will get removed if the file is opened in a newer version of Excel. Learn more: https://go.microsoft.com/fwlink/?linkid=870924
Comment:
    CENNIK</t>
      </text>
    </comment>
    <comment ref="C132" authorId="100" shapeId="0" xr:uid="{19B3F2EF-91CC-4FAC-B18D-A120BAC177C2}">
      <text>
        <t>[Threaded comment]
Your version of Excel allows you to read this threaded comment; however, any edits to it will get removed if the file is opened in a newer version of Excel. Learn more: https://go.microsoft.com/fwlink/?linkid=870924
Comment:
    PAPERLESS</t>
      </text>
    </comment>
    <comment ref="B133" authorId="101" shapeId="0" xr:uid="{21C73A31-C012-45E5-8C48-EBB9426E79E0}">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38" authorId="102" shapeId="0" xr:uid="{08E33E28-9535-4C2A-94AF-3AFB3AF59475}">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H140" authorId="103" shapeId="0" xr:uid="{6AA9D310-7E22-4797-98F2-278CB1E8C1D2}">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B143" authorId="104" shapeId="0" xr:uid="{3F249A13-C3E3-4C1C-81DE-8225B5C39A72}">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43" authorId="105" shapeId="0" xr:uid="{7F6097C6-AB28-4A0C-9453-E15A11BCF5FC}">
      <text>
        <t>[Threaded comment]
Your version of Excel allows you to read this threaded comment; however, any edits to it will get removed if the file is opened in a newer version of Excel. Learn more: https://go.microsoft.com/fwlink/?linkid=870924
Comment:
    zmiana limitów dla Rent+?</t>
      </text>
    </comment>
    <comment ref="AC144" authorId="106" shapeId="0" xr:uid="{BE08ADB4-02DA-49EE-BB61-9504CCDBFA44}">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44" authorId="107" shapeId="0" xr:uid="{E454F1A7-5A54-49A0-86B9-2369691E6667}">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H144" authorId="108" shapeId="0" xr:uid="{894B66D2-8400-4A9F-A300-0FC9D22145F4}">
      <text>
        <t>[Threaded comment]
Your version of Excel allows you to read this threaded comment; however, any edits to it will get removed if the file is opened in a newer version of Excel. Learn more: https://go.microsoft.com/fwlink/?linkid=870924
Comment:
    do końca września ceny dla iMad Care i Rent powinny być w systemie</t>
      </text>
    </comment>
    <comment ref="B154" authorId="109" shapeId="0" xr:uid="{700ACB4E-BD65-4D47-877A-4F09671AB677}">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58" authorId="110" shapeId="0" xr:uid="{B4873319-2FB4-4CBF-B95B-8AE5C3DB4C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59" authorId="111" shapeId="0" xr:uid="{33209056-EAA2-455C-8A64-3B6871FBBB30}">
      <text>
        <t>[Threaded comment]
Your version of Excel allows you to read this threaded comment; however, any edits to it will get removed if the file is opened in a newer version of Excel. Learn more: https://go.microsoft.com/fwlink/?linkid=870924
Comment:
    UAT z klientem 1-8/10</t>
      </text>
    </comment>
    <comment ref="AI159" authorId="112" shapeId="0" xr:uid="{D6B5BB26-BA69-4017-9A88-F8103E8722F9}">
      <text>
        <t>[Threaded comment]
Your version of Excel allows you to read this threaded comment; however, any edits to it will get removed if the file is opened in a newer version of Excel. Learn more: https://go.microsoft.com/fwlink/?linkid=870924
Comment:
    10/10 - wdrożenie na PROD i 15/10 GoLive</t>
      </text>
    </comment>
    <comment ref="B164" authorId="113" shapeId="0" xr:uid="{91463DE9-F8D9-4AEC-9EFF-C3E24D893DA7}">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67" authorId="114" shapeId="0" xr:uid="{E63475CE-4DCA-4B11-9FDF-92A2209D71B3}">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69" authorId="115" shapeId="0" xr:uid="{08E413C4-B74E-487E-A96E-AA5D3AC246E0}">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73" authorId="116" shapeId="0" xr:uid="{CFAA317C-ACE4-4AC8-AC4A-408269648BD3}">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74" authorId="117" shapeId="0" xr:uid="{2A5C5512-65FD-4C4F-AE0D-9BAC5E6E130A}">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74" authorId="118" shapeId="0" xr:uid="{441A4426-D72E-4C1B-AC15-BC1094E17E22}">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D177" authorId="119" shapeId="0" xr:uid="{747AE8C0-1D79-4924-9CA1-355001C224BA}">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79" authorId="120" shapeId="0" xr:uid="{7A4D8075-F4F7-4C17-886C-F688398C0CDC}">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84" authorId="121" shapeId="0" xr:uid="{4315301B-8C9B-4AF6-8479-F6278A0D1277}">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2" shapeId="0" xr:uid="{0723C11E-49DB-437B-BE4E-DFC25040CC96}">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3" shapeId="0" xr:uid="{D2790E60-45F0-460B-BC89-5102D01E2722}">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4" shapeId="0" xr:uid="{E727416B-D2E4-4FBF-9A57-37DD2ADB3B20}">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B194" authorId="125" shapeId="0" xr:uid="{BB39CDB3-8D80-44D6-8534-B3E7AAFE2E36}">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95" authorId="126" shapeId="0" xr:uid="{CBF871ED-4523-4CE9-B54F-7A387D955210}">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95" authorId="127" shapeId="0" xr:uid="{1870A4EF-4E34-4457-8F82-3B783EFBA559}">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95" authorId="128" shapeId="0" xr:uid="{A06D47FD-1102-4685-8094-5B86927F9CB5}">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95" authorId="129" shapeId="0" xr:uid="{3F0E882C-AF9C-431C-868A-E24340A1E513}">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X196" authorId="130" shapeId="0" xr:uid="{2C7B101B-F725-4D1E-97A6-705373A076C6}">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96" authorId="131" shapeId="0" xr:uid="{4382F5DC-7CAF-4318-B65C-94A055CF4CE5}">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99" authorId="132" shapeId="0" xr:uid="{BDB28179-E7B1-4CAA-ACA3-1DC0B90DE484}">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04" authorId="133" shapeId="0" xr:uid="{C4EFBEA7-C592-459A-A34C-DED055FDF9E6}">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tc={88D27751-9F99-450F-A002-B86CBFB03B3F}</author>
    <author>tc={5AADC7C2-90C2-4827-82D7-B84E24AB220A}</author>
    <author>tc={CB9939C4-082A-4DF1-97FB-D09EAECCBF1D}</author>
    <author>tc={608EF3DD-05F7-4E59-8A36-C9B051EB413A}</author>
    <author>tc={0453B183-165E-4A64-BF02-8305A6F67809}</author>
    <author>tc={94178CC1-D291-4ADD-A920-EEDB4BDE6298}</author>
    <author>tc={39DF13D3-72D1-48AE-9B4F-B31A6F95E063}</author>
    <author>tc={7081FAE8-1E71-47A9-9959-C9272124F33F}</author>
    <author>tc={68BB329A-69A2-4892-9C45-434D6EDD9E8A}</author>
    <author>tc={AF8361F8-1EBF-4ECF-A200-5EB7825AE68F}</author>
    <author>tc={93E43AB0-7A03-4C32-9856-4BFC4BB97D01}</author>
    <author>tc={36FB8837-2703-4FA8-810C-A49A59CD294A}</author>
    <author>tc={98C3C3DB-12A5-45F0-8E0F-F7A09DF0429D}</author>
    <author>tc={4077AD6D-D7CE-4C62-B049-21A3F441F991}</author>
    <author>tc={C3F0A7EB-0F6B-4FB2-B5A1-2D69CF640D11}</author>
    <author>tc={76D2D459-C7CB-479E-88C8-83F0290D0B42}</author>
    <author>tc={D3BF36A0-86F8-46CA-8EA4-C1530697F7C7}</author>
    <author>tc={CA7FA5C2-4C09-42FD-BF22-BCE815B3CD9E}</author>
    <author>tc={F313EBCD-CFF4-4E24-8377-648C35B96323}</author>
    <author>tc={C3D1037D-9DE4-4EDA-9425-A992E169FA39}</author>
    <author>tc={730528E0-9A79-4F86-A6B8-AD779FE4C376}</author>
    <author>tc={323D0EFE-3CD5-4C19-90E7-F0BCA2B138B6}</author>
    <author>tc={8ACF34F0-8ABF-4FF6-9170-A2A88CAC4F53}</author>
    <author>tc={D2C3EE74-AD6D-436E-A3C7-D4FBCA261514}</author>
    <author>tc={7CB615CB-F2D1-411B-A73F-A01C54258981}</author>
    <author>tc={480527DE-231B-4600-82BE-316171ECF908}</author>
    <author>tc={27E134B6-8962-47FA-928B-1ED0A50C9E53}</author>
    <author>tc={9542BF2F-2BB4-4228-8D19-CA45C14D6077}</author>
    <author>tc={83F2A539-4B98-423F-BC6F-2057A21D8F29}</author>
    <author>tc={757D5EC4-8E99-4000-82EB-F5AA2DB82F48}</author>
    <author>tc={3B4D859B-836B-4DB1-9092-2A4603A825A9}</author>
    <author>tc={A92636F3-EA4E-4530-974E-8661F197F958}</author>
    <author>tc={5B70C8E7-3F51-4C02-A486-728160DF48DA}</author>
    <author>tc={3B0C1594-3B5E-4B4A-9E2C-A9C45128743F}</author>
    <author>tc={7F8C8BFB-A609-48EC-98EE-7B93FA7DFCCC}</author>
    <author>tc={799F2920-595F-47ED-BD32-9E8DAAA43A6D}</author>
    <author>tc={A93CDC01-3993-4EA6-AB5E-0D57F4790097}</author>
    <author>tc={B35DF84D-DDEB-49E5-A121-47689507A9B6}</author>
    <author>tc={2DFBB45A-5680-487A-B503-24038B74ABAE}</author>
    <author>tc={4B2087FC-36CC-4CBE-B08A-67F21FD46FA0}</author>
    <author>tc={1C6D3D40-79B1-4FA4-A73D-BC3DB0209A50}</author>
    <author>tc={0C97AB85-276D-4806-983C-262B6C0480E4}</author>
    <author>tc={646D41E6-EA49-42CB-B8C7-E9CBCCD12327}</author>
    <author>tc={6F3E9EB3-9AE3-4927-87FD-DEF0980B7A39}</author>
    <author>tc={3022308D-731A-4361-9703-7728D7CDF9C6}</author>
    <author>tc={C9BBD418-D9EA-4C4A-84FF-4200705E4114}</author>
    <author>tc={4D11678D-D9F1-4D8C-9B99-73F072F51374}</author>
    <author>tc={D922EF31-0360-47F0-AA47-5CA356CFB289}</author>
    <author>tc={138F107F-A6F0-4522-8D42-D30ADD6EA5A2}</author>
    <author>tc={51712159-DB47-4A9B-82DA-A6AF68DFB017}</author>
    <author>tc={FCF549E0-3ECB-4109-AD7D-3DA75200DFD7}</author>
    <author>tc={EC155313-CA56-4588-A965-A9AFC242B235}</author>
    <author>tc={CE62A12A-69FF-463A-BB84-177E56446FFB}</author>
    <author>tc={D70D429C-14EF-4FC7-BA72-5EF8FBAC730B}</author>
    <author>tc={12183991-EEBE-4475-979A-F2BFCF06F72D}</author>
    <author>tc={D5C4492F-1838-4CA6-832C-1BF5025F27C0}</author>
    <author>tc={7EB8B6AC-4872-4997-8CD1-E2EAE4788980}</author>
    <author>tc={780C9FBC-E906-42BB-B055-5CE61F186B51}</author>
    <author>tc={088DFCCE-0324-4907-811A-32981B60F977}</author>
    <author>tc={2A5442A4-CDAF-4B9B-ADBE-48534127909A}</author>
    <author>tc={F2453009-5EAC-4EA5-A627-283627DE81DB}</author>
    <author>tc={E8566A54-5E23-42D0-8D33-B28C74E91DEC}</author>
    <author>tc={179F09B1-FA1D-4304-889B-1C8BD47951BD}</author>
    <author>tc={27578483-54CB-4747-A013-90CB7C621516}</author>
    <author>tc={435E2B21-4271-465C-8029-28E54DD4687F}</author>
    <author>tc={018381CB-0258-47BE-9186-FCED2B70A484}</author>
    <author>tc={ED9BC041-D3F7-454D-B72D-9D6E33162EF3}</author>
    <author>tc={8CB47865-2476-44AA-92B4-7665C8422518}</author>
    <author>tc={53B8CC71-1D2C-4371-93E9-B9CD1068544F}</author>
    <author>tc={8098935A-AB65-4E5F-BF44-43CFE0520768}</author>
    <author>tc={784CFD88-05C9-4C25-8865-4931CBD69A9A}</author>
    <author>tc={82BD2CC3-CF6C-4BC4-8D4B-BB5037707CB4}</author>
    <author>tc={C3680674-0954-4F4E-9D2A-D7DC0E4EE255}</author>
    <author>tc={744759F3-AF75-4C06-947C-A8D75F1DB650}</author>
    <author>tc={F0FDB8CE-4A9F-412D-B004-117837826596}</author>
    <author>tc={1B9FDB54-2365-408A-81A1-1FCB66BA3CF4}</author>
    <author>tc={79468266-85EA-4879-A466-A7D0CA06648C}</author>
    <author>tc={E77991AA-B9FB-45CD-ACF6-DE48307D2DD3}</author>
    <author>tc={DB35641D-3707-47EF-A704-11B7582DA1A9}</author>
    <author>tc={2AA85AAF-8B5B-4066-A93D-AC6587EAA70E}</author>
    <author>tc={417DCE58-A1E4-4274-8703-3886BD7BB57F}</author>
    <author>tc={2620317C-8A03-42D3-810C-7B08EAD8CFC6}</author>
    <author>tc={D64AB72A-4AD8-4E25-AF12-25207C96B869}</author>
    <author>tc={7A034634-3B19-450C-B6D7-F16DC28533B4}</author>
    <author>tc={71B74787-5A13-49C4-A80A-BD2B2648751A}</author>
    <author>tc={AFD9C1CE-9A29-491F-A336-88C64C972640}</author>
    <author>tc={773A9D8B-7F53-452B-AC1A-4B6D50897AC9}</author>
    <author>tc={CA7A1AA6-E912-45A2-ABD7-A38F92473B33}</author>
    <author>tc={5D197593-5827-4ABF-BDA0-63BD9F17AB79}</author>
    <author>tc={1686D8AE-3C29-4AA1-8078-9725FDA76D7A}</author>
    <author>tc={67FE9DE3-24ED-4778-B7A3-8A5817D5A0CF}</author>
    <author>tc={7AEEE90D-5D28-4E02-9675-59DF9B265FEB}</author>
    <author>tc={6453F87A-EE19-43C3-97CB-25FAFD92CAC6}</author>
    <author>tc={43596869-053A-4C73-8A9E-B6998D3FFE27}</author>
    <author>tc={2211C60C-6932-4444-8D41-68B5A6FF3B6F}</author>
    <author>tc={2F24072E-E8FD-4817-91F8-1FC5295114E5}</author>
    <author>tc={8CFCDB9A-3F3A-4380-9568-6349AC951DB1}</author>
    <author>tc={AB4CB6E9-B4CA-4EF9-821C-4443A0A6429A}</author>
    <author>tc={C4F05D1E-B8B5-4A60-BA33-993E810182B6}</author>
    <author>tc={84F2E448-019C-4DE4-B5D2-E48C0E925F10}</author>
    <author>tc={8040C416-83BA-4BC0-92A8-221A084B5F38}</author>
    <author>tc={7D6E5654-DAA4-4CC0-AD43-153CD0CC3ADA}</author>
    <author>tc={7C0DD061-BF01-42F4-A7A8-ADC9BC9FF1D2}</author>
    <author>tc={CE43BAEF-9B36-45C0-8CDD-60A1C12839B6}</author>
    <author>tc={74F3D110-F5FE-47EB-BCF2-FA99DFB383E5}</author>
    <author>tc={B8E7D0DC-1916-4B0B-AEF4-248FB2AF31EA}</author>
    <author>tc={390E1550-35E0-43F9-91A8-FAA501046D96}</author>
    <author>tc={A80FE59A-E138-4F15-97CF-2CA96D23A3AE}</author>
    <author>tc={279EF5EF-287E-4F9B-A624-44B3EEE9C2DE}</author>
    <author>tc={F0F6C8AA-2341-4AD3-83CB-13E3F1E5E20D}</author>
    <author>tc={DB6330BB-123C-42A1-9E91-144AA9226E31}</author>
    <author>tc={F2927C7A-01CF-49DF-AEB8-0B69EEE829BF}</author>
    <author>tc={EA627320-ECF6-496F-9466-C904B78E6A46}</author>
    <author>tc={2103662A-B755-4B89-AF93-28D3F2C5281E}</author>
    <author>tc={2C924FB7-A1D0-4760-90C0-4EF3E7016F7E}</author>
    <author>tc={D5192DDE-B807-41E1-89D4-972B1EC163F1}</author>
    <author>tc={5C228102-7CCB-49ED-8B7D-CBEF57858EED}</author>
    <author>tc={A59B6469-AA38-4384-836B-23D4292EE471}</author>
    <author>tc={D4CAD8DF-DA16-4C16-99A0-5D198B172917}</author>
    <author>tc={E4D4CB8E-1723-4BF8-9215-2E7C363F5852}</author>
    <author>tc={D36A730C-2E54-46FF-B79E-48C17C0364CC}</author>
    <author>tc={47998008-B556-436B-B91F-11E71CD1BC43}</author>
    <author>tc={418F7877-498B-4E02-BEAB-DA9BA62FB694}</author>
    <author>tc={5036AF81-40CB-4D6E-9F18-51B4D0E3FE4E}</author>
    <author>tc={22CF230C-6BA9-4F78-B547-3BD6AF772AC0}</author>
    <author>tc={127EAC85-A3F8-4EE6-881E-A12888824725}</author>
    <author>tc={3839B081-AAB1-4CEA-A2BE-311A614D655E}</author>
    <author>tc={DF5709CF-B3D2-431F-AE95-32C97E5875DF}</author>
    <author>tc={851A8F75-2624-4229-B2CF-86F4C5573376}</author>
    <author>tc={6EBC0749-875C-4D55-B79F-8A4C48676DD2}</author>
    <author>tc={C04AAFB8-9239-4E41-8E9D-2C03370088B1}</author>
    <author>tc={9BCC4347-376F-4B8E-A541-F84C76D65921}</author>
    <author>tc={2BD68842-B2A2-4D0E-9BB5-668C6BA3543F}</author>
    <author>tc={475F8F65-D3A6-442B-901D-F70781DC133F}</author>
  </authors>
  <commentList>
    <comment ref="P2" authorId="0" shapeId="0" xr:uid="{88D27751-9F99-450F-A002-B86CBFB03B3F}">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5AADC7C2-90C2-4827-82D7-B84E24AB220A}">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CB9939C4-082A-4DF1-97FB-D09EAECCBF1D}">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608EF3DD-05F7-4E59-8A36-C9B051EB413A}">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0453B183-165E-4A64-BF02-8305A6F67809}">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94178CC1-D291-4ADD-A920-EEDB4BDE6298}">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39DF13D3-72D1-48AE-9B4F-B31A6F95E063}">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7081FAE8-1E71-47A9-9959-C9272124F33F}">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68BB329A-69A2-4892-9C45-434D6EDD9E8A}">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AF8361F8-1EBF-4ECF-A200-5EB7825AE68F}">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93E43AB0-7A03-4C32-9856-4BFC4BB97D01}">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36FB8837-2703-4FA8-810C-A49A59CD294A}">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98C3C3DB-12A5-45F0-8E0F-F7A09DF0429D}">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4077AD6D-D7CE-4C62-B049-21A3F441F991}">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C3F0A7EB-0F6B-4FB2-B5A1-2D69CF640D11}">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76D2D459-C7CB-479E-88C8-83F0290D0B42}">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D3BF36A0-86F8-46CA-8EA4-C1530697F7C7}">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CA7FA5C2-4C09-42FD-BF22-BCE815B3CD9E}">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F313EBCD-CFF4-4E24-8377-648C35B96323}">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C3D1037D-9DE4-4EDA-9425-A992E169FA39}">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730528E0-9A79-4F86-A6B8-AD779FE4C376}">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323D0EFE-3CD5-4C19-90E7-F0BCA2B138B6}">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2" shapeId="0" xr:uid="{8ACF34F0-8ABF-4FF6-9170-A2A88CAC4F53}">
      <text>
        <t>[Threaded comment]
Your version of Excel allows you to read this threaded comment; however, any edits to it will get removed if the file is opened in a newer version of Excel. Learn more: https://go.microsoft.com/fwlink/?linkid=870924
Comment:
    KAM - Monika Komorowska
Reply:
    UAT: 7/08 - 12/08 z partnerem
PROD: 27/08 - TBC
Reply:
    WAREX jest na PROD od 28/08 ale brakuje: regulaminów, maili do klienta i testów UAT z pratnerem</t>
      </text>
    </comment>
    <comment ref="V54" authorId="23" shapeId="0" xr:uid="{D2C3EE74-AD6D-436E-A3C7-D4FBCA261514}">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4" shapeId="0" xr:uid="{7CB615CB-F2D1-411B-A73F-A01C54258981}">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U55" authorId="25" shapeId="0" xr:uid="{480527DE-231B-4600-82BE-316171ECF908}">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6" shapeId="0" xr:uid="{27E134B6-8962-47FA-928B-1ED0A50C9E53}">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B58" authorId="27" shapeId="0" xr:uid="{9542BF2F-2BB4-4228-8D19-CA45C14D6077}">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8" shapeId="0" xr:uid="{83F2A539-4B98-423F-BC6F-2057A21D8F29}">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9" shapeId="0" xr:uid="{757D5EC4-8E99-4000-82EB-F5AA2DB82F48}">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0" shapeId="0" xr:uid="{3B4D859B-836B-4DB1-9092-2A4603A825A9}">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1" shapeId="0" xr:uid="{A92636F3-EA4E-4530-974E-8661F197F958}">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2" shapeId="0" xr:uid="{5B70C8E7-3F51-4C02-A486-728160DF48DA}">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3" shapeId="0" xr:uid="{3B0C1594-3B5E-4B4A-9E2C-A9C45128743F}">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4" shapeId="0" xr:uid="{7F8C8BFB-A609-48EC-98EE-7B93FA7DFCCC}">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D72" authorId="35" shapeId="0" xr:uid="{799F2920-595F-47ED-BD32-9E8DAAA43A6D}">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6" shapeId="0" xr:uid="{A93CDC01-3993-4EA6-AB5E-0D57F4790097}">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7" shapeId="0" xr:uid="{B35DF84D-DDEB-49E5-A121-47689507A9B6}">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8" shapeId="0" xr:uid="{2DFBB45A-5680-487A-B503-24038B74ABAE}">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9" shapeId="0" xr:uid="{4B2087FC-36CC-4CBE-B08A-67F21FD46FA0}">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0" shapeId="0" xr:uid="{1C6D3D40-79B1-4FA4-A73D-BC3DB0209A50}">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1" shapeId="0" xr:uid="{0C97AB85-276D-4806-983C-262B6C0480E4}">
      <text>
        <t xml:space="preserve">[Threaded comment]
Your version of Excel allows you to read this threaded comment; however, any edits to it will get removed if the file is opened in a newer version of Excel. Learn more: https://go.microsoft.com/fwlink/?linkid=870924
Comment:
    1. Zmiana czasu przechowywania raportu
2. </t>
      </text>
    </comment>
    <comment ref="S80" authorId="42" shapeId="0" xr:uid="{646D41E6-EA49-42CB-B8C7-E9CBCCD12327}">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3" shapeId="0" xr:uid="{6F3E9EB3-9AE3-4927-87FD-DEF0980B7A39}">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4" shapeId="0" xr:uid="{3022308D-731A-4361-9703-7728D7CDF9C6}">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5" shapeId="0" xr:uid="{C9BBD418-D9EA-4C4A-84FF-4200705E4114}">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6" shapeId="0" xr:uid="{4D11678D-D9F1-4D8C-9B99-73F072F51374}">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98" authorId="47" shapeId="0" xr:uid="{D922EF31-0360-47F0-AA47-5CA356CFB289}">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98" authorId="48" shapeId="0" xr:uid="{138F107F-A6F0-4522-8D42-D30ADD6EA5A2}">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B108" authorId="49" shapeId="0" xr:uid="{51712159-DB47-4A9B-82DA-A6AF68DFB017}">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108" authorId="50" shapeId="0" xr:uid="{FCF549E0-3ECB-4109-AD7D-3DA75200DFD7}">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08" authorId="51" shapeId="0" xr:uid="{EC155313-CA56-4588-A965-A9AFC242B235}">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08" authorId="52" shapeId="0" xr:uid="{CE62A12A-69FF-463A-BB84-177E56446FFB}">
      <text>
        <t>[Threaded comment]
Your version of Excel allows you to read this threaded comment; however, any edits to it will get removed if the file is opened in a newer version of Excel. Learn more: https://go.microsoft.com/fwlink/?linkid=870924
Comment:
    testy paczki</t>
      </text>
    </comment>
    <comment ref="W108" authorId="53" shapeId="0" xr:uid="{D70D429C-14EF-4FC7-BA72-5EF8FBAC730B}">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08" authorId="54" shapeId="0" xr:uid="{12183991-EEBE-4475-979A-F2BFCF06F72D}">
      <text>
        <t>[Threaded comment]
Your version of Excel allows you to read this threaded comment; however, any edits to it will get removed if the file is opened in a newer version of Excel. Learn more: https://go.microsoft.com/fwlink/?linkid=870924
Comment:
    special offer</t>
      </text>
    </comment>
    <comment ref="AC108" authorId="55" shapeId="0" xr:uid="{D5C4492F-1838-4CA6-832C-1BF5025F27C0}">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109" authorId="56" shapeId="0" xr:uid="{7EB8B6AC-4872-4997-8CD1-E2EAE4788980}">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9" authorId="57" shapeId="0" xr:uid="{780C9FBC-E906-42BB-B055-5CE61F186B51}">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9" authorId="58" shapeId="0" xr:uid="{088DFCCE-0324-4907-811A-32981B60F977}">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9" authorId="59" shapeId="0" xr:uid="{2A5442A4-CDAF-4B9B-ADBE-48534127909A}">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O110" authorId="60" shapeId="0" xr:uid="{F2453009-5EAC-4EA5-A627-283627DE81DB}">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0" authorId="61" shapeId="0" xr:uid="{E8566A54-5E23-42D0-8D33-B28C74E91DEC}">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0" authorId="62" shapeId="0" xr:uid="{179F09B1-FA1D-4304-889B-1C8BD47951BD}">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0" authorId="63" shapeId="0" xr:uid="{27578483-54CB-4747-A013-90CB7C621516}">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0" authorId="64" shapeId="0" xr:uid="{435E2B21-4271-465C-8029-28E54DD4687F}">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0" authorId="65" shapeId="0" xr:uid="{018381CB-0258-47BE-9186-FCED2B70A484}">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0" authorId="66" shapeId="0" xr:uid="{ED9BC041-D3F7-454D-B72D-9D6E33162EF3}">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0" authorId="67" shapeId="0" xr:uid="{8CB47865-2476-44AA-92B4-7665C8422518}">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1" authorId="68" shapeId="0" xr:uid="{53B8CC71-1D2C-4371-93E9-B9CD1068544F}">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1" authorId="69" shapeId="0" xr:uid="{8098935A-AB65-4E5F-BF44-43CFE0520768}">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2" authorId="70" shapeId="0" xr:uid="{784CFD88-05C9-4C25-8865-4931CBD69A9A}">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2" authorId="71" shapeId="0" xr:uid="{82BD2CC3-CF6C-4BC4-8D4B-BB5037707CB4}">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2" authorId="72" shapeId="0" xr:uid="{C3680674-0954-4F4E-9D2A-D7DC0E4EE255}">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2" authorId="73" shapeId="0" xr:uid="{744759F3-AF75-4C06-947C-A8D75F1DB650}">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C118" authorId="74" shapeId="0" xr:uid="{F0FDB8CE-4A9F-412D-B004-117837826596}">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18" authorId="75" shapeId="0" xr:uid="{1B9FDB54-2365-408A-81A1-1FCB66BA3CF4}">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18" authorId="76" shapeId="0" xr:uid="{79468266-85EA-4879-A466-A7D0CA06648C}">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18" authorId="77" shapeId="0" xr:uid="{E77991AA-B9FB-45CD-ACF6-DE48307D2DD3}">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18" authorId="78" shapeId="0" xr:uid="{DB35641D-3707-47EF-A704-11B7582DA1A9}">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18" authorId="79" shapeId="0" xr:uid="{2AA85AAF-8B5B-4066-A93D-AC6587EAA70E}">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19" authorId="80" shapeId="0" xr:uid="{417DCE58-A1E4-4274-8703-3886BD7BB57F}">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19" authorId="81" shapeId="0" xr:uid="{2620317C-8A03-42D3-810C-7B08EAD8CFC6}">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19" authorId="82" shapeId="0" xr:uid="{D64AB72A-4AD8-4E25-AF12-25207C96B869}">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20" authorId="83" shapeId="0" xr:uid="{7A034634-3B19-450C-B6D7-F16DC28533B4}">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20" authorId="84" shapeId="0" xr:uid="{71B74787-5A13-49C4-A80A-BD2B2648751A}">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20" authorId="85" shapeId="0" xr:uid="{AFD9C1CE-9A29-491F-A336-88C64C972640}">
      <text>
        <t>[Threaded comment]
Your version of Excel allows you to read this threaded comment; however, any edits to it will get removed if the file is opened in a newer version of Excel. Learn more: https://go.microsoft.com/fwlink/?linkid=870924
Comment:
    23/07 start UAT</t>
      </text>
    </comment>
    <comment ref="AA120" authorId="86" shapeId="0" xr:uid="{773A9D8B-7F53-452B-AC1A-4B6D50897AC9}">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23" authorId="87" shapeId="0" xr:uid="{CA7A1AA6-E912-45A2-ABD7-A38F92473B33}">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23" authorId="88" shapeId="0" xr:uid="{5D197593-5827-4ABF-BDA0-63BD9F17AB79}">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23" authorId="89" shapeId="0" xr:uid="{1686D8AE-3C29-4AA1-8078-9725FDA76D7A}">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24" authorId="90" shapeId="0" xr:uid="{67FE9DE3-24ED-4778-B7A3-8A5817D5A0CF}">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25" authorId="91" shapeId="0" xr:uid="{7AEEE90D-5D28-4E02-9675-59DF9B265FEB}">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25" authorId="92" shapeId="0" xr:uid="{6453F87A-EE19-43C3-97CB-25FAFD92CAC6}">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25" authorId="93" shapeId="0" xr:uid="{43596869-053A-4C73-8A9E-B6998D3FFE27}">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25" authorId="94" shapeId="0" xr:uid="{2211C60C-6932-4444-8D41-68B5A6FF3B6F}">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25" authorId="95" shapeId="0" xr:uid="{2F24072E-E8FD-4817-91F8-1FC5295114E5}">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25" authorId="96" shapeId="0" xr:uid="{8CFCDB9A-3F3A-4380-9568-6349AC951DB1}">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26" authorId="97" shapeId="0" xr:uid="{AB4CB6E9-B4CA-4EF9-821C-4443A0A6429A}">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28" authorId="98" shapeId="0" xr:uid="{C4F05D1E-B8B5-4A60-BA33-993E810182B6}">
      <text>
        <t>[Threaded comment]
Your version of Excel allows you to read this threaded comment; however, any edits to it will get removed if the file is opened in a newer version of Excel. Learn more: https://go.microsoft.com/fwlink/?linkid=870924
Comment:
    PRODUKT</t>
      </text>
    </comment>
    <comment ref="C131" authorId="99" shapeId="0" xr:uid="{84F2E448-019C-4DE4-B5D2-E48C0E925F10}">
      <text>
        <t>[Threaded comment]
Your version of Excel allows you to read this threaded comment; however, any edits to it will get removed if the file is opened in a newer version of Excel. Learn more: https://go.microsoft.com/fwlink/?linkid=870924
Comment:
    CENNIK</t>
      </text>
    </comment>
    <comment ref="C132" authorId="100" shapeId="0" xr:uid="{8040C416-83BA-4BC0-92A8-221A084B5F38}">
      <text>
        <t>[Threaded comment]
Your version of Excel allows you to read this threaded comment; however, any edits to it will get removed if the file is opened in a newer version of Excel. Learn more: https://go.microsoft.com/fwlink/?linkid=870924
Comment:
    PAPERLESS</t>
      </text>
    </comment>
    <comment ref="B133" authorId="101" shapeId="0" xr:uid="{7D6E5654-DAA4-4CC0-AD43-153CD0CC3ADA}">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38" authorId="102" shapeId="0" xr:uid="{7C0DD061-BF01-42F4-A7A8-ADC9BC9FF1D2}">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H140" authorId="103" shapeId="0" xr:uid="{CE43BAEF-9B36-45C0-8CDD-60A1C12839B6}">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B143" authorId="104" shapeId="0" xr:uid="{74F3D110-F5FE-47EB-BCF2-FA99DFB383E5}">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43" authorId="105" shapeId="0" xr:uid="{B8E7D0DC-1916-4B0B-AEF4-248FB2AF31EA}">
      <text>
        <t>[Threaded comment]
Your version of Excel allows you to read this threaded comment; however, any edits to it will get removed if the file is opened in a newer version of Excel. Learn more: https://go.microsoft.com/fwlink/?linkid=870924
Comment:
    zmiana limitów dla Rent+?</t>
      </text>
    </comment>
    <comment ref="AC144" authorId="106" shapeId="0" xr:uid="{390E1550-35E0-43F9-91A8-FAA501046D96}">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44" authorId="107" shapeId="0" xr:uid="{A80FE59A-E138-4F15-97CF-2CA96D23A3AE}">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H144" authorId="108" shapeId="0" xr:uid="{279EF5EF-287E-4F9B-A624-44B3EEE9C2DE}">
      <text>
        <t>[Threaded comment]
Your version of Excel allows you to read this threaded comment; however, any edits to it will get removed if the file is opened in a newer version of Excel. Learn more: https://go.microsoft.com/fwlink/?linkid=870924
Comment:
    do końca września ceny dla iMad Care i Rent powinny być w systemie</t>
      </text>
    </comment>
    <comment ref="B154" authorId="109" shapeId="0" xr:uid="{F0F6C8AA-2341-4AD3-83CB-13E3F1E5E20D}">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58" authorId="110" shapeId="0" xr:uid="{DB6330BB-123C-42A1-9E91-144AA9226E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59" authorId="111" shapeId="0" xr:uid="{F2927C7A-01CF-49DF-AEB8-0B69EEE829BF}">
      <text>
        <t>[Threaded comment]
Your version of Excel allows you to read this threaded comment; however, any edits to it will get removed if the file is opened in a newer version of Excel. Learn more: https://go.microsoft.com/fwlink/?linkid=870924
Comment:
    UAT z klientem 1-8/10</t>
      </text>
    </comment>
    <comment ref="AI159" authorId="112" shapeId="0" xr:uid="{EA627320-ECF6-496F-9466-C904B78E6A46}">
      <text>
        <t>[Threaded comment]
Your version of Excel allows you to read this threaded comment; however, any edits to it will get removed if the file is opened in a newer version of Excel. Learn more: https://go.microsoft.com/fwlink/?linkid=870924
Comment:
    10/10 - wdrożenie na PROD i 15/10 GoLive</t>
      </text>
    </comment>
    <comment ref="B164" authorId="113" shapeId="0" xr:uid="{2103662A-B755-4B89-AF93-28D3F2C5281E}">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67" authorId="114" shapeId="0" xr:uid="{2C924FB7-A1D0-4760-90C0-4EF3E7016F7E}">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69" authorId="115" shapeId="0" xr:uid="{D5192DDE-B807-41E1-89D4-972B1EC163F1}">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73" authorId="116" shapeId="0" xr:uid="{5C228102-7CCB-49ED-8B7D-CBEF57858EED}">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74" authorId="117" shapeId="0" xr:uid="{A59B6469-AA38-4384-836B-23D4292EE471}">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74" authorId="118" shapeId="0" xr:uid="{D4CAD8DF-DA16-4C16-99A0-5D198B172917}">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D177" authorId="119" shapeId="0" xr:uid="{E4D4CB8E-1723-4BF8-9215-2E7C363F5852}">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79" authorId="120" shapeId="0" xr:uid="{D36A730C-2E54-46FF-B79E-48C17C0364CC}">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84" authorId="121" shapeId="0" xr:uid="{47998008-B556-436B-B91F-11E71CD1BC43}">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2" shapeId="0" xr:uid="{418F7877-498B-4E02-BEAB-DA9BA62FB694}">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3" shapeId="0" xr:uid="{5036AF81-40CB-4D6E-9F18-51B4D0E3FE4E}">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4" shapeId="0" xr:uid="{22CF230C-6BA9-4F78-B547-3BD6AF772AC0}">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B194" authorId="125" shapeId="0" xr:uid="{127EAC85-A3F8-4EE6-881E-A12888824725}">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95" authorId="126" shapeId="0" xr:uid="{3839B081-AAB1-4CEA-A2BE-311A614D655E}">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95" authorId="127" shapeId="0" xr:uid="{DF5709CF-B3D2-431F-AE95-32C97E5875DF}">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95" authorId="128" shapeId="0" xr:uid="{851A8F75-2624-4229-B2CF-86F4C5573376}">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95" authorId="129" shapeId="0" xr:uid="{6EBC0749-875C-4D55-B79F-8A4C48676DD2}">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X196" authorId="130" shapeId="0" xr:uid="{C04AAFB8-9239-4E41-8E9D-2C03370088B1}">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96" authorId="131" shapeId="0" xr:uid="{9BCC4347-376F-4B8E-A541-F84C76D65921}">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99" authorId="132" shapeId="0" xr:uid="{2BD68842-B2A2-4D0E-9BB5-668C6BA3543F}">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04" authorId="133" shapeId="0" xr:uid="{475F8F65-D3A6-442B-901D-F70781DC133F}">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tc={7FD6661E-34EB-4182-A611-D51E9C815EBA}</author>
    <author>tc={6C978E6F-549B-4D99-BE65-80CF67CE93AB}</author>
    <author>tc={96D8B81B-0174-44F6-8877-1225740ED071}</author>
    <author>tc={70BBE714-858F-4936-B2EE-6E9208E4D343}</author>
    <author>tc={2E15C28A-F246-4162-808E-166AF660B9EF}</author>
    <author>tc={5AA03D8B-46EA-40C4-8E84-E5642E4A2C53}</author>
    <author>tc={B5E1A70F-AC40-4BB9-9BE2-D747267200C3}</author>
    <author>tc={B3EEC844-671E-4F2C-880F-3B4B56237E3C}</author>
    <author>tc={B4895B70-5732-454C-BC57-642E615DA9A5}</author>
    <author>tc={0AABB78B-9344-4DB2-828A-EE82FC5102B7}</author>
    <author>tc={0C0487F3-4CFA-4E37-AF2C-491E70FF17DE}</author>
    <author>tc={FF20751D-0312-438F-86ED-87E5508FBE6D}</author>
    <author>tc={3A715C99-382F-4934-B31D-DBF4B07DBF64}</author>
    <author>tc={3A53375A-1833-43DC-AFB5-57A10B5A9022}</author>
    <author>tc={E58E52B2-47B4-44AD-B64F-7959359F46A4}</author>
    <author>tc={FAB559FF-298B-4917-A559-2E07C4CDE836}</author>
    <author>tc={717D7E27-DA51-4D1C-BBC8-2B6752C9C404}</author>
    <author>tc={B9FE1833-78BB-47D6-854F-E7D2AA17EEF6}</author>
    <author>tc={CAAA9189-E2D1-43FF-B543-1BA3110A4B9F}</author>
    <author>tc={D9D30F96-5F6B-44DC-9B3A-1137B1EA5763}</author>
    <author>tc={8F85D1FC-8485-4EA5-A927-1006A76BDAE7}</author>
    <author>tc={3B7B0CFA-BD1A-4510-8120-D83FFD769448}</author>
    <author>tc={182B33BC-672F-44D2-8BD6-FD20991189C1}</author>
    <author>tc={48A660E7-7E54-4C76-9674-DF3F337BEDF4}</author>
    <author>tc={6572E2C6-9202-4CAD-9246-FF8FDDFE687E}</author>
    <author>tc={4F7B6FCF-E68B-4B89-B4B8-B47F3792F555}</author>
    <author>tc={6CB183EE-44FB-41D8-9172-AC6C6E962FB6}</author>
    <author>tc={83E0EB98-1079-4168-AB63-1117443DC9CF}</author>
    <author>tc={730D8918-B1A7-4A37-9972-C695DA793CB4}</author>
    <author>tc={679A9BD5-246D-4B8E-B4BB-FF4654016C52}</author>
    <author>tc={F2C12BEB-7C43-4FA5-B9BC-2FEB026E31B2}</author>
    <author>tc={4CAD8E17-4BB3-4476-AC66-195D2BA5C625}</author>
    <author>tc={C21C657F-EA1D-4F33-AFD8-40EB735BAB67}</author>
    <author>tc={0812E4AC-E2B7-4695-BCC7-E1760E72D47D}</author>
    <author>tc={CB9C30C7-5AE7-4567-B555-F88307B99337}</author>
    <author>tc={B723162B-F641-4953-BECE-E2726C174486}</author>
    <author>tc={172E1923-5433-43D3-AFB5-E6BCFD2DEB7F}</author>
    <author>tc={435B245F-BD27-42EC-82D7-CB5D7103CABC}</author>
    <author>tc={22D01035-7EBD-4B64-AA24-02EAE3184CF4}</author>
    <author>tc={28A6CD83-E04C-4872-BA6A-24C2B8F50ACA}</author>
    <author>tc={5CA5EB28-C1EB-4E82-95D8-62CE316DFC0F}</author>
    <author>tc={CDC0724A-974C-4166-AB05-D5C89E783CD5}</author>
    <author>tc={07F12594-B0BE-4CF5-B8AA-4A166F42F9F5}</author>
    <author>tc={5560850F-BB77-47D6-A902-FC247F98FC40}</author>
    <author>tc={CCC73EC4-6918-4EA3-B294-9EAFA29DA832}</author>
    <author>tc={F7C5539F-3E03-4234-A50E-0F2F448B0DF3}</author>
    <author>tc={C13E48A0-8BD2-4F4D-B131-080F0FBCB077}</author>
    <author>tc={738CC334-C6E6-4393-8A56-71175EC28F06}</author>
    <author>tc={AE336943-1BAE-4CBE-A33C-C6BCD432D884}</author>
    <author>tc={EA42F505-E892-4105-A4BD-CD0EAFC02AA2}</author>
    <author>tc={BF21026F-D8A6-45B9-B1AE-0A9B07A871E0}</author>
    <author>tc={2EF2800C-6CF2-4C76-A6AA-40084FC20A70}</author>
    <author>tc={04257FF7-9D06-4605-85B2-36A1E4C584E0}</author>
    <author>tc={2CA2AFDA-DD13-4CF8-8DCF-6A059A961A61}</author>
    <author>tc={B4BE7660-C050-4F9D-9ECA-B06CC0A6EE91}</author>
    <author>tc={3A31B739-C382-41B3-9019-D04CF65E8D75}</author>
    <author>tc={62AF3BA9-07AB-43A5-8462-1E88579F15BA}</author>
    <author>tc={4EF3B567-4E25-4EDB-92F1-DDA3716CABF1}</author>
    <author>tc={8C3D6492-684D-4098-8794-4C3206E5CDC7}</author>
    <author>tc={2AC05B6F-6938-4916-BB59-1C24AAC65AFC}</author>
    <author>tc={F660D747-AE15-492B-B73C-CEB1027C1941}</author>
    <author>tc={43C053A4-12E7-463E-B7B3-1770FF95103A}</author>
    <author>tc={A7AB0244-9CF1-4077-A67F-AC9241298D4E}</author>
    <author>tc={D7E06346-6A0E-439E-846D-605C7ABAEC0C}</author>
    <author>tc={BB490E17-62BE-48C9-A80C-182A5A1BB8B0}</author>
    <author>tc={D97883BA-C533-4C09-80EC-AD604147D378}</author>
    <author>tc={0A2C3D90-489F-4358-8897-0DD100F77BC3}</author>
    <author>tc={1FAE3E66-1F11-4DF5-B6D5-02BA985FC3B1}</author>
    <author>tc={80D9E0E8-340F-4851-9320-018D8FE415C2}</author>
    <author>tc={0F7C1CFE-C3A9-4189-8E26-547D3B73FAC4}</author>
    <author>tc={D3F96FBC-2731-4FA3-AA3E-C31E352E352D}</author>
    <author>tc={F8F9C318-8E79-433B-A7B8-A288C8A57FA4}</author>
    <author>tc={AAC1C374-105C-4E2B-BBD9-2C7EE8A14829}</author>
    <author>tc={9A282E61-2254-4D3F-BEBC-543D3DD0728E}</author>
    <author>tc={006701D3-1A82-4400-88AF-C669BB6B5D5F}</author>
    <author>tc={5391A00E-355B-4FEF-A9C4-C23B1A04749D}</author>
    <author>tc={481FF7BD-7852-4C98-9336-B5678CE3C7F3}</author>
    <author>tc={0D69C2EE-B0BE-4B6D-BE6A-EC0F5B64CB4C}</author>
    <author>tc={F2523559-4519-490B-94EE-D17917B84052}</author>
    <author>tc={9DC174B3-BC9B-43C4-98E8-F19A8B4F0C33}</author>
    <author>tc={6CDF5C78-3777-45C5-A64D-0A974BF33CAB}</author>
    <author>tc={AE240637-4A90-4B78-A5CD-EDDC3CB0B319}</author>
    <author>tc={83708A51-BF39-4282-931B-0170616ADE3B}</author>
    <author>tc={3A5C684C-A6C8-48F8-A8EA-6EEFAB6BF0BD}</author>
    <author>tc={04BE812D-1A85-4DCF-93D2-3F905F1CD801}</author>
    <author>tc={ABEF028D-68E0-44C5-A848-0C6641D288EF}</author>
    <author>tc={AC64D5D8-278C-4186-B723-638630BB9FBB}</author>
    <author>tc={469A5B84-D189-4360-B54D-C00D0452ED2D}</author>
    <author>tc={2C3EFFBE-76FC-4A63-B3B1-115D7B83A2E9}</author>
    <author>tc={AEE4C75D-418C-44FD-90D3-EBCAB7C48D2D}</author>
    <author>tc={F427E388-DBD7-4FDD-8F78-B4CD64EA5381}</author>
    <author>tc={09B3FFEC-FB32-4FDF-9DBD-E682256F1BFC}</author>
    <author>tc={82C8EFA1-34B7-49CA-BAA7-8169B4F99AF1}</author>
    <author>tc={FDD9D81D-6812-4D86-A36C-6E15AD6497E0}</author>
    <author>tc={527C83CC-3FA1-49C9-B03D-F4DFE89A753F}</author>
    <author>tc={6F8E2C0A-3AA8-4E34-927E-CE1B31B4D77B}</author>
    <author>tc={91B8319B-7B82-4190-9563-0F68A3343ADF}</author>
    <author>tc={24A70CCA-7B80-4331-A8AF-F192616D4EEB}</author>
    <author>tc={F29DD7C7-5441-4972-8906-8F7C59B3C482}</author>
    <author>tc={AF58EF19-5BAC-40CB-8409-4245AB8B4B9A}</author>
    <author>tc={F21A32C4-72E7-4819-B4AE-88D876063141}</author>
    <author>tc={EB2CA0FC-D1BF-42BE-8D33-E06809AB2F5D}</author>
    <author>tc={91151348-6E4F-48D0-8BEC-1019B56E6F2C}</author>
    <author>tc={15257416-F129-455D-A48E-78DBF4AC5860}</author>
    <author>tc={5490938C-F06C-4A26-B293-DA05875D3E5F}</author>
    <author>tc={D2697843-6391-4F73-995E-C6B73FF2594B}</author>
    <author>tc={F496EB2F-D75A-4A76-AD2F-2E6AF86457DA}</author>
    <author>tc={731B09A6-A09B-4FB2-B939-72B79BF9160E}</author>
    <author>tc={B145B82A-9B05-419C-9CF2-F60C9EE4CCD4}</author>
    <author>tc={C006047E-7B76-429F-96FE-846E2F2A8B74}</author>
    <author>tc={0E497325-F34B-49A8-8A81-3A03313B7B3A}</author>
    <author>tc={08018F6C-01FB-48F8-ABDC-FDF8D552A3BD}</author>
    <author>tc={D21BA559-D262-4C44-A1EF-1A035080114B}</author>
    <author>tc={2072060E-8F80-4F1E-AB79-DC7E352BC306}</author>
    <author>tc={75D0895D-3476-4876-BF0C-CFA00C4C108C}</author>
    <author>tc={4685D233-C8B3-4D34-8979-3DFFD128E2ED}</author>
    <author>tc={4BC37D2D-64E7-43E8-8ABF-86A77755E9D8}</author>
    <author>tc={09750F41-E1ED-495B-BDEF-E00B4A96A617}</author>
    <author>tc={C7B5B258-B99E-4079-BECA-7DD10EC6820B}</author>
    <author>tc={5732536E-2345-4BA4-A961-0D4B57B56950}</author>
    <author>tc={07AD01C0-AB5E-484A-A937-A141A69299DF}</author>
    <author>tc={3261A73F-0AA8-426E-B5E1-E04032031D46}</author>
    <author>tc={2FDC4255-1D6E-4FCF-A810-124DAEFFE599}</author>
    <author>tc={B6255CA2-6F05-45B3-AC39-CDD100E83E45}</author>
    <author>tc={17F89B5B-9750-4593-99A3-7DDAD43C3A96}</author>
    <author>tc={FD06C6B7-A3A0-4197-8672-57853605BD2B}</author>
    <author>tc={02E92C61-0FF7-4DC2-A651-C32E0DF9A56B}</author>
    <author>tc={7CFF6110-7B2B-41D6-A2CA-9492F4453EE1}</author>
    <author>tc={C975B56F-0906-4C78-AC77-59D733D6D5B8}</author>
    <author>tc={B8B5586F-0111-4DC2-8809-E728CCC3F41A}</author>
    <author>tc={0D2241B7-2E6A-4754-8D2C-2DDE3D6A6DF2}</author>
    <author>tc={8528C878-1E0F-42FD-81A0-88D329C5CD8D}</author>
    <author>tc={9FCA47E6-A8B2-4CB0-8C36-145CAE354190}</author>
    <author>tc={EAD29255-0EEA-4F97-B45E-035018F2AFF9}</author>
    <author>tc={D0DACFA8-1EC6-44F1-91AC-1749EDF8770C}</author>
    <author>tc={5D3010E2-EE99-479F-887A-C5AA40FC0712}</author>
    <author>tc={B6D302C5-6B91-4817-B023-41815E2C06F3}</author>
    <author>tc={8453F546-1D14-4790-8A5B-B7ED27E8E466}</author>
    <author>tc={5E87F6C8-6DE4-484B-A8E2-EB70245C833F}</author>
    <author>tc={8EDC51D1-855D-443C-93F0-C9190526E864}</author>
    <author>tc={4451F908-9FA1-4EDB-BFDB-24C34B68A022}</author>
    <author>tc={5A2B9570-5136-4BAA-AB21-1911BB4ADB2E}</author>
    <author>tc={610EFC3E-3A58-424A-ADD8-40DB1F5580BE}</author>
    <author>tc={A67B212D-0E58-4BDC-B930-489D4D41A791}</author>
    <author>tc={CA09EA46-871F-496C-954C-5ED305E29AF4}</author>
    <author>tc={BF7DA236-DF57-4849-99B2-79DF9857F884}</author>
  </authors>
  <commentList>
    <comment ref="P2" authorId="0" shapeId="0" xr:uid="{7FD6661E-34EB-4182-A611-D51E9C815EBA}">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6C978E6F-549B-4D99-BE65-80CF67CE93AB}">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96D8B81B-0174-44F6-8877-1225740ED071}">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70BBE714-858F-4936-B2EE-6E9208E4D343}">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2E15C28A-F246-4162-808E-166AF660B9EF}">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5AA03D8B-46EA-40C4-8E84-E5642E4A2C53}">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B5E1A70F-AC40-4BB9-9BE2-D747267200C3}">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B3EEC844-671E-4F2C-880F-3B4B56237E3C}">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B4895B70-5732-454C-BC57-642E615DA9A5}">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0AABB78B-9344-4DB2-828A-EE82FC5102B7}">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0C0487F3-4CFA-4E37-AF2C-491E70FF17DE}">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FF20751D-0312-438F-86ED-87E5508FBE6D}">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3A715C99-382F-4934-B31D-DBF4B07DBF64}">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3A53375A-1833-43DC-AFB5-57A10B5A9022}">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E58E52B2-47B4-44AD-B64F-7959359F46A4}">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FAB559FF-298B-4917-A559-2E07C4CDE836}">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717D7E27-DA51-4D1C-BBC8-2B6752C9C404}">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B9FE1833-78BB-47D6-854F-E7D2AA17EEF6}">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CAAA9189-E2D1-43FF-B543-1BA3110A4B9F}">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D9D30F96-5F6B-44DC-9B3A-1137B1EA5763}">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8F85D1FC-8485-4EA5-A927-1006A76BDAE7}">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3B7B0CFA-BD1A-4510-8120-D83FFD769448}">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2" shapeId="0" xr:uid="{182B33BC-672F-44D2-8BD6-FD20991189C1}">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54" authorId="23" shapeId="0" xr:uid="{48A660E7-7E54-4C76-9674-DF3F337BEDF4}">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4" shapeId="0" xr:uid="{6572E2C6-9202-4CAD-9246-FF8FDDFE687E}">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U55" authorId="25" shapeId="0" xr:uid="{4F7B6FCF-E68B-4B89-B4B8-B47F3792F555}">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6" shapeId="0" xr:uid="{6CB183EE-44FB-41D8-9172-AC6C6E962FB6}">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55" authorId="27" shapeId="0" xr:uid="{83E0EB98-1079-4168-AB63-1117443DC9CF}">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58" authorId="28" shapeId="0" xr:uid="{730D8918-B1A7-4A37-9972-C695DA793CB4}">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9" shapeId="0" xr:uid="{679A9BD5-246D-4B8E-B4BB-FF4654016C52}">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30" shapeId="0" xr:uid="{F2C12BEB-7C43-4FA5-B9BC-2FEB026E31B2}">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1" shapeId="0" xr:uid="{4CAD8E17-4BB3-4476-AC66-195D2BA5C625}">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2" shapeId="0" xr:uid="{C21C657F-EA1D-4F33-AFD8-40EB735BAB67}">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3" shapeId="0" xr:uid="{0812E4AC-E2B7-4695-BCC7-E1760E72D47D}">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4" shapeId="0" xr:uid="{CB9C30C7-5AE7-4567-B555-F88307B99337}">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5" shapeId="0" xr:uid="{B723162B-F641-4953-BECE-E2726C174486}">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AH69" authorId="36" shapeId="0" xr:uid="{172E1923-5433-43D3-AFB5-E6BCFD2DEB7F}">
      <text>
        <t>[Threaded comment]
Your version of Excel allows you to read this threaded comment; however, any edits to it will get removed if the file is opened in a newer version of Excel. Learn more: https://go.microsoft.com/fwlink/?linkid=870924
Comment:
    tutaj Warex zacznie to w sprincie
Reply:
    zaczeli i zmieniali :D</t>
      </text>
    </comment>
    <comment ref="AL69" authorId="37" shapeId="0" xr:uid="{435B245F-BD27-42EC-82D7-CB5D7103CABC}">
      <text>
        <t>[Threaded comment]
Your version of Excel allows you to read this threaded comment; however, any edits to it will get removed if the file is opened in a newer version of Excel. Learn more: https://go.microsoft.com/fwlink/?linkid=870924
Comment:
    tutaj Marcin spróbuje jeszcze zlecić Karolowi pracę nad anulacją</t>
      </text>
    </comment>
    <comment ref="D72" authorId="38" shapeId="0" xr:uid="{22D01035-7EBD-4B64-AA24-02EAE3184CF4}">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9" shapeId="0" xr:uid="{28A6CD83-E04C-4872-BA6A-24C2B8F50ACA}">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40" shapeId="0" xr:uid="{5CA5EB28-C1EB-4E82-95D8-62CE316DFC0F}">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41" shapeId="0" xr:uid="{CDC0724A-974C-4166-AB05-D5C89E783CD5}">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42" shapeId="0" xr:uid="{07F12594-B0BE-4CF5-B8AA-4A166F42F9F5}">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3" shapeId="0" xr:uid="{5560850F-BB77-47D6-A902-FC247F98FC40}">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4" shapeId="0" xr:uid="{CCC73EC4-6918-4EA3-B294-9EAFA29DA832}">
      <text>
        <t>[Threaded comment]
Your version of Excel allows you to read this threaded comment; however, any edits to it will get removed if the file is opened in a newer version of Excel. Learn more: https://go.microsoft.com/fwlink/?linkid=870924
Comment:
    1. Zmiana czasu przechowywania raportu
2. 
Reply:
    Wiktoria za to odpowiada
Reply:
    trzeba zrobić spotkanie z partnerem żeby skoordynować testy E2E
Reply:
    termin do końca września?</t>
      </text>
    </comment>
    <comment ref="S80" authorId="45" shapeId="0" xr:uid="{F7C5539F-3E03-4234-A50E-0F2F448B0DF3}">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6" shapeId="0" xr:uid="{C13E48A0-8BD2-4F4D-B131-080F0FBCB077}">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7" shapeId="0" xr:uid="{738CC334-C6E6-4393-8A56-71175EC28F06}">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8" shapeId="0" xr:uid="{AE336943-1BAE-4CBE-A33C-C6BCD432D884}">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9" shapeId="0" xr:uid="{EA42F505-E892-4105-A4BD-CD0EAFC02AA2}">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98" authorId="50" shapeId="0" xr:uid="{BF21026F-D8A6-45B9-B1AE-0A9B07A871E0}">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98" authorId="51" shapeId="0" xr:uid="{2EF2800C-6CF2-4C76-A6AA-40084FC20A70}">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AF98" authorId="52" shapeId="0" xr:uid="{04257FF7-9D06-4605-85B2-36A1E4C584E0}">
      <text>
        <t>[Threaded comment]
Your version of Excel allows you to read this threaded comment; however, any edits to it will get removed if the file is opened in a newer version of Excel. Learn more: https://go.microsoft.com/fwlink/?linkid=870924
Comment:
    zmiany dotyczące Stato są na testach</t>
      </text>
    </comment>
    <comment ref="B108" authorId="53" shapeId="0" xr:uid="{2CA2AFDA-DD13-4CF8-8DCF-6A059A961A61}">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108" authorId="54" shapeId="0" xr:uid="{B4BE7660-C050-4F9D-9ECA-B06CC0A6EE91}">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08" authorId="55" shapeId="0" xr:uid="{3A31B739-C382-41B3-9019-D04CF65E8D75}">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08" authorId="56" shapeId="0" xr:uid="{62AF3BA9-07AB-43A5-8462-1E88579F15BA}">
      <text>
        <t>[Threaded comment]
Your version of Excel allows you to read this threaded comment; however, any edits to it will get removed if the file is opened in a newer version of Excel. Learn more: https://go.microsoft.com/fwlink/?linkid=870924
Comment:
    testy paczki</t>
      </text>
    </comment>
    <comment ref="W108" authorId="57" shapeId="0" xr:uid="{4EF3B567-4E25-4EDB-92F1-DDA3716CABF1}">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08" authorId="58" shapeId="0" xr:uid="{8C3D6492-684D-4098-8794-4C3206E5CDC7}">
      <text>
        <t>[Threaded comment]
Your version of Excel allows you to read this threaded comment; however, any edits to it will get removed if the file is opened in a newer version of Excel. Learn more: https://go.microsoft.com/fwlink/?linkid=870924
Comment:
    special offer</t>
      </text>
    </comment>
    <comment ref="AC108" authorId="59" shapeId="0" xr:uid="{2AC05B6F-6938-4916-BB59-1C24AAC65AFC}">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109" authorId="60" shapeId="0" xr:uid="{F660D747-AE15-492B-B73C-CEB1027C1941}">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9" authorId="61" shapeId="0" xr:uid="{43C053A4-12E7-463E-B7B3-1770FF95103A}">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9" authorId="62" shapeId="0" xr:uid="{A7AB0244-9CF1-4077-A67F-AC9241298D4E}">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9" authorId="63" shapeId="0" xr:uid="{D7E06346-6A0E-439E-846D-605C7ABAEC0C}">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109" authorId="64" shapeId="0" xr:uid="{BB490E17-62BE-48C9-A80C-182A5A1BB8B0}">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109" authorId="65" shapeId="0" xr:uid="{D97883BA-C533-4C09-80EC-AD604147D378}">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O110" authorId="66" shapeId="0" xr:uid="{0A2C3D90-489F-4358-8897-0DD100F77BC3}">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0" authorId="67" shapeId="0" xr:uid="{1FAE3E66-1F11-4DF5-B6D5-02BA985FC3B1}">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0" authorId="68" shapeId="0" xr:uid="{80D9E0E8-340F-4851-9320-018D8FE415C2}">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0" authorId="69" shapeId="0" xr:uid="{0F7C1CFE-C3A9-4189-8E26-547D3B73FAC4}">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0" authorId="70" shapeId="0" xr:uid="{D3F96FBC-2731-4FA3-AA3E-C31E352E352D}">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0" authorId="71" shapeId="0" xr:uid="{F8F9C318-8E79-433B-A7B8-A288C8A57FA4}">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0" authorId="72" shapeId="0" xr:uid="{AAC1C374-105C-4E2B-BBD9-2C7EE8A14829}">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0" authorId="73" shapeId="0" xr:uid="{9A282E61-2254-4D3F-BEBC-543D3DD0728E}">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1" authorId="74" shapeId="0" xr:uid="{006701D3-1A82-4400-88AF-C669BB6B5D5F}">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1" authorId="75" shapeId="0" xr:uid="{5391A00E-355B-4FEF-A9C4-C23B1A04749D}">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2" authorId="76" shapeId="0" xr:uid="{481FF7BD-7852-4C98-9336-B5678CE3C7F3}">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2" authorId="77" shapeId="0" xr:uid="{0D69C2EE-B0BE-4B6D-BE6A-EC0F5B64CB4C}">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2" authorId="78" shapeId="0" xr:uid="{F2523559-4519-490B-94EE-D17917B84052}">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2" authorId="79" shapeId="0" xr:uid="{9DC174B3-BC9B-43C4-98E8-F19A8B4F0C33}">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C133" authorId="80" shapeId="0" xr:uid="{6CDF5C78-3777-45C5-A64D-0A974BF33CAB}">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33" authorId="81" shapeId="0" xr:uid="{AE240637-4A90-4B78-A5CD-EDDC3CB0B319}">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33" authorId="82" shapeId="0" xr:uid="{83708A51-BF39-4282-931B-0170616ADE3B}">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33" authorId="83" shapeId="0" xr:uid="{3A5C684C-A6C8-48F8-A8EA-6EEFAB6BF0BD}">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33" authorId="84" shapeId="0" xr:uid="{04BE812D-1A85-4DCF-93D2-3F905F1CD801}">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33" authorId="85" shapeId="0" xr:uid="{ABEF028D-68E0-44C5-A848-0C6641D288EF}">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34" authorId="86" shapeId="0" xr:uid="{AC64D5D8-278C-4186-B723-638630BB9FBB}">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34" authorId="87" shapeId="0" xr:uid="{469A5B84-D189-4360-B54D-C00D0452ED2D}">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34" authorId="88" shapeId="0" xr:uid="{2C3EFFBE-76FC-4A63-B3B1-115D7B83A2E9}">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35" authorId="89" shapeId="0" xr:uid="{AEE4C75D-418C-44FD-90D3-EBCAB7C48D2D}">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35" authorId="90" shapeId="0" xr:uid="{F427E388-DBD7-4FDD-8F78-B4CD64EA5381}">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35" authorId="91" shapeId="0" xr:uid="{09B3FFEC-FB32-4FDF-9DBD-E682256F1BFC}">
      <text>
        <t>[Threaded comment]
Your version of Excel allows you to read this threaded comment; however, any edits to it will get removed if the file is opened in a newer version of Excel. Learn more: https://go.microsoft.com/fwlink/?linkid=870924
Comment:
    23/07 start UAT</t>
      </text>
    </comment>
    <comment ref="AA135" authorId="92" shapeId="0" xr:uid="{82C8EFA1-34B7-49CA-BAA7-8169B4F99AF1}">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38" authorId="93" shapeId="0" xr:uid="{FDD9D81D-6812-4D86-A36C-6E15AD6497E0}">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38" authorId="94" shapeId="0" xr:uid="{527C83CC-3FA1-49C9-B03D-F4DFE89A753F}">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38" authorId="95" shapeId="0" xr:uid="{6F8E2C0A-3AA8-4E34-927E-CE1B31B4D77B}">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39" authorId="96" shapeId="0" xr:uid="{91B8319B-7B82-4190-9563-0F68A3343ADF}">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40" authorId="97" shapeId="0" xr:uid="{24A70CCA-7B80-4331-A8AF-F192616D4EEB}">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40" authorId="98" shapeId="0" xr:uid="{F29DD7C7-5441-4972-8906-8F7C59B3C482}">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40" authorId="99" shapeId="0" xr:uid="{AF58EF19-5BAC-40CB-8409-4245AB8B4B9A}">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40" authorId="100" shapeId="0" xr:uid="{F21A32C4-72E7-4819-B4AE-88D876063141}">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40" authorId="101" shapeId="0" xr:uid="{EB2CA0FC-D1BF-42BE-8D33-E06809AB2F5D}">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40" authorId="102" shapeId="0" xr:uid="{91151348-6E4F-48D0-8BEC-1019B56E6F2C}">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41" authorId="103" shapeId="0" xr:uid="{15257416-F129-455D-A48E-78DBF4AC5860}">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47" authorId="104" shapeId="0" xr:uid="{5490938C-F06C-4A26-B293-DA05875D3E5F}">
      <text>
        <t>[Threaded comment]
Your version of Excel allows you to read this threaded comment; however, any edits to it will get removed if the file is opened in a newer version of Excel. Learn more: https://go.microsoft.com/fwlink/?linkid=870924
Comment:
    DŁUG</t>
      </text>
    </comment>
    <comment ref="B148" authorId="105" shapeId="0" xr:uid="{D2697843-6391-4F73-995E-C6B73FF2594B}">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53" authorId="106" shapeId="0" xr:uid="{F496EB2F-D75A-4A76-AD2F-2E6AF86457DA}">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154" authorId="107" shapeId="0" xr:uid="{731B09A6-A09B-4FB2-B939-72B79BF9160E}">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155" authorId="108" shapeId="0" xr:uid="{B145B82A-9B05-419C-9CF2-F60C9EE4CCD4}">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155" authorId="109" shapeId="0" xr:uid="{C006047E-7B76-429F-96FE-846E2F2A8B74}">
      <text>
        <t>[Threaded comment]
Your version of Excel allows you to read this threaded comment; however, any edits to it will get removed if the file is opened in a newer version of Excel. Learn more: https://go.microsoft.com/fwlink/?linkid=870924
Comment:
    do potwierdzenie data wdrożenia na PROD</t>
      </text>
    </comment>
    <comment ref="B158" authorId="110" shapeId="0" xr:uid="{0E497325-F34B-49A8-8A81-3A03313B7B3A}">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58" authorId="111" shapeId="0" xr:uid="{08018F6C-01FB-48F8-ABDC-FDF8D552A3BD}">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159" authorId="112" shapeId="0" xr:uid="{D21BA559-D262-4C44-A1EF-1A035080114B}">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59" authorId="113" shapeId="0" xr:uid="{2072060E-8F80-4F1E-AB79-DC7E352BC306}">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159" authorId="114" shapeId="0" xr:uid="{75D0895D-3476-4876-BF0C-CFA00C4C108C}">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P159" authorId="115" shapeId="0" xr:uid="{4685D233-C8B3-4D34-8979-3DFFD128E2ED}">
      <text>
        <t>[Threaded comment]
Your version of Excel allows you to read this threaded comment; however, any edits to it will get removed if the file is opened in a newer version of Excel. Learn more: https://go.microsoft.com/fwlink/?linkid=870924
Comment:
    tutaj będzie wchodził na PROD iMadCare</t>
      </text>
    </comment>
    <comment ref="B169" authorId="116" shapeId="0" xr:uid="{4BC37D2D-64E7-43E8-8ABF-86A77755E9D8}">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73" authorId="117" shapeId="0" xr:uid="{09750F41-E1ED-495B-BDEF-E00B4A96A6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74" authorId="118" shapeId="0" xr:uid="{C7B5B258-B99E-4079-BECA-7DD10EC6820B}">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74" authorId="119" shapeId="0" xr:uid="{5732536E-2345-4BA4-A961-0D4B57B56950}">
      <text>
        <t>[Threaded comment]
Your version of Excel allows you to read this threaded comment; however, any edits to it will get removed if the file is opened in a newer version of Excel. Learn more: https://go.microsoft.com/fwlink/?linkid=870924
Comment:
    start UAT 7/10</t>
      </text>
    </comment>
    <comment ref="AJ174" authorId="120" shapeId="0" xr:uid="{07AD01C0-AB5E-484A-A937-A141A69299DF}">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79" authorId="121" shapeId="0" xr:uid="{3261A73F-0AA8-426E-B5E1-E04032031D46}">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82" authorId="122" shapeId="0" xr:uid="{2FDC4255-1D6E-4FCF-A810-124DAEFFE599}">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84" authorId="123" shapeId="0" xr:uid="{B6255CA2-6F05-45B3-AC39-CDD100E83E45}">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4" shapeId="0" xr:uid="{17F89B5B-9750-4593-99A3-7DDAD43C3A96}">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5" shapeId="0" xr:uid="{FD06C6B7-A3A0-4197-8672-57853605BD2B}">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6" shapeId="0" xr:uid="{02E92C61-0FF7-4DC2-A651-C32E0DF9A56B}">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87" authorId="127" shapeId="0" xr:uid="{7CFF6110-7B2B-41D6-A2CA-9492F4453EE1}">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89" authorId="128" shapeId="0" xr:uid="{C975B56F-0906-4C78-AC77-59D733D6D5B8}">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93" authorId="129" shapeId="0" xr:uid="{B8B5586F-0111-4DC2-8809-E728CCC3F41A}">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94" authorId="130" shapeId="0" xr:uid="{0D2241B7-2E6A-4754-8D2C-2DDE3D6A6DF2}">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94" authorId="131" shapeId="0" xr:uid="{8528C878-1E0F-42FD-81A0-88D329C5CD8D}">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95" authorId="132" shapeId="0" xr:uid="{9FCA47E6-A8B2-4CB0-8C36-145CAE354190}">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96" authorId="133" shapeId="0" xr:uid="{EAD29255-0EEA-4F97-B45E-035018F2AFF9}">
      <text>
        <t>[Threaded comment]
Your version of Excel allows you to read this threaded comment; however, any edits to it will get removed if the file is opened in a newer version of Excel. Learn more: https://go.microsoft.com/fwlink/?linkid=870924
Comment:
    data PROD TBC</t>
      </text>
    </comment>
    <comment ref="D197" authorId="134" shapeId="0" xr:uid="{D0DACFA8-1EC6-44F1-91AC-1749EDF8770C}">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99" authorId="135" shapeId="0" xr:uid="{5D3010E2-EE99-479F-887A-C5AA40FC0712}">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209" authorId="136" shapeId="0" xr:uid="{B6D302C5-6B91-4817-B023-41815E2C06F3}">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210" authorId="137" shapeId="0" xr:uid="{8453F546-1D14-4790-8A5B-B7ED27E8E466}">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210" authorId="138" shapeId="0" xr:uid="{5E87F6C8-6DE4-484B-A8E2-EB70245C833F}">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210" authorId="139" shapeId="0" xr:uid="{8EDC51D1-855D-443C-93F0-C9190526E864}">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210" authorId="140" shapeId="0" xr:uid="{4451F908-9FA1-4EDB-BFDB-24C34B68A022}">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210" authorId="141" shapeId="0" xr:uid="{5A2B9570-5136-4BAA-AB21-1911BB4ADB2E}">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211" authorId="142" shapeId="0" xr:uid="{610EFC3E-3A58-424A-ADD8-40DB1F5580BE}">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211" authorId="143" shapeId="0" xr:uid="{A67B212D-0E58-4BDC-B930-489D4D41A791}">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214" authorId="144" shapeId="0" xr:uid="{CA09EA46-871F-496C-954C-5ED305E29AF4}">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19" authorId="145" shapeId="0" xr:uid="{BF7DA236-DF57-4849-99B2-79DF9857F88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tc={0CBE2B73-882C-4E91-B655-6104DBB8EE8F}</author>
    <author>tc={1BDCC605-EE43-411D-B60F-2CDA055B6E69}</author>
    <author>tc={B5FC8817-A232-40D3-96A3-5E0C180BB0EF}</author>
    <author>tc={1621DF3B-8190-49BB-9E90-48D35543390D}</author>
    <author>tc={A29FDD25-5A2E-491F-8B56-4A24D031515C}</author>
    <author>tc={672037C9-4F3B-498E-9398-DEB82B303152}</author>
    <author>tc={5324443D-2FAA-42CB-AE45-49F302C462BD}</author>
    <author>tc={6335881A-D395-40C8-94BA-9C1C5B8AC4EB}</author>
    <author>tc={87C84B87-17AE-43EC-8723-420184F4AC1A}</author>
    <author>tc={28753AF5-166A-48A1-BECD-8192010267C9}</author>
    <author>tc={96C4A98F-6D21-4763-9FBF-01A2DFEDD0CA}</author>
    <author>tc={6C84FE62-B53E-47CB-AC88-0D6E6E0828A7}</author>
    <author>tc={E7702912-C53F-4BD3-85EB-ED6A0349C930}</author>
    <author>tc={84DD52A8-E467-4842-8DFC-470E9E62493A}</author>
    <author>tc={A5EF1B86-A221-4827-B82A-DAA17330475A}</author>
    <author>tc={22AA576D-29AD-43CB-B812-415612E0A70E}</author>
    <author>tc={7760B976-979B-4BE6-9A64-3AB0399D7123}</author>
    <author>tc={90005A3E-4B8D-4D14-9573-4911E8E3CC01}</author>
    <author>tc={DAC36BBC-0796-40A2-A842-BD94630D0FCE}</author>
    <author>tc={A31C4E3F-F977-4BC0-ADD7-E0195EEE50C5}</author>
    <author>tc={E5989FE1-EE47-4B56-BF1E-F29C1C440F0E}</author>
    <author>tc={69010C8B-CFB6-4368-9062-DEF0B9A03F7B}</author>
    <author>tc={6948F32C-A0EB-46DA-9291-03271F0FF9E2}</author>
    <author>tc={B5C55246-1A16-40BE-89BF-BE3AC0F98294}</author>
    <author>tc={A1832E9F-1D78-4E37-B301-20C79AE79BA9}</author>
    <author>tc={293BA1C1-2E9D-43DE-8103-9698BB981B04}</author>
    <author>tc={C98A085C-D16A-48A9-99B5-A4554E8B7B8B}</author>
    <author>tc={24E8F0D3-55B3-43EE-95B4-31CF8F23E267}</author>
    <author>tc={50037FDC-15C7-48A0-B226-19678CDBAA59}</author>
    <author>tc={A985FBCB-ADD1-4186-A409-5D4B4A3D3323}</author>
    <author>tc={78C46C98-EBC5-4895-AE74-8A96EBDFB260}</author>
    <author>tc={5CA57AB5-BAC6-4BE1-855E-71C666F4C434}</author>
    <author>tc={1E055B8F-B9C9-49F8-AC5E-49650FF1C676}</author>
    <author>tc={45E48BEB-6AAB-4341-A547-93D849DB6B9E}</author>
    <author>tc={B1EBBB90-0616-4A1C-BB9C-C0CDE7B7AB22}</author>
    <author>tc={13F66A06-7997-4AB4-AD2A-9003583B94EE}</author>
    <author>tc={D1D2C5AD-2FE1-42F3-BD21-E80FBB64EB90}</author>
    <author>tc={C61A7190-4241-4A0D-8D44-364AC8F637C4}</author>
    <author>tc={B5977F35-0754-4880-A70B-583472EE602F}</author>
    <author>tc={2575F1FC-19FE-4174-8963-C7E575A3781C}</author>
    <author>tc={758E08B4-81D7-4EC5-AC6C-D9333494D8C0}</author>
    <author>tc={A54BB242-D33A-45D5-911E-4CAB77388AEA}</author>
    <author>tc={1491DE46-7863-445D-A1AA-242C6E085F0A}</author>
    <author>tc={0D509F74-C4B6-470D-80DE-B004E4807EB6}</author>
    <author>tc={6E679076-C20D-4C4C-83EF-5383E031BA02}</author>
    <author>tc={9A29A433-3BC8-4D98-A1D0-2AEC731AE918}</author>
    <author>tc={FBF74AFC-6AA2-4A86-9B81-7730C9A9CA8A}</author>
    <author>tc={1BA97DFF-2DED-4DF4-8C68-D7562D7E2850}</author>
    <author>tc={B0D0802A-BE80-41FA-8268-C6AB77B70A96}</author>
    <author>tc={47B8B702-2710-4315-86CC-5106FD52EE6D}</author>
    <author>tc={E49D18C3-755E-4E1F-B0E3-2E0F34939521}</author>
    <author>tc={27AFDCD5-3717-4EB9-BA40-773FEB143999}</author>
    <author>tc={0976EE8F-8F72-4C3F-9F7D-BEBE931FC0AD}</author>
    <author>tc={E32F8CAA-FC8B-465B-9921-F2C3339E7064}</author>
    <author>tc={8A4E6D24-DA90-4B08-A88E-F10D0C143FCE}</author>
    <author>tc={00A33BFD-4983-4529-BEC2-D5361D52BBAF}</author>
    <author>tc={B12B1F43-C102-4355-AD5D-6DAB3DA7F378}</author>
    <author>tc={600188F8-5BA1-4C43-BB2B-E0F9D9DC980E}</author>
    <author>tc={C2B98800-A999-431A-9BB4-946931F69FC0}</author>
    <author>tc={391E9011-5E48-4E42-BFDC-338593249C98}</author>
    <author>tc={36C173F9-1C40-461E-B31D-61554AA5B818}</author>
    <author>tc={8FB0EBBE-2AC6-4A7D-9D18-553900274EAF}</author>
    <author>tc={2FA16046-862E-4C53-823C-B410E3BCA4C9}</author>
    <author>tc={1791E5B4-6836-42EF-B944-08AE6A19A60E}</author>
    <author>tc={8A566E46-B1D9-4338-BB67-28CE2706F5BD}</author>
    <author>tc={4303B530-F957-418C-A030-0834B689E5ED}</author>
    <author>tc={0CE664B2-92B7-4F3D-A76E-B8A72DEBAF8B}</author>
    <author>tc={615C492C-B960-43C5-9B75-AE3A2C5A6FFE}</author>
    <author>tc={8FC5CBB4-491A-4DF7-8745-FDF82B12756A}</author>
    <author>tc={3E83E210-715B-4A7A-A7BF-3C82D3A3F133}</author>
    <author>tc={562B47D9-557B-49F3-AB9F-0CF64ECA8011}</author>
    <author>tc={37B7C5C0-C99E-4F31-B9A9-16B1FFBE6EBB}</author>
    <author>tc={EB2DA32E-383C-49A5-AB7A-F663330AEC6A}</author>
    <author>tc={48B8926D-6544-48BD-A212-2691FD9725DD}</author>
    <author>tc={B37209EE-99A1-4BA5-82BC-FC6ACBD03AE4}</author>
    <author>tc={40C7A667-D13B-42AC-8EB8-AF792C6882FD}</author>
    <author>tc={7E82885F-DFA2-4BCB-A5B1-31F2FA8D5D4F}</author>
    <author>tc={5063832D-3CBC-4C75-BE6D-D0BA3B10C629}</author>
    <author>tc={BB468D4E-78CF-4AF6-9A49-73F0B84F9533}</author>
    <author>tc={F55A78FC-059C-489E-8585-C0E3C66A1821}</author>
    <author>tc={CFB9EBB0-9D7A-48CF-AC84-BD06EC8FFE3E}</author>
    <author>tc={C5687787-28CB-403A-A936-001CE03970F9}</author>
    <author>tc={F34A985C-CCDD-4B8C-A7B7-CA7B3862CE0C}</author>
    <author>tc={D68B63DF-EE7F-414C-9F0E-7A8B8C85ABBA}</author>
    <author>tc={D2388D6B-9351-45F2-8D08-7B1F01D58169}</author>
    <author>tc={16C67B92-1F1E-470E-B31B-CC994E6311CB}</author>
    <author>tc={4AAD322A-2AC3-424D-A5BA-CD2E2732328A}</author>
    <author>tc={DC1E8021-6493-4FBE-93FB-EBE39780DC3D}</author>
    <author>tc={80A1D2A3-AAB2-4B69-9E4C-94D7910A4937}</author>
    <author>tc={1B3099B8-0A48-4DCF-AAE2-A3189143711D}</author>
    <author>tc={BE97BC63-4930-43E1-A241-B5C3631BD6B7}</author>
    <author>tc={9E46DCAF-98F5-43BA-BF4E-AE2871417F9B}</author>
    <author>tc={4114CC6E-8F20-4E15-BE3B-4351A9B336B0}</author>
    <author>tc={FE423015-8333-47E8-9D68-4A8B76467C55}</author>
    <author>tc={AB1EA7CF-FE3B-42E0-A85A-F612BFD87788}</author>
    <author>tc={7B3C3687-0AA0-4065-9D36-224AEB2DC8B9}</author>
    <author>tc={B3BDF9F7-AE9E-4FA9-8B92-01AC7E25DB94}</author>
    <author>tc={644FD738-896B-46B9-BF0E-C73BC214DAEB}</author>
    <author>tc={FFC9C655-C91F-4640-8803-4FE55866C74C}</author>
    <author>tc={AB0BC7C1-D59C-43CE-A954-F83ACBA12F65}</author>
    <author>tc={269F3970-5F31-4DEB-A1EE-D4DE0E614CD3}</author>
    <author>tc={4FB13802-A90B-4BD1-BE02-D27076C64213}</author>
    <author>tc={9896221F-8788-4FF3-80C2-5E689046B11E}</author>
    <author>tc={D50EAA32-0D5F-47A3-B425-6F5ED33B3F30}</author>
    <author>tc={1252DD8D-7C7F-4D7C-B4F4-F9332ECD4B68}</author>
    <author>tc={D42E04B4-D926-4E69-8E84-146E6C2BD610}</author>
    <author>tc={633006D9-A3A2-468A-AC03-EE647EF1B3A2}</author>
    <author>tc={B5DF3944-E6C4-4C7B-96D7-07C4507B72F1}</author>
    <author>tc={90E27770-5E1D-419B-BFAE-23C11EB8A198}</author>
    <author>tc={26205456-FB23-4F50-806D-F2E79078FBC9}</author>
    <author>tc={ADBACA03-2A53-425B-BAA6-FACBA00E5CF4}</author>
    <author>tc={32478995-8326-4F16-9825-775E13C53253}</author>
    <author>tc={DE77D693-7843-4EDF-90DB-580678174ABB}</author>
    <author>tc={C5F26B6D-D8AB-465A-BFBB-49876C04529B}</author>
    <author>tc={1DDEC720-B7D7-4A37-B289-421EE911055D}</author>
    <author>tc={0192EF66-FA91-4D17-98EA-626FDD65730F}</author>
    <author>tc={8EA0ACDD-0870-4F93-829D-1718F44DBACC}</author>
    <author>tc={B6AC60BE-458B-4EA5-B515-D61179AF9763}</author>
    <author>tc={628DF1E2-53CC-468D-9730-AD96952028AB}</author>
    <author>tc={A3483F71-BEDB-426A-BCE3-49D1468BE17C}</author>
    <author>tc={955559C0-CAB3-42B0-A527-1201B672418B}</author>
    <author>tc={E33330D8-D055-47DD-A58E-B0A286ADA973}</author>
    <author>tc={18E7E606-D4F8-4F76-97BA-24D689F9185F}</author>
    <author>tc={EB387FFE-A60B-4383-AC3D-FD5D931FDF37}</author>
    <author>tc={8636A311-AE81-4B0B-BE73-67E178F8B7B9}</author>
    <author>tc={53B51868-6668-404E-97E5-6E9F0D5F6DB8}</author>
    <author>tc={C13B6B6A-C286-43CF-9646-070A3EE91AB9}</author>
    <author>tc={F75D86E3-4AA3-4366-8F42-D50B8220799C}</author>
    <author>tc={BB1FA135-8772-423D-82BE-673033A572B4}</author>
    <author>tc={61DB8879-4E5B-430B-AF27-42A040BE8548}</author>
    <author>tc={624F0F01-530D-4D80-AD47-D6E3B5F956C5}</author>
    <author>tc={524C8CC9-D4C7-4C88-A640-2C84C2592376}</author>
    <author>tc={F7957501-CC20-4461-852F-688764C106D9}</author>
    <author>tc={5232C0D5-17C7-44CD-B770-8D06E926CA1F}</author>
    <author>tc={B73E954E-9154-44CA-8086-59422456E57C}</author>
    <author>tc={470C0881-8C82-4386-BD92-26E132F44AEE}</author>
    <author>tc={D6C0EEAC-F885-4EBF-A818-F0A4C16B483D}</author>
    <author>tc={024708DE-2461-46F2-8E8E-F5537BA75AB7}</author>
    <author>tc={D7089343-C3B1-4858-8244-3E44EA8671E3}</author>
    <author>tc={7B14D225-2982-419D-9E82-0D56940E555F}</author>
    <author>tc={1E068C6B-5E14-4F6A-85FA-54AE397BE963}</author>
    <author>tc={4FE33A8E-AADF-4411-B3B7-0F411BC160F3}</author>
    <author>tc={207EA5D1-E71B-4012-99DD-AF9CC9781B16}</author>
    <author>tc={EFD99EF8-5282-44B7-901A-8F3A1187FE6C}</author>
    <author>tc={F6144A45-F293-4BF0-9F4F-8BE8228C8FD4}</author>
    <author>tc={FE88504C-78C2-4B15-8B25-289BEFDE5D98}</author>
    <author>tc={55DA2C06-FFDE-493C-B10D-FD4F44BD9065}</author>
    <author>tc={873AC056-2D42-4CC5-9A70-10C031C9D4EA}</author>
    <author>tc={8BACED5B-C6D0-43C2-8631-73C1BEAC5F92}</author>
    <author>tc={98E9E8C5-F2F7-4D6B-B273-101DA081FC9B}</author>
    <author>tc={34CD526A-18C5-4ED0-8243-28B83A5FF7C0}</author>
    <author>tc={55CE1348-E232-42E4-980F-DF8351AB3384}</author>
  </authors>
  <commentList>
    <comment ref="P2" authorId="0" shapeId="0" xr:uid="{0CBE2B73-882C-4E91-B655-6104DBB8EE8F}">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1BDCC605-EE43-411D-B60F-2CDA055B6E69}">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B5FC8817-A232-40D3-96A3-5E0C180BB0EF}">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1621DF3B-8190-49BB-9E90-48D35543390D}">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A29FDD25-5A2E-491F-8B56-4A24D031515C}">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672037C9-4F3B-498E-9398-DEB82B303152}">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5324443D-2FAA-42CB-AE45-49F302C462BD}">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6335881A-D395-40C8-94BA-9C1C5B8AC4EB}">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87C84B87-17AE-43EC-8723-420184F4AC1A}">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28753AF5-166A-48A1-BECD-8192010267C9}">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96C4A98F-6D21-4763-9FBF-01A2DFEDD0CA}">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6C84FE62-B53E-47CB-AC88-0D6E6E0828A7}">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E7702912-C53F-4BD3-85EB-ED6A0349C930}">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84DD52A8-E467-4842-8DFC-470E9E62493A}">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A5EF1B86-A221-4827-B82A-DAA17330475A}">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22AA576D-29AD-43CB-B812-415612E0A70E}">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7760B976-979B-4BE6-9A64-3AB0399D7123}">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90005A3E-4B8D-4D14-9573-4911E8E3CC01}">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DAC36BBC-0796-40A2-A842-BD94630D0FCE}">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A31C4E3F-F977-4BC0-ADD7-E0195EEE50C5}">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E5989FE1-EE47-4B56-BF1E-F29C1C440F0E}">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69010C8B-CFB6-4368-9062-DEF0B9A03F7B}">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53" authorId="22" shapeId="0" xr:uid="{6948F32C-A0EB-46DA-9291-03271F0FF9E2}">
      <text>
        <t>[Threaded comment]
Your version of Excel allows you to read this threaded comment; however, any edits to it will get removed if the file is opened in a newer version of Excel. Learn more: https://go.microsoft.com/fwlink/?linkid=870924
Comment:
    GoLive przeniesiony z 12.11 na 19.11</t>
      </text>
    </comment>
    <comment ref="C54" authorId="23" shapeId="0" xr:uid="{B5C55246-1A16-40BE-89BF-BE3AC0F98294}">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54" authorId="24" shapeId="0" xr:uid="{A1832E9F-1D78-4E37-B301-20C79AE79BA9}">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5" shapeId="0" xr:uid="{293BA1C1-2E9D-43DE-8103-9698BB981B04}">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AO54" authorId="26" shapeId="0" xr:uid="{C98A085C-D16A-48A9-99B5-A4554E8B7B8B}">
      <text>
        <t xml:space="preserve">[Threaded comment]
Your version of Excel allows you to read this threaded comment; however, any edits to it will get removed if the file is opened in a newer version of Excel. Learn more: https://go.microsoft.com/fwlink/?linkid=870924
Comment:
    trwają testy UAT - Karol sprawdza dlaczego PLK nie widzi naliczeń </t>
      </text>
    </comment>
    <comment ref="U55" authorId="27" shapeId="0" xr:uid="{24E8F0D3-55B3-43EE-95B4-31CF8F23E267}">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8" shapeId="0" xr:uid="{50037FDC-15C7-48A0-B226-19678CDBAA59}">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55" authorId="29" shapeId="0" xr:uid="{A985FBCB-ADD1-4186-A409-5D4B4A3D3323}">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58" authorId="30" shapeId="0" xr:uid="{78C46C98-EBC5-4895-AE74-8A96EBDFB260}">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31" shapeId="0" xr:uid="{5CA57AB5-BAC6-4BE1-855E-71C666F4C434}">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32" shapeId="0" xr:uid="{1E055B8F-B9C9-49F8-AC5E-49650FF1C676}">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3" shapeId="0" xr:uid="{45E48BEB-6AAB-4341-A547-93D849DB6B9E}">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4" shapeId="0" xr:uid="{B1EBBB90-0616-4A1C-BB9C-C0CDE7B7AB22}">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5" shapeId="0" xr:uid="{13F66A06-7997-4AB4-AD2A-9003583B94EE}">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6" shapeId="0" xr:uid="{D1D2C5AD-2FE1-42F3-BD21-E80FBB64EB90}">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73" authorId="37" shapeId="0" xr:uid="{C61A7190-4241-4A0D-8D44-364AC8F637C4}">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8" shapeId="0" xr:uid="{B5977F35-0754-4880-A70B-583472EE602F}">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9" shapeId="0" xr:uid="{2575F1FC-19FE-4174-8963-C7E575A3781C}">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40" shapeId="0" xr:uid="{758E08B4-81D7-4EC5-AC6C-D9333494D8C0}">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1" shapeId="0" xr:uid="{A54BB242-D33A-45D5-911E-4CAB77388AEA}">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2" shapeId="0" xr:uid="{1491DE46-7863-445D-A1AA-242C6E085F0A}">
      <text>
        <t>[Threaded comment]
Your version of Excel allows you to read this threaded comment; however, any edits to it will get removed if the file is opened in a newer version of Excel. Learn more: https://go.microsoft.com/fwlink/?linkid=870924
Comment:
    Jest szansa że zamkniemy to w styczniu</t>
      </text>
    </comment>
    <comment ref="S80" authorId="43" shapeId="0" xr:uid="{0D509F74-C4B6-470D-80DE-B004E4807EB6}">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4" shapeId="0" xr:uid="{6E679076-C20D-4C4C-83EF-5383E031BA02}">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5" shapeId="0" xr:uid="{9A29A433-3BC8-4D98-A1D0-2AEC731AE918}">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6" shapeId="0" xr:uid="{FBF74AFC-6AA2-4A86-9B81-7730C9A9CA8A}">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7" shapeId="0" xr:uid="{1BA97DFF-2DED-4DF4-8C68-D7562D7E2850}">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103" authorId="48" shapeId="0" xr:uid="{B0D0802A-BE80-41FA-8268-C6AB77B70A96}">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103" authorId="49" shapeId="0" xr:uid="{47B8B702-2710-4315-86CC-5106FD52EE6D}">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AF103" authorId="50" shapeId="0" xr:uid="{E49D18C3-755E-4E1F-B0E3-2E0F34939521}">
      <text>
        <t>[Threaded comment]
Your version of Excel allows you to read this threaded comment; however, any edits to it will get removed if the file is opened in a newer version of Excel. Learn more: https://go.microsoft.com/fwlink/?linkid=870924
Comment:
    zmiany dotyczące Stato są na testach</t>
      </text>
    </comment>
    <comment ref="S113" authorId="51" shapeId="0" xr:uid="{27AFDCD5-3717-4EB9-BA40-773FEB143999}">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13" authorId="52" shapeId="0" xr:uid="{0976EE8F-8F72-4C3F-9F7D-BEBE931FC0AD}">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13" authorId="53" shapeId="0" xr:uid="{E32F8CAA-FC8B-465B-9921-F2C3339E7064}">
      <text>
        <t>[Threaded comment]
Your version of Excel allows you to read this threaded comment; however, any edits to it will get removed if the file is opened in a newer version of Excel. Learn more: https://go.microsoft.com/fwlink/?linkid=870924
Comment:
    testy paczki</t>
      </text>
    </comment>
    <comment ref="W113" authorId="54" shapeId="0" xr:uid="{8A4E6D24-DA90-4B08-A88E-F10D0C143FCE}">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13" authorId="55" shapeId="0" xr:uid="{00A33BFD-4983-4529-BEC2-D5361D52BBAF}">
      <text>
        <t>[Threaded comment]
Your version of Excel allows you to read this threaded comment; however, any edits to it will get removed if the file is opened in a newer version of Excel. Learn more: https://go.microsoft.com/fwlink/?linkid=870924
Comment:
    special offer</t>
      </text>
    </comment>
    <comment ref="AC113" authorId="56" shapeId="0" xr:uid="{B12B1F43-C102-4355-AD5D-6DAB3DA7F378}">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AR113" authorId="57" shapeId="0" xr:uid="{600188F8-5BA1-4C43-BB2B-E0F9D9DC980E}">
      <text>
        <t>[Threaded comment]
Your version of Excel allows you to read this threaded comment; however, any edits to it will get removed if the file is opened in a newer version of Excel. Learn more: https://go.microsoft.com/fwlink/?linkid=870924
Comment:
    rebranding Czech
Reply:
    + iMadRepricing (usunięcie spacji)</t>
      </text>
    </comment>
    <comment ref="Q114" authorId="58" shapeId="0" xr:uid="{C2B98800-A999-431A-9BB4-946931F69FC0}">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14" authorId="59" shapeId="0" xr:uid="{391E9011-5E48-4E42-BFDC-338593249C98}">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14" authorId="60" shapeId="0" xr:uid="{36C173F9-1C40-461E-B31D-61554AA5B818}">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14" authorId="61" shapeId="0" xr:uid="{8FB0EBBE-2AC6-4A7D-9D18-553900274EAF}">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114" authorId="62" shapeId="0" xr:uid="{2FA16046-862E-4C53-823C-B410E3BCA4C9}">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114" authorId="63" shapeId="0" xr:uid="{1791E5B4-6836-42EF-B944-08AE6A19A60E}">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AP114" authorId="64" shapeId="0" xr:uid="{8A566E46-B1D9-4338-BB67-28CE2706F5BD}">
      <text>
        <t>[Threaded comment]
Your version of Excel allows you to read this threaded comment; however, any edits to it will get removed if the file is opened in a newer version of Excel. Learn more: https://go.microsoft.com/fwlink/?linkid=870924
Comment:
    koniec UAT dla gwarancji Węgry i Malezja czeka na testy</t>
      </text>
    </comment>
    <comment ref="AQ114" authorId="65" shapeId="0" xr:uid="{4303B530-F957-418C-A030-0834B689E5ED}">
      <text>
        <t>[Threaded comment]
Your version of Excel allows you to read this threaded comment; however, any edits to it will get removed if the file is opened in a newer version of Excel. Learn more: https://go.microsoft.com/fwlink/?linkid=870924
Comment:
    Gwarancje PL - spory temat
Reply:
    Malezja czeka na testy
Reply:
    to są ostatnie zmiany dla rebrandingu w Warex</t>
      </text>
    </comment>
    <comment ref="O115" authorId="66" shapeId="0" xr:uid="{0CE664B2-92B7-4F3D-A76E-B8A72DEBAF8B}">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5" authorId="67" shapeId="0" xr:uid="{615C492C-B960-43C5-9B75-AE3A2C5A6FFE}">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5" authorId="68" shapeId="0" xr:uid="{8FC5CBB4-491A-4DF7-8745-FDF82B12756A}">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5" authorId="69" shapeId="0" xr:uid="{3E83E210-715B-4A7A-A7BF-3C82D3A3F133}">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5" authorId="70" shapeId="0" xr:uid="{562B47D9-557B-49F3-AB9F-0CF64ECA8011}">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5" authorId="71" shapeId="0" xr:uid="{37B7C5C0-C99E-4F31-B9A9-16B1FFBE6EBB}">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5" authorId="72" shapeId="0" xr:uid="{EB2DA32E-383C-49A5-AB7A-F663330AEC6A}">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5" authorId="73" shapeId="0" xr:uid="{48B8926D-6544-48BD-A212-2691FD9725DD}">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6" authorId="74" shapeId="0" xr:uid="{B37209EE-99A1-4BA5-82BC-FC6ACBD03AE4}">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6" authorId="75" shapeId="0" xr:uid="{40C7A667-D13B-42AC-8EB8-AF792C6882FD}">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7" authorId="76" shapeId="0" xr:uid="{7E82885F-DFA2-4BCB-A5B1-31F2FA8D5D4F}">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7" authorId="77" shapeId="0" xr:uid="{5063832D-3CBC-4C75-BE6D-D0BA3B10C629}">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7" authorId="78" shapeId="0" xr:uid="{BB468D4E-78CF-4AF6-9A49-73F0B84F9533}">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7" authorId="79" shapeId="0" xr:uid="{F55A78FC-059C-489E-8585-C0E3C66A1821}">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AO135" authorId="80" shapeId="0" xr:uid="{CFB9EBB0-9D7A-48CF-AC84-BD06EC8FFE3E}">
      <text>
        <t>[Threaded comment]
Your version of Excel allows you to read this threaded comment; however, any edits to it will get removed if the file is opened in a newer version of Excel. Learn more: https://go.microsoft.com/fwlink/?linkid=870924
Comment:
    Start DEV</t>
      </text>
    </comment>
    <comment ref="C138" authorId="81" shapeId="0" xr:uid="{C5687787-28CB-403A-A936-001CE03970F9}">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38" authorId="82" shapeId="0" xr:uid="{F34A985C-CCDD-4B8C-A7B7-CA7B3862CE0C}">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38" authorId="83" shapeId="0" xr:uid="{D68B63DF-EE7F-414C-9F0E-7A8B8C85ABBA}">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38" authorId="84" shapeId="0" xr:uid="{D2388D6B-9351-45F2-8D08-7B1F01D58169}">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38" authorId="85" shapeId="0" xr:uid="{16C67B92-1F1E-470E-B31B-CC994E6311CB}">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38" authorId="86" shapeId="0" xr:uid="{4AAD322A-2AC3-424D-A5BA-CD2E2732328A}">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39" authorId="87" shapeId="0" xr:uid="{DC1E8021-6493-4FBE-93FB-EBE39780DC3D}">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39" authorId="88" shapeId="0" xr:uid="{80A1D2A3-AAB2-4B69-9E4C-94D7910A4937}">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39" authorId="89" shapeId="0" xr:uid="{1B3099B8-0A48-4DCF-AAE2-A3189143711D}">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40" authorId="90" shapeId="0" xr:uid="{BE97BC63-4930-43E1-A241-B5C3631BD6B7}">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40" authorId="91" shapeId="0" xr:uid="{9E46DCAF-98F5-43BA-BF4E-AE2871417F9B}">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40" authorId="92" shapeId="0" xr:uid="{4114CC6E-8F20-4E15-BE3B-4351A9B336B0}">
      <text>
        <t>[Threaded comment]
Your version of Excel allows you to read this threaded comment; however, any edits to it will get removed if the file is opened in a newer version of Excel. Learn more: https://go.microsoft.com/fwlink/?linkid=870924
Comment:
    23/07 start UAT</t>
      </text>
    </comment>
    <comment ref="AA140" authorId="93" shapeId="0" xr:uid="{FE423015-8333-47E8-9D68-4A8B76467C55}">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43" authorId="94" shapeId="0" xr:uid="{AB1EA7CF-FE3B-42E0-A85A-F612BFD87788}">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43" authorId="95" shapeId="0" xr:uid="{7B3C3687-0AA0-4065-9D36-224AEB2DC8B9}">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43" authorId="96" shapeId="0" xr:uid="{B3BDF9F7-AE9E-4FA9-8B92-01AC7E25DB94}">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44" authorId="97" shapeId="0" xr:uid="{644FD738-896B-46B9-BF0E-C73BC214DAEB}">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45" authorId="98" shapeId="0" xr:uid="{FFC9C655-C91F-4640-8803-4FE55866C74C}">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45" authorId="99" shapeId="0" xr:uid="{AB0BC7C1-D59C-43CE-A954-F83ACBA12F65}">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45" authorId="100" shapeId="0" xr:uid="{269F3970-5F31-4DEB-A1EE-D4DE0E614CD3}">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45" authorId="101" shapeId="0" xr:uid="{4FB13802-A90B-4BD1-BE02-D27076C64213}">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45" authorId="102" shapeId="0" xr:uid="{9896221F-8788-4FF3-80C2-5E689046B11E}">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45" authorId="103" shapeId="0" xr:uid="{D50EAA32-0D5F-47A3-B425-6F5ED33B3F30}">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46" authorId="104" shapeId="0" xr:uid="{1252DD8D-7C7F-4D7C-B4F4-F9332ECD4B68}">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52" authorId="105" shapeId="0" xr:uid="{D42E04B4-D926-4E69-8E84-146E6C2BD610}">
      <text>
        <t>[Threaded comment]
Your version of Excel allows you to read this threaded comment; however, any edits to it will get removed if the file is opened in a newer version of Excel. Learn more: https://go.microsoft.com/fwlink/?linkid=870924
Comment:
    DŁUG</t>
      </text>
    </comment>
    <comment ref="B153" authorId="106" shapeId="0" xr:uid="{633006D9-A3A2-468A-AC03-EE647EF1B3A2}">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58" authorId="107" shapeId="0" xr:uid="{B5DF3944-E6C4-4C7B-96D7-07C4507B72F1}">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159" authorId="108" shapeId="0" xr:uid="{90E27770-5E1D-419B-BFAE-23C11EB8A198}">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160" authorId="109" shapeId="0" xr:uid="{26205456-FB23-4F50-806D-F2E79078FBC9}">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160" authorId="110" shapeId="0" xr:uid="{ADBACA03-2A53-425B-BAA6-FACBA00E5CF4}">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160" authorId="111" shapeId="0" xr:uid="{32478995-8326-4F16-9825-775E13C53253}">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163" authorId="112" shapeId="0" xr:uid="{DE77D693-7843-4EDF-90DB-580678174ABB}">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63" authorId="113" shapeId="0" xr:uid="{C5F26B6D-D8AB-465A-BFBB-49876C04529B}">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164" authorId="114" shapeId="0" xr:uid="{1DDEC720-B7D7-4A37-B289-421EE911055D}">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64" authorId="115" shapeId="0" xr:uid="{0192EF66-FA91-4D17-98EA-626FDD65730F}">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164" authorId="116" shapeId="0" xr:uid="{8EA0ACDD-0870-4F93-829D-1718F44DBACC}">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R164" authorId="117" shapeId="0" xr:uid="{B6AC60BE-458B-4EA5-B515-D61179AF9763}">
      <text>
        <t>[Threaded comment]
Your version of Excel allows you to read this threaded comment; however, any edits to it will get removed if the file is opened in a newer version of Excel. Learn more: https://go.microsoft.com/fwlink/?linkid=870924
Comment:
    11.12 - iMadRent i iMadCare na PROD</t>
      </text>
    </comment>
    <comment ref="AN165" authorId="118" shapeId="0" xr:uid="{628DF1E2-53CC-468D-9730-AD96952028AB}">
      <text>
        <t>[Threaded comment]
Your version of Excel allows you to read this threaded comment; however, any edits to it will get removed if the file is opened in a newer version of Excel. Learn more: https://go.microsoft.com/fwlink/?linkid=870924
Comment:
    tutaj Monia ma startować DEV</t>
      </text>
    </comment>
    <comment ref="AO165" authorId="119" shapeId="0" xr:uid="{A3483F71-BEDB-426A-BCE3-49D1468BE17C}">
      <text>
        <t>[Threaded comment]
Your version of Excel allows you to read this threaded comment; however, any edits to it will get removed if the file is opened in a newer version of Excel. Learn more: https://go.microsoft.com/fwlink/?linkid=870924
Comment:
    tutaj powinna się skończyć praca nad Rentem i data wdrożenia do potwierdzenia</t>
      </text>
    </comment>
    <comment ref="AS165" authorId="120" shapeId="0" xr:uid="{955559C0-CAB3-42B0-A527-1201B672418B}">
      <text>
        <t>[Threaded comment]
Your version of Excel allows you to read this threaded comment; however, any edits to it will get removed if the file is opened in a newer version of Excel. Learn more: https://go.microsoft.com/fwlink/?linkid=870924
Comment:
    Ultra wchodzi tutaj na PROD, a Rent już wszedł</t>
      </text>
    </comment>
    <comment ref="B174" authorId="121" shapeId="0" xr:uid="{E33330D8-D055-47DD-A58E-B0A286ADA973}">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78" authorId="122" shapeId="0" xr:uid="{18E7E606-D4F8-4F76-97BA-24D689F918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79" authorId="123" shapeId="0" xr:uid="{EB387FFE-A60B-4383-AC3D-FD5D931FDF37}">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79" authorId="124" shapeId="0" xr:uid="{8636A311-AE81-4B0B-BE73-67E178F8B7B9}">
      <text>
        <t>[Threaded comment]
Your version of Excel allows you to read this threaded comment; however, any edits to it will get removed if the file is opened in a newer version of Excel. Learn more: https://go.microsoft.com/fwlink/?linkid=870924
Comment:
    start UAT 7/10</t>
      </text>
    </comment>
    <comment ref="AJ179" authorId="125" shapeId="0" xr:uid="{53B51868-6668-404E-97E5-6E9F0D5F6DB8}">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84" authorId="126" shapeId="0" xr:uid="{C13B6B6A-C286-43CF-9646-070A3EE91AB9}">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7" shapeId="0" xr:uid="{F75D86E3-4AA3-4366-8F42-D50B8220799C}">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8" shapeId="0" xr:uid="{BB1FA135-8772-423D-82BE-673033A572B4}">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9" shapeId="0" xr:uid="{61DB8879-4E5B-430B-AF27-42A040BE8548}">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87" authorId="130" shapeId="0" xr:uid="{624F0F01-530D-4D80-AD47-D6E3B5F956C5}">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89" authorId="131" shapeId="0" xr:uid="{524C8CC9-D4C7-4C88-A640-2C84C2592376}">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93" authorId="132" shapeId="0" xr:uid="{F7957501-CC20-4461-852F-688764C106D9}">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94" authorId="133" shapeId="0" xr:uid="{5232C0D5-17C7-44CD-B770-8D06E926CA1F}">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94" authorId="134" shapeId="0" xr:uid="{B73E954E-9154-44CA-8086-59422456E57C}">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95" authorId="135" shapeId="0" xr:uid="{470C0881-8C82-4386-BD92-26E132F44AEE}">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96" authorId="136" shapeId="0" xr:uid="{D6C0EEAC-F885-4EBF-A818-F0A4C16B483D}">
      <text>
        <t>[Threaded comment]
Your version of Excel allows you to read this threaded comment; however, any edits to it will get removed if the file is opened in a newer version of Excel. Learn more: https://go.microsoft.com/fwlink/?linkid=870924
Comment:
    data PROD TBC</t>
      </text>
    </comment>
    <comment ref="D197" authorId="137" shapeId="0" xr:uid="{024708DE-2461-46F2-8E8E-F5537BA75AB7}">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99" authorId="138" shapeId="0" xr:uid="{D7089343-C3B1-4858-8244-3E44EA8671E3}">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209" authorId="139" shapeId="0" xr:uid="{7B14D225-2982-419D-9E82-0D56940E555F}">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210" authorId="140" shapeId="0" xr:uid="{1E068C6B-5E14-4F6A-85FA-54AE397BE963}">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210" authorId="141" shapeId="0" xr:uid="{4FE33A8E-AADF-4411-B3B7-0F411BC160F3}">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210" authorId="142" shapeId="0" xr:uid="{207EA5D1-E71B-4012-99DD-AF9CC9781B16}">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210" authorId="143" shapeId="0" xr:uid="{EFD99EF8-5282-44B7-901A-8F3A1187FE6C}">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210" authorId="144" shapeId="0" xr:uid="{F6144A45-F293-4BF0-9F4F-8BE8228C8FD4}">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211" authorId="145" shapeId="0" xr:uid="{FE88504C-78C2-4B15-8B25-289BEFDE5D98}">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211" authorId="146" shapeId="0" xr:uid="{55DA2C06-FFDE-493C-B10D-FD4F44BD9065}">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214" authorId="147" shapeId="0" xr:uid="{873AC056-2D42-4CC5-9A70-10C031C9D4EA}">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217" authorId="148" shapeId="0" xr:uid="{8BACED5B-C6D0-43C2-8631-73C1BEAC5F92}">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219" authorId="149" shapeId="0" xr:uid="{98E9E8C5-F2F7-4D6B-B273-101DA081FC9B}">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24" authorId="150" shapeId="0" xr:uid="{34CD526A-18C5-4ED0-8243-28B83A5FF7C0}">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B234" authorId="151" shapeId="0" xr:uid="{55CE1348-E232-42E4-980F-DF8351AB338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tc={4758CEC9-FD64-4235-BDE5-AFB428865B17}</author>
    <author>tc={A886F879-0F4D-4CD4-A4B5-9778E1D25CEB}</author>
    <author>tc={3B4ECF74-FDB5-465A-B2AB-4924A81ECDFA}</author>
    <author>tc={FD1A2B89-BDAB-413B-B7D9-32B58DE078D9}</author>
    <author>tc={168F7F1F-F0C9-49F3-8523-5C53C00F390D}</author>
    <author>tc={61E3C062-AE76-4C81-9F69-DB2674AEC74E}</author>
    <author>tc={F160E917-2686-492F-ACF4-AD6EA98867FD}</author>
    <author>tc={5EF6C100-99C1-47B2-81D5-4DACF345A041}</author>
    <author>tc={90FC1E96-8798-4EFE-9665-ABF8BEA522BF}</author>
    <author>tc={01BC2E8D-1C66-419A-8AEB-33DAA01C44A6}</author>
    <author>tc={E2AF6EC7-0C47-49FF-B943-CCD78AF6D39E}</author>
    <author>tc={A62403A6-851E-47C5-87B3-5F84DC825DE5}</author>
    <author>tc={8E777D39-B0D0-47F0-9778-07F6A923681E}</author>
    <author>tc={E4F2C05B-9AB6-46DE-879A-7D4AF39EF799}</author>
    <author>tc={6E165DED-E1B6-43CD-AE44-99471F027CF4}</author>
    <author>tc={761B408B-F683-4378-8BF5-3604FBC74C46}</author>
    <author>tc={199A6CDA-B489-457B-ADF4-A14372338CF6}</author>
    <author>tc={6AF5E00A-D405-4CA1-886E-EDFF862240EC}</author>
    <author>tc={FA5E5E1D-59DC-44E4-83C6-88290A4AC48E}</author>
    <author>tc={AAFE66B5-8698-47BD-8B3C-2F88A6A6DE54}</author>
    <author>tc={33296A40-D493-4B47-826E-76052F1D5FE1}</author>
    <author>tc={9C6D611D-7A98-4703-ABC4-63B501976F50}</author>
    <author>tc={01629222-AB95-4939-B3D1-A1D53E9C24FE}</author>
    <author>tc={5DE87539-B69C-4C49-9FA5-ACBA9F0C3449}</author>
    <author>tc={0F638454-2664-4150-B84A-6B4BD44961CF}</author>
    <author>tc={2F789A0B-5658-4271-B9F1-7EEF1386FE20}</author>
    <author>tc={72164645-692E-4004-A483-5ADBB281EBF0}</author>
    <author>tc={1B831F51-40ED-45AE-AC8D-52D60E56735B}</author>
    <author>tc={1E168AD1-7133-4519-9637-527648353EF0}</author>
    <author>tc={03A86202-9E75-47D9-A837-D6F09D1057A0}</author>
    <author>tc={BB3C4CC2-19EE-4DA2-A014-C86D44F67892}</author>
    <author>tc={DA0B361C-4F4A-4493-9472-1AACED56D011}</author>
    <author>tc={F82FC835-5A2C-4CF5-BEA2-4EBD57EDEE6E}</author>
    <author>tc={54E8D26F-D9CC-42BB-9D01-10D16EE574FE}</author>
    <author>tc={9C686B21-14E7-4781-B81D-F6A47899907A}</author>
    <author>tc={1C797B9F-5422-4807-8FD1-5FB8B8C75DF0}</author>
    <author>tc={51F57798-F0D5-4055-AB9B-785E6B5F1A8E}</author>
    <author>tc={6BB2D061-793F-419F-AF69-7835519C8CE9}</author>
    <author>tc={0598239C-1722-4B30-9149-284FCE5E9D6D}</author>
    <author>tc={6B7C9C7C-3F8A-4061-A83C-815EE0DB406A}</author>
    <author>tc={74F37641-F55A-4EA1-BF54-A171DF55C4F4}</author>
    <author>tc={79D643D9-ACFE-4D7A-A71C-134BDB98DDCA}</author>
    <author>tc={0553DE85-0349-4268-B463-C3B6ED350DBB}</author>
    <author>tc={27E81517-8199-4659-984C-C9B7EC42DD44}</author>
    <author>tc={BABC99A2-835D-4A10-A085-6D5C826B11DD}</author>
    <author>tc={031F6E8D-2A08-4332-B837-87818A3774E4}</author>
    <author>tc={F9D256C2-CC4B-4ADF-9D05-FF67F28E2F9B}</author>
    <author>tc={D350D9EF-E49B-489C-9503-F590C0BEE5FC}</author>
    <author>tc={05374E2D-9508-4C4A-99DD-331636FD861C}</author>
    <author>tc={8226AC98-31F2-4A13-B548-9BF2F4F30499}</author>
    <author>tc={42FC6B56-9549-41E9-8D49-FD346E3A2830}</author>
    <author>tc={149AD35C-2FDB-4F8B-BFDC-6721127DA719}</author>
    <author>tc={106D31A9-02CC-4FB2-AB65-018BF76D9BB1}</author>
    <author>tc={C99C3E90-BC94-47F1-A5DE-F44C7587506B}</author>
    <author>tc={6CAF2B3A-C479-458E-A0C9-F53A2F74BCA5}</author>
    <author>tc={1CC2D376-8F40-425C-9970-7D2FD370751A}</author>
    <author>tc={041694AD-B218-4190-82B4-EF6FAA7C60C9}</author>
    <author>tc={F45B7865-D3C7-4D7A-90F3-C827ACA3F080}</author>
    <author>tc={00F8D093-D3C2-42DE-8E6E-86C0C22D9EEA}</author>
    <author>tc={9B9EC387-8512-4326-B146-9EB46864821C}</author>
    <author>tc={6D88E164-0EBD-4A3A-A320-EC85A1BC28E7}</author>
    <author>tc={52EA8E3E-B455-4129-9444-BA0D34574C58}</author>
    <author>tc={A274DB3A-4665-494B-B4A5-BDE8EE1DFDA1}</author>
    <author>tc={28AA989D-C2D9-4AE1-B273-3CC24708773D}</author>
    <author>tc={070EBC73-C9BD-4437-A9C5-65DF4E858E2D}</author>
    <author>tc={AE9A61C7-CE40-49B2-98B9-956100142D91}</author>
    <author>tc={2A2B9ECB-68FA-4D0C-A93D-ABF744247B4D}</author>
    <author>tc={63A9F231-C123-4021-9ABC-EE3C263236B0}</author>
    <author>tc={8DA80E27-6D53-4459-B083-033A398F80E1}</author>
    <author>tc={81D2829A-F9F0-4FCC-82E3-3647170E9276}</author>
    <author>tc={2D122BC3-0DD9-4924-ADDA-A13F39125BB7}</author>
    <author>tc={E67A75DB-4B18-4DB0-B535-27F89E28F0AA}</author>
    <author>tc={57086B0F-A55F-4559-82E1-F0DA980BFFC1}</author>
    <author>tc={1E8C129B-FBC5-4F6B-AA1C-0575E9966B2B}</author>
    <author>tc={8FCCF6DB-C92E-4549-96AF-E5C7FF800497}</author>
    <author>tc={1FA9DE94-8301-4E2C-B894-5AD57B6F7574}</author>
    <author>tc={5FCEF312-9EE9-447C-9FA0-DEE771F97DAF}</author>
    <author>tc={84A61763-A403-44A5-B614-0366E89254E0}</author>
    <author>tc={205AFA3B-76BF-4737-A0BF-D34C9B95B023}</author>
    <author>tc={6625898B-A820-46A0-9198-C34F143EBE75}</author>
    <author>tc={D9066696-CC59-4A01-985D-4A13F5EB4DF0}</author>
    <author>tc={1622CE00-7290-4F42-8967-A17827D9B62C}</author>
    <author>tc={ED168F8D-09E1-4CDA-A84F-2E98741F0CC6}</author>
    <author>tc={43F0D23F-70E7-494C-953D-D85C5D639359}</author>
    <author>tc={937D5998-8659-4EC9-899A-4775D3E55544}</author>
    <author>tc={B3EA47E4-081A-4AC8-ADB8-AE35B12D57EB}</author>
    <author>tc={8AB59C1F-A052-473B-9E80-1FB439057C6F}</author>
    <author>tc={671B3BFA-DF9D-426A-AD9D-925F847212C1}</author>
    <author>tc={D53A09FF-2908-4CEC-9235-54BF969598B4}</author>
    <author>tc={FC99AFA3-77B2-426E-AC4C-9799CE370440}</author>
    <author>tc={9BA6A47E-81D5-48F9-A51D-EF70F85A9445}</author>
    <author>tc={776F8A5A-4155-4704-951A-38E406E42BE4}</author>
    <author>tc={4F438BEC-CAD3-412E-B833-D3E2B5999814}</author>
    <author>tc={90177E44-E902-4076-8CC8-C7A09B57A768}</author>
    <author>tc={A495EA6E-1EB7-4BD4-855E-815C2BF5F936}</author>
    <author>tc={3031E75D-8E64-49EE-9AEA-199E8DF04E45}</author>
    <author>tc={C1CEC0DB-EFD5-4E74-95FB-C6628497E4AF}</author>
    <author>tc={93A5F8D9-1FDB-4FDB-A73D-62A186362E45}</author>
    <author>tc={ED0B0745-3FC3-4457-9C10-1922CC72DCF4}</author>
    <author>tc={1852996E-33A2-4EB9-9135-F603B3FD2507}</author>
    <author>tc={015DAC7F-0203-4895-8825-0DC6EC9B43B2}</author>
    <author>tc={C90F114D-CCFD-40FF-808B-9001E7B0F3C0}</author>
    <author>tc={96275693-6513-4766-91B7-2DC2C99CA697}</author>
    <author>tc={26D6C7E3-9D2D-4F52-B913-6147598BFA60}</author>
    <author>tc={F3769245-7B4C-4BF2-88F9-3A12A1A86BEB}</author>
    <author>tc={A3D33B6C-236B-4790-B627-A0B7B4D14044}</author>
    <author>tc={461B54F5-64F2-409B-9428-135E16B9DC9C}</author>
    <author>tc={F956ACBD-AEE7-4BDE-9EB8-7B842BDCBFE4}</author>
    <author>tc={13C266E4-8E56-4400-86C1-2AC06A23598B}</author>
    <author>tc={E383BB71-89C6-4617-85BD-352182A17D3A}</author>
    <author>tc={57B5482C-FFB7-4F96-B3A6-F468BD1992A7}</author>
    <author>tc={5D10DD28-AB3B-44A0-B442-84FBE59788AD}</author>
    <author>tc={815700E5-E8DE-4776-8828-5AC5D5FB9A6E}</author>
    <author>tc={06EA97BF-8A61-4F8C-A189-D3C90C81868A}</author>
    <author>tc={9C2985F7-D12E-431C-8408-5082DC123136}</author>
    <author>tc={7AD95BC9-5315-4807-B582-B2CC7494E461}</author>
    <author>tc={49678523-328E-4560-B5FD-33719CE0703B}</author>
    <author>tc={6EF9527B-0D4D-4E7A-9115-7A6DA33483BA}</author>
    <author>tc={0B9356CF-0E91-46D3-9A93-CB2ADEA92889}</author>
    <author>tc={029C98F7-BD02-479F-BF15-E5387F445244}</author>
    <author>tc={AFC0C08B-222A-49FE-9006-CCB9748CC744}</author>
    <author>tc={E5592321-03D5-4660-A9B2-059D03171940}</author>
    <author>tc={029653E4-C60E-4888-937D-AAFE8427BF3C}</author>
    <author>tc={E5983315-1EE9-4BDF-9A3B-13E0859F583B}</author>
    <author>tc={0E03C6AD-99E6-40D4-B094-11AA8F46507F}</author>
    <author>tc={FA15EF35-03A2-4AFE-B4AB-5CC45DF57883}</author>
    <author>tc={A59EC70E-9C16-403B-9B0E-5C552D6BC996}</author>
    <author>tc={F2FCA095-C428-4343-956C-EAD3E58ECE80}</author>
    <author>tc={BBB40DAA-862B-432B-9233-4F0C62B97B16}</author>
    <author>tc={81B727C8-458D-4B92-831D-8C6DA32EAB84}</author>
    <author>tc={2D9C65E1-DD51-4A28-A947-8D8B6985572A}</author>
    <author>tc={2DA744A3-C286-41B5-9B89-99F3013123FA}</author>
    <author>tc={00EEB75E-54AB-4C5E-8F4F-EE88570695AD}</author>
    <author>tc={8D1EC1AA-8713-448E-BCDF-E7D33330BBED}</author>
    <author>tc={F7E854C9-5BFA-4766-A80D-561017BF4603}</author>
    <author>tc={06DDEB6A-5961-439F-A99A-07A020646333}</author>
    <author>tc={587551BF-1907-4FD0-AB8B-CF58319A6B4E}</author>
    <author>tc={8B874718-0B91-4A43-BF84-939E5395868E}</author>
    <author>tc={6A5DC6EF-1E09-49AF-BC64-6E4002F7FF97}</author>
    <author>tc={BEAADC98-C546-461C-9209-61BB814AFA44}</author>
    <author>tc={A40DA694-B66D-40C9-A396-D367BF3D5543}</author>
    <author>tc={414A2C59-93C6-4BB6-BAA5-91D6F51FBC7C}</author>
    <author>tc={330EDEB5-0128-430C-ACD3-2D411C5CFB59}</author>
    <author>tc={FA88CBBE-338B-4D47-A8C9-DB0DA7A394E0}</author>
    <author>tc={29960BD5-85ED-47E0-96C3-43E315557EC0}</author>
    <author>tc={9901CB86-4CBA-4514-B6F7-D521EAF00661}</author>
    <author>tc={9BBF39A3-1070-4682-98FC-69F8215D82E5}</author>
    <author>tc={95940849-6799-49EE-9B4F-58492233680E}</author>
    <author>tc={EEF8552A-B7BB-4E9E-B131-7615E216B05A}</author>
    <author>tc={57C67E7A-A0C4-45E6-9E2E-39262ACDCEF6}</author>
    <author>tc={07F1B600-1F1F-42C0-A543-10A2585AE31F}</author>
    <author>tc={D188E62E-1A03-4F47-B9BC-FD864788487D}</author>
    <author>tc={60B70D14-6A3D-4B5E-9B4F-8A928A0EE8B1}</author>
    <author>tc={49A70305-D367-46D1-BD37-EC108FFC547F}</author>
    <author>tc={39ED7B38-1686-48C4-B2E1-9008BF395A5D}</author>
    <author>tc={67C1F90F-155C-4157-B126-7E7DE78EB335}</author>
    <author>tc={F59EE6A7-CE68-42D4-95EA-FC83B678147C}</author>
    <author>tc={8D4CD950-1D8F-4745-911C-B03F337E8539}</author>
    <author>tc={39903F9B-39A4-42C9-AE6F-8532CD25A9C6}</author>
    <author>tc={C4D5FDF3-4ED0-440A-8E34-7C1581765EDF}</author>
    <author>tc={19C71826-83B9-48CD-B10F-0E7303DB6436}</author>
    <author>tc={7A92B0D0-1049-4A38-9142-06FC49FE7B44}</author>
    <author>tc={23D3E595-88D7-4622-87A0-01A10A555143}</author>
    <author>tc={2131D768-FD11-4335-A9C5-C880D75ED502}</author>
    <author>tc={AE7E91E7-FAD7-473B-B37F-F6545DCF0A10}</author>
    <author>tc={F0BE0A90-1319-436D-8D00-6C01AA7EFAAD}</author>
    <author>tc={68B787A1-B736-4A39-955A-A084F794A29D}</author>
    <author>tc={6E85CB20-4738-4290-A70A-6C1C22A0414C}</author>
    <author>tc={42B5BAC4-AFD0-4615-8F55-BF64B87CF112}</author>
    <author>tc={9FDD44BE-5A21-463A-95E1-D80F7BF2B0ED}</author>
    <author>tc={ABDE1F45-737D-4ECE-B6CC-C832C955E8E8}</author>
    <author>tc={77B0D8DA-AA52-414A-95F5-E870A2476A71}</author>
  </authors>
  <commentList>
    <comment ref="P2" authorId="0" shapeId="0" xr:uid="{4758CEC9-FD64-4235-BDE5-AFB428865B17}">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A886F879-0F4D-4CD4-A4B5-9778E1D25CEB}">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3B4ECF74-FDB5-465A-B2AB-4924A81ECDFA}">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FD1A2B89-BDAB-413B-B7D9-32B58DE078D9}">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168F7F1F-F0C9-49F3-8523-5C53C00F390D}">
      <text>
        <t>[Threaded comment]
Your version of Excel allows you to read this threaded comment; however, any edits to it will get removed if the file is opened in a newer version of Excel. Learn more: https://go.microsoft.com/fwlink/?linkid=870924
Comment:
    Start Sprintu</t>
      </text>
    </comment>
    <comment ref="BK24" authorId="5" shapeId="0" xr:uid="{61E3C062-AE76-4C81-9F69-DB2674AEC74E}">
      <text>
        <t>[Threaded comment]
Your version of Excel allows you to read this threaded comment; however, any edits to it will get removed if the file is opened in a newer version of Excel. Learn more: https://go.microsoft.com/fwlink/?linkid=870924
Comment:
    setup produktu</t>
      </text>
    </comment>
    <comment ref="BL24" authorId="6" shapeId="0" xr:uid="{F160E917-2686-492F-ACF4-AD6EA98867FD}">
      <text>
        <t>[Threaded comment]
Your version of Excel allows you to read this threaded comment; however, any edits to it will get removed if the file is opened in a newer version of Excel. Learn more: https://go.microsoft.com/fwlink/?linkid=870924
Comment:
    pricing
Reply:
    integracja cenników między Wortenem a nami - czekamy na listę produktów od KAMów (później Worten musi swoje ID potwierdzić)</t>
      </text>
    </comment>
    <comment ref="BM24" authorId="7" shapeId="0" xr:uid="{5EF6C100-99C1-47B2-81D5-4DACF345A041}">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Q24" authorId="8" shapeId="0" xr:uid="{90FC1E96-8798-4EFE-9665-ABF8BEA522BF}">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R24" authorId="9" shapeId="0" xr:uid="{01BC2E8D-1C66-419A-8AEB-33DAA01C44A6}">
      <text>
        <t>[Threaded comment]
Your version of Excel allows you to read this threaded comment; however, any edits to it will get removed if the file is opened in a newer version of Excel. Learn more: https://go.microsoft.com/fwlink/?linkid=870924
Comment:
    zapas</t>
      </text>
    </comment>
    <comment ref="BO28" authorId="10" shapeId="0" xr:uid="{E2AF6EC7-0C47-49FF-B943-CCD78AF6D39E}">
      <text>
        <t>[Threaded comment]
Your version of Excel allows you to read this threaded comment; however, any edits to it will get removed if the file is opened in a newer version of Excel. Learn more: https://go.microsoft.com/fwlink/?linkid=870924
Comment:
    frontend + backend</t>
      </text>
    </comment>
    <comment ref="BQ28" authorId="11" shapeId="0" xr:uid="{A62403A6-851E-47C5-87B3-5F84DC825DE5}">
      <text>
        <t>[Threaded comment]
Your version of Excel allows you to read this threaded comment; however, any edits to it will get removed if the file is opened in a newer version of Excel. Learn more: https://go.microsoft.com/fwlink/?linkid=870924
Comment:
    integracja z płatnościami
Reply:
    Start UAT wewnętrznych</t>
      </text>
    </comment>
    <comment ref="BR28" authorId="12" shapeId="0" xr:uid="{8E777D39-B0D0-47F0-9778-07F6A923681E}">
      <text>
        <t>[Threaded comment]
Your version of Excel allows you to read this threaded comment; however, any edits to it will get removed if the file is opened in a newer version of Excel. Learn more: https://go.microsoft.com/fwlink/?linkid=870924
Comment:
    zapas</t>
      </text>
    </comment>
    <comment ref="BO29" authorId="13" shapeId="0" xr:uid="{E4F2C05B-9AB6-46DE-879A-7D4AF39EF799}">
      <text>
        <t>[Threaded comment]
Your version of Excel allows you to read this threaded comment; however, any edits to it will get removed if the file is opened in a newer version of Excel. Learn more: https://go.microsoft.com/fwlink/?linkid=870924
Comment:
    product setup</t>
      </text>
    </comment>
    <comment ref="BU29" authorId="14" shapeId="0" xr:uid="{6E165DED-E1B6-43CD-AE44-99471F027CF4}">
      <text>
        <t>[Threaded comment]
Your version of Excel allows you to read this threaded comment; however, any edits to it will get removed if the file is opened in a newer version of Excel. Learn more: https://go.microsoft.com/fwlink/?linkid=870924
Comment:
    zapas</t>
      </text>
    </comment>
    <comment ref="BJ34" authorId="15" shapeId="0" xr:uid="{761B408B-F683-4378-8BF5-3604FBC74C46}">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N34" authorId="16" shapeId="0" xr:uid="{199A6CDA-B489-457B-ADF4-A14372338CF6}">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N37" authorId="17" shapeId="0" xr:uid="{6AF5E00A-D405-4CA1-886E-EDFF862240EC}">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AA39" authorId="18" shapeId="0" xr:uid="{FA5E5E1D-59DC-44E4-83C6-88290A4AC48E}">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39" authorId="19" shapeId="0" xr:uid="{AAFE66B5-8698-47BD-8B3C-2F88A6A6DE54}">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S59" authorId="20" shapeId="0" xr:uid="{33296A40-D493-4B47-826E-76052F1D5FE1}">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59" authorId="21" shapeId="0" xr:uid="{9C6D611D-7A98-4703-ABC4-63B501976F50}">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59" authorId="22" shapeId="0" xr:uid="{01629222-AB95-4939-B3D1-A1D53E9C24FE}">
      <text>
        <t>[Threaded comment]
Your version of Excel allows you to read this threaded comment; however, any edits to it will get removed if the file is opened in a newer version of Excel. Learn more: https://go.microsoft.com/fwlink/?linkid=870924
Comment:
    testy paczki</t>
      </text>
    </comment>
    <comment ref="W59" authorId="23" shapeId="0" xr:uid="{5DE87539-B69C-4C49-9FA5-ACBA9F0C3449}">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59" authorId="24" shapeId="0" xr:uid="{0F638454-2664-4150-B84A-6B4BD44961CF}">
      <text>
        <t>[Threaded comment]
Your version of Excel allows you to read this threaded comment; however, any edits to it will get removed if the file is opened in a newer version of Excel. Learn more: https://go.microsoft.com/fwlink/?linkid=870924
Comment:
    special offer</t>
      </text>
    </comment>
    <comment ref="AC59" authorId="25" shapeId="0" xr:uid="{2F789A0B-5658-4271-B9F1-7EEF1386FE20}">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AR59" authorId="26" shapeId="0" xr:uid="{72164645-692E-4004-A483-5ADBB281EBF0}">
      <text>
        <t>[Threaded comment]
Your version of Excel allows you to read this threaded comment; however, any edits to it will get removed if the file is opened in a newer version of Excel. Learn more: https://go.microsoft.com/fwlink/?linkid=870924
Comment:
    rebranding Czech
Reply:
    + iMadRepricing (usunięcie spacji)</t>
      </text>
    </comment>
    <comment ref="Q60" authorId="27" shapeId="0" xr:uid="{1B831F51-40ED-45AE-AC8D-52D60E56735B}">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60" authorId="28" shapeId="0" xr:uid="{1E168AD1-7133-4519-9637-527648353EF0}">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60" authorId="29" shapeId="0" xr:uid="{03A86202-9E75-47D9-A837-D6F09D1057A0}">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60" authorId="30" shapeId="0" xr:uid="{BB3C4CC2-19EE-4DA2-A014-C86D44F67892}">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60" authorId="31" shapeId="0" xr:uid="{DA0B361C-4F4A-4493-9472-1AACED56D011}">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60" authorId="32" shapeId="0" xr:uid="{F82FC835-5A2C-4CF5-BEA2-4EBD57EDEE6E}">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AP60" authorId="33" shapeId="0" xr:uid="{54E8D26F-D9CC-42BB-9D01-10D16EE574FE}">
      <text>
        <t>[Threaded comment]
Your version of Excel allows you to read this threaded comment; however, any edits to it will get removed if the file is opened in a newer version of Excel. Learn more: https://go.microsoft.com/fwlink/?linkid=870924
Comment:
    koniec UAT dla gwarancji Węgry i Malezja czeka na testy</t>
      </text>
    </comment>
    <comment ref="AQ60" authorId="34" shapeId="0" xr:uid="{9C686B21-14E7-4781-B81D-F6A47899907A}">
      <text>
        <t>[Threaded comment]
Your version of Excel allows you to read this threaded comment; however, any edits to it will get removed if the file is opened in a newer version of Excel. Learn more: https://go.microsoft.com/fwlink/?linkid=870924
Comment:
    Gwarancje PL - spory temat
Reply:
    Malezja czeka na testy
Reply:
    to są ostatnie zmiany dla rebrandingu w Warex</t>
      </text>
    </comment>
    <comment ref="O61" authorId="35" shapeId="0" xr:uid="{1C797B9F-5422-4807-8FD1-5FB8B8C75DF0}">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61" authorId="36" shapeId="0" xr:uid="{51F57798-F0D5-4055-AB9B-785E6B5F1A8E}">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61" authorId="37" shapeId="0" xr:uid="{6BB2D061-793F-419F-AF69-7835519C8CE9}">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61" authorId="38" shapeId="0" xr:uid="{0598239C-1722-4B30-9149-284FCE5E9D6D}">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61" authorId="39" shapeId="0" xr:uid="{6B7C9C7C-3F8A-4061-A83C-815EE0DB406A}">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61" authorId="40" shapeId="0" xr:uid="{74F37641-F55A-4EA1-BF54-A171DF55C4F4}">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61" authorId="41" shapeId="0" xr:uid="{79D643D9-ACFE-4D7A-A71C-134BDB98DDCA}">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61" authorId="42" shapeId="0" xr:uid="{0553DE85-0349-4268-B463-C3B6ED350DBB}">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62" authorId="43" shapeId="0" xr:uid="{27E81517-8199-4659-984C-C9B7EC42DD44}">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62" authorId="44" shapeId="0" xr:uid="{BABC99A2-835D-4A10-A085-6D5C826B11DD}">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63" authorId="45" shapeId="0" xr:uid="{031F6E8D-2A08-4332-B837-87818A3774E4}">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63" authorId="46" shapeId="0" xr:uid="{F9D256C2-CC4B-4ADF-9D05-FF67F28E2F9B}">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63" authorId="47" shapeId="0" xr:uid="{D350D9EF-E49B-489C-9503-F590C0BEE5FC}">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63" authorId="48" shapeId="0" xr:uid="{05374E2D-9508-4C4A-99DD-331636FD861C}">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AO66" authorId="49" shapeId="0" xr:uid="{8226AC98-31F2-4A13-B548-9BF2F4F30499}">
      <text>
        <t>[Threaded comment]
Your version of Excel allows you to read this threaded comment; however, any edits to it will get removed if the file is opened in a newer version of Excel. Learn more: https://go.microsoft.com/fwlink/?linkid=870924
Comment:
    Start DEV</t>
      </text>
    </comment>
    <comment ref="C69" authorId="50" shapeId="0" xr:uid="{42FC6B56-9549-41E9-8D49-FD346E3A2830}">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69" authorId="51" shapeId="0" xr:uid="{149AD35C-2FDB-4F8B-BFDC-6721127DA719}">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69" authorId="52" shapeId="0" xr:uid="{106D31A9-02CC-4FB2-AB65-018BF76D9BB1}">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69" authorId="53" shapeId="0" xr:uid="{C99C3E90-BC94-47F1-A5DE-F44C7587506B}">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69" authorId="54" shapeId="0" xr:uid="{6CAF2B3A-C479-458E-A0C9-F53A2F74BCA5}">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69" authorId="55" shapeId="0" xr:uid="{1CC2D376-8F40-425C-9970-7D2FD370751A}">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70" authorId="56" shapeId="0" xr:uid="{041694AD-B218-4190-82B4-EF6FAA7C60C9}">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70" authorId="57" shapeId="0" xr:uid="{F45B7865-D3C7-4D7A-90F3-C827ACA3F080}">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70" authorId="58" shapeId="0" xr:uid="{00F8D093-D3C2-42DE-8E6E-86C0C22D9EEA}">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71" authorId="59" shapeId="0" xr:uid="{9B9EC387-8512-4326-B146-9EB46864821C}">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71" authorId="60" shapeId="0" xr:uid="{6D88E164-0EBD-4A3A-A320-EC85A1BC28E7}">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71" authorId="61" shapeId="0" xr:uid="{52EA8E3E-B455-4129-9444-BA0D34574C58}">
      <text>
        <t>[Threaded comment]
Your version of Excel allows you to read this threaded comment; however, any edits to it will get removed if the file is opened in a newer version of Excel. Learn more: https://go.microsoft.com/fwlink/?linkid=870924
Comment:
    23/07 start UAT</t>
      </text>
    </comment>
    <comment ref="AA71" authorId="62" shapeId="0" xr:uid="{A274DB3A-4665-494B-B4A5-BDE8EE1DFDA1}">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74" authorId="63" shapeId="0" xr:uid="{28AA989D-C2D9-4AE1-B273-3CC24708773D}">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74" authorId="64" shapeId="0" xr:uid="{070EBC73-C9BD-4437-A9C5-65DF4E858E2D}">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74" authorId="65" shapeId="0" xr:uid="{AE9A61C7-CE40-49B2-98B9-956100142D91}">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75" authorId="66" shapeId="0" xr:uid="{2A2B9ECB-68FA-4D0C-A93D-ABF744247B4D}">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76" authorId="67" shapeId="0" xr:uid="{63A9F231-C123-4021-9ABC-EE3C263236B0}">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76" authorId="68" shapeId="0" xr:uid="{8DA80E27-6D53-4459-B083-033A398F80E1}">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76" authorId="69" shapeId="0" xr:uid="{81D2829A-F9F0-4FCC-82E3-3647170E9276}">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76" authorId="70" shapeId="0" xr:uid="{2D122BC3-0DD9-4924-ADDA-A13F39125BB7}">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76" authorId="71" shapeId="0" xr:uid="{E67A75DB-4B18-4DB0-B535-27F89E28F0AA}">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76" authorId="72" shapeId="0" xr:uid="{57086B0F-A55F-4559-82E1-F0DA980BFFC1}">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77" authorId="73" shapeId="0" xr:uid="{1E8C129B-FBC5-4F6B-AA1C-0575E9966B2B}">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83" authorId="74" shapeId="0" xr:uid="{8FCCF6DB-C92E-4549-96AF-E5C7FF800497}">
      <text>
        <t>[Threaded comment]
Your version of Excel allows you to read this threaded comment; however, any edits to it will get removed if the file is opened in a newer version of Excel. Learn more: https://go.microsoft.com/fwlink/?linkid=870924
Comment:
    DŁUG</t>
      </text>
    </comment>
    <comment ref="B84" authorId="75" shapeId="0" xr:uid="{1FA9DE94-8301-4E2C-B894-5AD57B6F7574}">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89" authorId="76" shapeId="0" xr:uid="{5FCEF312-9EE9-447C-9FA0-DEE771F97DAF}">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90" authorId="77" shapeId="0" xr:uid="{84A61763-A403-44A5-B614-0366E89254E0}">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91" authorId="78" shapeId="0" xr:uid="{205AFA3B-76BF-4737-A0BF-D34C9B95B023}">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91" authorId="79" shapeId="0" xr:uid="{6625898B-A820-46A0-9198-C34F143EBE75}">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91" authorId="80" shapeId="0" xr:uid="{D9066696-CC59-4A01-985D-4A13F5EB4DF0}">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94" authorId="81" shapeId="0" xr:uid="{1622CE00-7290-4F42-8967-A17827D9B62C}">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94" authorId="82" shapeId="0" xr:uid="{ED168F8D-09E1-4CDA-A84F-2E98741F0CC6}">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95" authorId="83" shapeId="0" xr:uid="{43F0D23F-70E7-494C-953D-D85C5D639359}">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95" authorId="84" shapeId="0" xr:uid="{937D5998-8659-4EC9-899A-4775D3E55544}">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95" authorId="85" shapeId="0" xr:uid="{B3EA47E4-081A-4AC8-ADB8-AE35B12D57EB}">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R95" authorId="86" shapeId="0" xr:uid="{8AB59C1F-A052-473B-9E80-1FB439057C6F}">
      <text>
        <t>[Threaded comment]
Your version of Excel allows you to read this threaded comment; however, any edits to it will get removed if the file is opened in a newer version of Excel. Learn more: https://go.microsoft.com/fwlink/?linkid=870924
Comment:
    11.12 - iMadRent i iMadCare na PROD</t>
      </text>
    </comment>
    <comment ref="AN96" authorId="87" shapeId="0" xr:uid="{671B3BFA-DF9D-426A-AD9D-925F847212C1}">
      <text>
        <t>[Threaded comment]
Your version of Excel allows you to read this threaded comment; however, any edits to it will get removed if the file is opened in a newer version of Excel. Learn more: https://go.microsoft.com/fwlink/?linkid=870924
Comment:
    tutaj Monia ma startować DEV</t>
      </text>
    </comment>
    <comment ref="AO96" authorId="88" shapeId="0" xr:uid="{D53A09FF-2908-4CEC-9235-54BF969598B4}">
      <text>
        <t>[Threaded comment]
Your version of Excel allows you to read this threaded comment; however, any edits to it will get removed if the file is opened in a newer version of Excel. Learn more: https://go.microsoft.com/fwlink/?linkid=870924
Comment:
    tutaj powinna się skończyć praca nad Rentem i data wdrożenia do potwierdzenia</t>
      </text>
    </comment>
    <comment ref="AS96" authorId="89" shapeId="0" xr:uid="{FC99AFA3-77B2-426E-AC4C-9799CE370440}">
      <text>
        <t>[Threaded comment]
Your version of Excel allows you to read this threaded comment; however, any edits to it will get removed if the file is opened in a newer version of Excel. Learn more: https://go.microsoft.com/fwlink/?linkid=870924
Comment:
    Ultra wchodzi tutaj na PROD, a Rent już wszedł</t>
      </text>
    </comment>
    <comment ref="B105" authorId="90" shapeId="0" xr:uid="{9BA6A47E-81D5-48F9-A51D-EF70F85A9445}">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09" authorId="91" shapeId="0" xr:uid="{776F8A5A-4155-4704-951A-38E406E42B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10" authorId="92" shapeId="0" xr:uid="{4F438BEC-CAD3-412E-B833-D3E2B5999814}">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10" authorId="93" shapeId="0" xr:uid="{90177E44-E902-4076-8CC8-C7A09B57A768}">
      <text>
        <t>[Threaded comment]
Your version of Excel allows you to read this threaded comment; however, any edits to it will get removed if the file is opened in a newer version of Excel. Learn more: https://go.microsoft.com/fwlink/?linkid=870924
Comment:
    start UAT 7/10</t>
      </text>
    </comment>
    <comment ref="AJ110" authorId="94" shapeId="0" xr:uid="{A495EA6E-1EB7-4BD4-855E-815C2BF5F936}">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15" authorId="95" shapeId="0" xr:uid="{3031E75D-8E64-49EE-9AEA-199E8DF04E45}">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15" authorId="96" shapeId="0" xr:uid="{C1CEC0DB-EFD5-4E74-95FB-C6628497E4AF}">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16" authorId="97" shapeId="0" xr:uid="{93A5F8D9-1FDB-4FDB-A73D-62A186362E45}">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16" authorId="98" shapeId="0" xr:uid="{ED0B0745-3FC3-4457-9C10-1922CC72DCF4}">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18" authorId="99" shapeId="0" xr:uid="{1852996E-33A2-4EB9-9135-F603B3FD2507}">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20" authorId="100" shapeId="0" xr:uid="{015DAC7F-0203-4895-8825-0DC6EC9B43B2}">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24" authorId="101" shapeId="0" xr:uid="{C90F114D-CCFD-40FF-808B-9001E7B0F3C0}">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25" authorId="102" shapeId="0" xr:uid="{96275693-6513-4766-91B7-2DC2C99CA697}">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25" authorId="103" shapeId="0" xr:uid="{26D6C7E3-9D2D-4F52-B913-6147598BFA60}">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26" authorId="104" shapeId="0" xr:uid="{F3769245-7B4C-4BF2-88F9-3A12A1A86BEB}">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27" authorId="105" shapeId="0" xr:uid="{A3D33B6C-236B-4790-B627-A0B7B4D14044}">
      <text>
        <t>[Threaded comment]
Your version of Excel allows you to read this threaded comment; however, any edits to it will get removed if the file is opened in a newer version of Excel. Learn more: https://go.microsoft.com/fwlink/?linkid=870924
Comment:
    data PROD TBC</t>
      </text>
    </comment>
    <comment ref="D128" authorId="106" shapeId="0" xr:uid="{461B54F5-64F2-409B-9428-135E16B9DC9C}">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30" authorId="107" shapeId="0" xr:uid="{F956ACBD-AEE7-4BDE-9EB8-7B842BDCBFE4}">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40" authorId="108" shapeId="0" xr:uid="{13C266E4-8E56-4400-86C1-2AC06A23598B}">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141" authorId="109" shapeId="0" xr:uid="{E383BB71-89C6-4617-85BD-352182A17D3A}">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41" authorId="110" shapeId="0" xr:uid="{57B5482C-FFB7-4F96-B3A6-F468BD1992A7}">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41" authorId="111" shapeId="0" xr:uid="{5D10DD28-AB3B-44A0-B442-84FBE59788AD}">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41" authorId="112" shapeId="0" xr:uid="{815700E5-E8DE-4776-8828-5AC5D5FB9A6E}">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141" authorId="113" shapeId="0" xr:uid="{06EA97BF-8A61-4F8C-A189-D3C90C81868A}">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142" authorId="114" shapeId="0" xr:uid="{9C2985F7-D12E-431C-8408-5082DC123136}">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42" authorId="115" shapeId="0" xr:uid="{7AD95BC9-5315-4807-B582-B2CC7494E461}">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45" authorId="116" shapeId="0" xr:uid="{49678523-328E-4560-B5FD-33719CE0703B}">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48" authorId="117" shapeId="0" xr:uid="{6EF9527B-0D4D-4E7A-9115-7A6DA33483BA}">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50" authorId="118" shapeId="0" xr:uid="{0B9356CF-0E91-46D3-9A93-CB2ADEA92889}">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55" authorId="119" shapeId="0" xr:uid="{029C98F7-BD02-479F-BF15-E5387F44524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B180" authorId="120" shapeId="0" xr:uid="{AFC0C08B-222A-49FE-9006-CCB9748CC744}">
      <text>
        <t>[Threaded comment]
Your version of Excel allows you to read this threaded comment; however, any edits to it will get removed if the file is opened in a newer version of Excel. Learn more: https://go.microsoft.com/fwlink/?linkid=870924
Comment:
    Jest szansa że zamkniemy to w styczniu</t>
      </text>
    </comment>
    <comment ref="S182" authorId="121" shapeId="0" xr:uid="{E5592321-03D5-4660-A9B2-059D03171940}">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182" authorId="122" shapeId="0" xr:uid="{029653E4-C60E-4888-937D-AAFE8427BF3C}">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182" authorId="123" shapeId="0" xr:uid="{E5983315-1EE9-4BDF-9A3B-13E0859F583B}">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N205" authorId="124" shapeId="0" xr:uid="{0E03C6AD-99E6-40D4-B094-11AA8F46507F}">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06" authorId="125" shapeId="0" xr:uid="{FA15EF35-03A2-4AFE-B4AB-5CC45DF57883}">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06" authorId="126" shapeId="0" xr:uid="{A59EC70E-9C16-403B-9B0E-5C552D6BC996}">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06" authorId="127" shapeId="0" xr:uid="{F2FCA095-C428-4343-956C-EAD3E58ECE80}">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06" authorId="128" shapeId="0" xr:uid="{BBB40DAA-862B-432B-9233-4F0C62B97B16}">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07" authorId="129" shapeId="0" xr:uid="{81B727C8-458D-4B92-831D-8C6DA32EAB84}">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208" authorId="130" shapeId="0" xr:uid="{2D9C65E1-DD51-4A28-A947-8D8B6985572A}">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208" authorId="131" shapeId="0" xr:uid="{2DA744A3-C286-41B5-9B89-99F3013123FA}">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209" authorId="132" shapeId="0" xr:uid="{00EEB75E-54AB-4C5E-8F4F-EE88570695AD}">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209" authorId="133" shapeId="0" xr:uid="{8D1EC1AA-8713-448E-BCDF-E7D33330BBED}">
      <text>
        <t>[Threaded comment]
Your version of Excel allows you to read this threaded comment; however, any edits to it will get removed if the file is opened in a newer version of Excel. Learn more: https://go.microsoft.com/fwlink/?linkid=870924
Comment:
    wydanie poprawki</t>
      </text>
    </comment>
    <comment ref="AC209" authorId="134" shapeId="0" xr:uid="{F7E854C9-5BFA-4766-A80D-561017BF4603}">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210" authorId="135" shapeId="0" xr:uid="{06DDEB6A-5961-439F-A99A-07A020646333}">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215" authorId="136" shapeId="0" xr:uid="{587551BF-1907-4FD0-AB8B-CF58319A6B4E}">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226" authorId="137" shapeId="0" xr:uid="{8B874718-0B91-4A43-BF84-939E5395868E}">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227" authorId="138" shapeId="0" xr:uid="{6A5DC6EF-1E09-49AF-BC64-6E4002F7FF97}">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228" authorId="139" shapeId="0" xr:uid="{BEAADC98-C546-461C-9209-61BB814AFA44}">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228" authorId="140" shapeId="0" xr:uid="{A40DA694-B66D-40C9-A396-D367BF3D5543}">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231" authorId="141" shapeId="0" xr:uid="{414A2C59-93C6-4BB6-BAA5-91D6F51FBC7C}">
      <text>
        <t>[Threaded comment]
Your version of Excel allows you to read this threaded comment; however, any edits to it will get removed if the file is opened in a newer version of Excel. Learn more: https://go.microsoft.com/fwlink/?linkid=870924
Comment:
    GoLive przeniesiony z 12.11 na 19.11</t>
      </text>
    </comment>
    <comment ref="C232" authorId="142" shapeId="0" xr:uid="{330EDEB5-0128-430C-ACD3-2D411C5CFB59}">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232" authorId="143" shapeId="0" xr:uid="{FA88CBBE-338B-4D47-A8C9-DB0DA7A394E0}">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232" authorId="144" shapeId="0" xr:uid="{29960BD5-85ED-47E0-96C3-43E315557EC0}">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AO232" authorId="145" shapeId="0" xr:uid="{9901CB86-4CBA-4514-B6F7-D521EAF00661}">
      <text>
        <t xml:space="preserve">[Threaded comment]
Your version of Excel allows you to read this threaded comment; however, any edits to it will get removed if the file is opened in a newer version of Excel. Learn more: https://go.microsoft.com/fwlink/?linkid=870924
Comment:
    trwają testy UAT - Karol sprawdza dlaczego PLK nie widzi naliczeń </t>
      </text>
    </comment>
    <comment ref="U233" authorId="146" shapeId="0" xr:uid="{9BBF39A3-1070-4682-98FC-69F8215D82E5}">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233" authorId="147" shapeId="0" xr:uid="{95940849-6799-49EE-9B4F-58492233680E}">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233" authorId="148" shapeId="0" xr:uid="{EEF8552A-B7BB-4E9E-B131-7615E216B05A}">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236" authorId="149" shapeId="0" xr:uid="{57C67E7A-A0C4-45E6-9E2E-39262ACDCEF6}">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236" authorId="150" shapeId="0" xr:uid="{07F1B600-1F1F-42C0-A543-10A2585AE31F}">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241" authorId="151" shapeId="0" xr:uid="{D188E62E-1A03-4F47-B9BC-FD864788487D}">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241" authorId="152" shapeId="0" xr:uid="{60B70D14-6A3D-4B5E-9B4F-8A928A0EE8B1}">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241" authorId="153" shapeId="0" xr:uid="{49A70305-D367-46D1-BD37-EC108FFC547F}">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244" authorId="154" shapeId="0" xr:uid="{39ED7B38-1686-48C4-B2E1-9008BF395A5D}">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244" authorId="155" shapeId="0" xr:uid="{67C1F90F-155C-4157-B126-7E7DE78EB335}">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251" authorId="156" shapeId="0" xr:uid="{F59EE6A7-CE68-42D4-95EA-FC83B678147C}">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251" authorId="157" shapeId="0" xr:uid="{8D4CD950-1D8F-4745-911C-B03F337E8539}">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251" authorId="158" shapeId="0" xr:uid="{39903F9B-39A4-42C9-AE6F-8532CD25A9C6}">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255" authorId="159" shapeId="0" xr:uid="{C4D5FDF3-4ED0-440A-8E34-7C1581765EDF}">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255" authorId="160" shapeId="0" xr:uid="{19C71826-83B9-48CD-B10F-0E7303DB6436}">
      <text>
        <t>[Threaded comment]
Your version of Excel allows you to read this threaded comment; however, any edits to it will get removed if the file is opened in a newer version of Excel. Learn more: https://go.microsoft.com/fwlink/?linkid=870924
Comment:
    wewnętrzne testy</t>
      </text>
    </comment>
    <comment ref="BI257" authorId="161" shapeId="0" xr:uid="{7A92B0D0-1049-4A38-9142-06FC49FE7B44}">
      <text>
        <t>[Threaded comment]
Your version of Excel allows you to read this threaded comment; however, any edits to it will get removed if the file is opened in a newer version of Excel. Learn more: https://go.microsoft.com/fwlink/?linkid=870924
Comment:
    tutaj deadline na wymagania</t>
      </text>
    </comment>
    <comment ref="BL257" authorId="162" shapeId="0" xr:uid="{23D3E595-88D7-4622-87A0-01A10A555143}">
      <text>
        <t>[Threaded comment]
Your version of Excel allows you to read this threaded comment; however, any edits to it will get removed if the file is opened in a newer version of Excel. Learn more: https://go.microsoft.com/fwlink/?linkid=870924
Comment:
    koniec konfiguracji produktów</t>
      </text>
    </comment>
    <comment ref="BO257" authorId="163" shapeId="0" xr:uid="{2131D768-FD11-4335-A9C5-C880D75ED502}">
      <text>
        <t>[Threaded comment]
Your version of Excel allows you to read this threaded comment; however, any edits to it will get removed if the file is opened in a newer version of Excel. Learn more: https://go.microsoft.com/fwlink/?linkid=870924
Comment:
    testy wewnętrzne</t>
      </text>
    </comment>
    <comment ref="BK261" authorId="164" shapeId="0" xr:uid="{AE7E91E7-FAD7-473B-B37F-F6545DCF0A10}">
      <text>
        <t>[Threaded comment]
Your version of Excel allows you to read this threaded comment; however, any edits to it will get removed if the file is opened in a newer version of Excel. Learn more: https://go.microsoft.com/fwlink/?linkid=870924
Comment:
    setup produktu</t>
      </text>
    </comment>
    <comment ref="BL261" authorId="165" shapeId="0" xr:uid="{F0BE0A90-1319-436D-8D00-6C01AA7EFAAD}">
      <text>
        <t xml:space="preserve">[Threaded comment]
Your version of Excel allows you to read this threaded comment; however, any edits to it will get removed if the file is opened in a newer version of Excel. Learn more: https://go.microsoft.com/fwlink/?linkid=870924
Comment:
    pricing
Reply:
    trzeba z MASHem i DABem ustalić co ALF ma skonfigurować </t>
      </text>
    </comment>
    <comment ref="BM261" authorId="166" shapeId="0" xr:uid="{68B787A1-B736-4A39-955A-A084F794A29D}">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S261" authorId="167" shapeId="0" xr:uid="{6E85CB20-4738-4290-A70A-6C1C22A0414C}">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T261" authorId="168" shapeId="0" xr:uid="{42B5BAC4-AFD0-4615-8F55-BF64B87CF112}">
      <text>
        <t>[Threaded comment]
Your version of Excel allows you to read this threaded comment; however, any edits to it will get removed if the file is opened in a newer version of Excel. Learn more: https://go.microsoft.com/fwlink/?linkid=870924
Comment:
    zapas</t>
      </text>
    </comment>
    <comment ref="BR263" authorId="169" shapeId="0" xr:uid="{9FDD44BE-5A21-463A-95E1-D80F7BF2B0ED}">
      <text>
        <t>[Threaded comment]
Your version of Excel allows you to read this threaded comment; however, any edits to it will get removed if the file is opened in a newer version of Excel. Learn more: https://go.microsoft.com/fwlink/?linkid=870924
Comment:
    bez CP</t>
      </text>
    </comment>
    <comment ref="BK264" authorId="170" shapeId="0" xr:uid="{ABDE1F45-737D-4ECE-B6CC-C832C955E8E8}">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N264" authorId="171" shapeId="0" xr:uid="{77B0D8DA-AA52-414A-95F5-E870A2476A71}">
      <text>
        <t>[Threaded comment]
Your version of Excel allows you to read this threaded comment; however, any edits to it will get removed if the file is opened in a newer version of Excel. Learn more: https://go.microsoft.com/fwlink/?linkid=870924
Comment:
    integracja płatności + pricing</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tc={445C2791-F850-4CBD-97AD-D63E51218CA8}</author>
    <author>tc={DEC1859E-DC5C-4EFB-8EB1-60B104E2936C}</author>
    <author>tc={4BD354A4-AF1C-4ECD-901F-CCE0233EB4F8}</author>
    <author>tc={7488CACF-57C3-4560-834E-E15AC2881542}</author>
    <author>tc={DB717B71-36B1-4D7E-BA6C-36D7484AE112}</author>
    <author>tc={D1F7BB32-329A-4F3E-88F8-407BB37AB080}</author>
    <author>tc={88EDEFBA-002F-47EE-BCE5-AA27492BA722}</author>
    <author>tc={A7DE1C9D-D673-45A3-B9C7-276BCE5CD99F}</author>
    <author>tc={0CC6E251-5DBC-4968-B985-63B9B37435C8}</author>
    <author>tc={3227B181-5888-47F4-9CE8-BB734384B484}</author>
    <author>tc={2A4C446E-D84D-42B7-91C0-6CCCA533FB49}</author>
    <author>tc={A0BD55CD-2419-4C0E-8912-4AC2FB246614}</author>
    <author>tc={E261554F-2349-4AFD-9650-00E96965276A}</author>
    <author>tc={77879111-3EA4-444A-B8F6-375FC6F78FF0}</author>
    <author>tc={606FA1FC-120C-47AC-A77F-0F219A2120FF}</author>
    <author>tc={DC6D3ED5-6059-4925-95DF-63C70CB65262}</author>
    <author>tc={D0A5A36B-DC0A-42F5-B9F4-577828AB8C87}</author>
    <author>tc={AE452EC3-D5EE-4FFF-A9F4-64F4C458333F}</author>
    <author>tc={8647E88F-DCDA-4D71-B9EE-310071EE5FE1}</author>
    <author>tc={ED056F18-8EA2-4B8C-ABD6-9A55745FDD83}</author>
    <author>tc={2DB300F8-251B-463B-B588-E346DFB5D559}</author>
    <author>tc={4EEAF8D4-C3C2-4C4F-9D1E-B0E004EFF084}</author>
    <author>tc={DC0DEDC3-4399-42B2-AFF8-936EF510D709}</author>
    <author>tc={8F650E63-9759-4252-B5C8-C61FFFF41499}</author>
    <author>tc={25BB53D1-A3D5-4F75-9392-73A7B4A42BD7}</author>
    <author>tc={338DA7C9-9371-48D0-B2ED-D49EF46B70DB}</author>
    <author>tc={99E6ABFF-EC4E-4106-BB47-3E2317D4FBD4}</author>
    <author>tc={FE099571-7C41-4642-A56F-B9DDE8D8E932}</author>
    <author>tc={E58244C9-0C86-4D63-9EBF-F2251E1751CB}</author>
    <author>tc={CC677E34-4FA3-45C7-8F4C-E4EE3FBA471D}</author>
    <author>tc={236E699B-68F5-4842-884D-FF03FE6A077E}</author>
    <author>tc={8CDA47E3-C113-40FD-91D7-65663F047687}</author>
    <author>tc={A9D050B2-2F60-4F52-B2C3-7743A42E508A}</author>
    <author>tc={4CB3640E-FAB1-4EE8-82AC-850D07E3EC9B}</author>
    <author>tc={EEB648DA-CD1D-436E-ACD9-726BA68C5892}</author>
    <author>tc={FF79FC61-498F-4287-94FA-CC60ED27AEAF}</author>
    <author>tc={CB01D107-F8DA-4AEC-AE1D-002960AA595D}</author>
    <author>tc={2F6B4532-9DFC-4D50-804F-F978E9025E93}</author>
    <author>tc={D0D0C620-3B35-4295-A4A3-462834D8657E}</author>
    <author>tc={FBE42890-4798-49C6-9241-E355FD3B06F5}</author>
    <author>tc={91C101A3-4706-4722-8EE9-37708C33F352}</author>
    <author>tc={1DE930C4-086B-4772-ACA6-0927F53EBD77}</author>
    <author>tc={06DE57DC-EE77-4791-BD73-22F4D9DA7BB5}</author>
    <author>tc={7F30EB62-C617-4BB0-BF58-F29D07BAC623}</author>
    <author>tc={00C96E93-585F-4B31-B37E-895190A57E0D}</author>
    <author>tc={22A95696-CAC0-4DBE-BF41-A17FCA801F36}</author>
    <author>tc={770CA5DE-B8EF-4E6D-8FA6-3EC8467A681B}</author>
    <author>tc={F1499CBF-50DD-4AC6-8837-141E25BD57B0}</author>
    <author>tc={27C53608-3531-4FA5-A798-E33136D9BB8E}</author>
    <author>tc={61DF35DB-DFD3-4681-9418-41B588C844C5}</author>
    <author>tc={28FAFB57-68B6-40DF-8C2E-1DA9423DEC15}</author>
    <author>tc={36ECB363-D7FC-4557-A127-0C4ED0223714}</author>
    <author>tc={CF243139-B2D0-4772-9CC6-96855CBC6442}</author>
    <author>tc={C45BEAA1-317C-4DF5-8E39-7CF78976202E}</author>
    <author>tc={1890E3AE-C469-4482-8909-25F1B1632C52}</author>
    <author>tc={3BA9ECD2-3D1B-4996-8823-59ED5BA58D43}</author>
    <author>tc={576AF8DA-F609-4182-84EB-E5B797F4944A}</author>
    <author>tc={DBCF1849-7F7E-42CF-8070-AA64E117471D}</author>
    <author>tc={9AFFF5CD-F309-451B-8CB5-39CA864F9D21}</author>
    <author>tc={A9CD15FB-49BD-40DB-A9ED-E87B937FFDF6}</author>
    <author>tc={35228AB9-5953-46A0-9831-734D54A4CC5D}</author>
    <author>tc={A7F13A5E-087F-4351-AFA8-0AFF98C44ABF}</author>
    <author>tc={B285B64E-D9A4-407A-BCD2-A491B15BEED9}</author>
    <author>tc={CC0AE1BD-0D4B-430B-92B9-4365B0D5A829}</author>
    <author>tc={80893E28-2AF8-4667-A4B5-03E95327EE2F}</author>
    <author>tc={B765DD44-BA3B-47E0-A407-03456433CC07}</author>
    <author>tc={177B85C7-4A84-4861-B04A-8DEA54B9E9ED}</author>
    <author>tc={D194E7EA-3E46-4769-A690-58D87FC00EC9}</author>
    <author>tc={493689A0-2D27-4E52-88E7-010694C27BFB}</author>
    <author>tc={94BABD3C-926E-4EA4-925D-01D5FE236AD2}</author>
    <author>tc={E66A6CF7-F25C-4806-8863-A069A06F77CA}</author>
    <author>tc={287E2D04-DDAB-42B4-829E-E879DBC97D8D}</author>
    <author>tc={C01A3BA8-BD5D-467F-8775-DF13C675E66C}</author>
    <author>tc={F133D0B7-E30E-4579-9AF0-4D7ADADD2C88}</author>
    <author>tc={BA1E3C62-EC1E-4865-863B-E7A28415CBD0}</author>
    <author>tc={763DF995-F5AC-4D8B-BF18-A6D24056C1BB}</author>
    <author>tc={4EA0D6BF-439E-4CFD-9E3C-4FAFB20A59BC}</author>
    <author>tc={9095E3E8-D3FE-42CB-84A1-2AF0C39F99F2}</author>
    <author>tc={D00C6A92-C7DE-4675-8DD6-7D78BBF78763}</author>
    <author>tc={9A4F63E4-8480-4624-A44B-B9435CA0A31D}</author>
    <author>tc={83DFF393-A42C-426F-A29A-BBB412D825B2}</author>
    <author>tc={85523440-D338-4D5C-88AF-CB6421774075}</author>
    <author>tc={82B92E56-3FDC-48B0-A82A-6EA8705A9958}</author>
    <author>tc={16509969-88D2-4CE1-9FCC-88C75B192AE5}</author>
    <author>tc={7CD43258-DCD2-43D1-97CE-4136A073392F}</author>
    <author>tc={9C38B5D8-DA58-46D4-AFB2-D7B5AEE4417B}</author>
    <author>tc={65F56A9A-617C-4248-8DD9-35778D54CD3D}</author>
    <author>tc={D69208E3-ABFB-4B57-A8CD-B5FF2A95EE50}</author>
    <author>tc={C6C5CE3D-372E-4910-A9AB-88ADA3373389}</author>
    <author>tc={EF9F0616-0305-4774-AF3A-2D06F328A413}</author>
    <author>tc={DA4060B7-C150-4DFF-9D33-F51300FC501C}</author>
    <author>tc={54AA78E7-6CDE-4C34-A6AA-38F80E54C65A}</author>
    <author>tc={9C73ED8C-06FA-40FB-929C-C7F3CB951CBA}</author>
    <author>tc={A14FEBD9-D587-4660-B7E7-72C7CE312D5B}</author>
    <author>tc={ECD2B69D-8740-403B-871F-C686D4EC6824}</author>
    <author>tc={EF130BAC-132B-48CC-B3FE-46932DDB0FA3}</author>
    <author>tc={A997F67B-B7C2-4DC8-9FD0-CAFF08587F5E}</author>
    <author>tc={45246409-E71D-480C-BB28-388090EACF0B}</author>
    <author>tc={60919CFE-DA62-462B-AB5A-FF6325AB50A0}</author>
    <author>tc={68CD215C-108C-441A-8CF2-ED331A3340D1}</author>
    <author>tc={BD7419F3-B061-494B-AF36-22BC8AEECADC}</author>
    <author>tc={E879ABF7-FDE6-4C8C-9D4B-01E56B0A005D}</author>
    <author>tc={079DDBE0-53C5-427F-9ED7-09053416B859}</author>
    <author>tc={77FAD142-9246-4AD2-8748-BFB2562835E0}</author>
    <author>tc={634197D9-3EA1-4F42-9793-DD2DC7A4D2D2}</author>
    <author>tc={FE2166E3-295E-427A-A645-94B0CE22D61D}</author>
    <author>tc={4DC5F34F-73D4-4538-99BC-ADEB351C886F}</author>
    <author>tc={0968F9BF-1642-4375-AAB9-7108AFADA7F4}</author>
    <author>tc={CB5A5300-AEF3-4748-B5B7-A00A58655B52}</author>
    <author>tc={FE75110C-A14D-4F5A-9135-4578F9C7AE4E}</author>
    <author>tc={DDCC87A4-9246-4E6B-BC68-3AAD05724C97}</author>
    <author>tc={A16E95BE-0F4D-4231-8DCB-D1AB0269E3F1}</author>
    <author>tc={5F01A158-BD9B-48AA-97FC-3603BAB38BCF}</author>
    <author>tc={7B26B33D-735A-4280-86C4-F9F7DB4DF1BA}</author>
    <author>tc={F8D29F93-ED96-4D33-A3E8-8F78E204B0E6}</author>
    <author>tc={EFE6DFD8-3121-4639-827A-26B8DF0C68BD}</author>
    <author>tc={271176FB-34B9-4CF2-A0AD-6EAC7D2F6D49}</author>
    <author>tc={19844D55-7323-4B02-BE60-7D22CB7CF7C9}</author>
    <author>tc={6C66A647-D0CF-4C94-ABF6-69CE0CA3C153}</author>
    <author>tc={4D56C335-7E65-43FA-9722-FAF33DA19AC9}</author>
    <author>tc={4FD25403-97C1-4EC8-AFE9-1BD085B74549}</author>
    <author>tc={EBC4D5F0-AAA0-4E33-82F0-C180F33AC802}</author>
    <author>tc={A78441B3-FFCA-4CFB-B83A-067FEA699AED}</author>
    <author>tc={E0B192C7-65F4-427A-86CE-CADDEC660FC1}</author>
    <author>tc={5F4BB7D8-AB2E-4A1C-A082-7E2CE122BBF4}</author>
    <author>tc={ACA27772-D9E9-403D-93E9-2815B8C31177}</author>
    <author>tc={0F130794-84B8-4D4E-AC38-D675792116A4}</author>
    <author>tc={535556BB-CA01-429E-94E5-A356A0CC6DE8}</author>
    <author>tc={61CFE114-6BEC-4939-9320-A85B42EF16B0}</author>
    <author>tc={12826F99-D4A8-456D-B97F-B69EA3733BDF}</author>
    <author>tc={238D4C9A-3C33-464B-8965-E661809BEF7E}</author>
    <author>tc={D2812278-3B66-4606-B64C-38E36F6049A4}</author>
    <author>tc={19677A0F-B436-4DB4-864E-95D3722DCF01}</author>
    <author>tc={95E14B3F-78AC-4421-86D8-7E4E502C94E7}</author>
    <author>tc={AE1EEAAA-B2B7-4260-93BC-E3B081EF537F}</author>
    <author>tc={840C5675-2DFA-4D6B-809A-8497FC1C9A83}</author>
    <author>tc={67021F0A-1CF3-4B9E-B095-0EE24B076AC8}</author>
    <author>tc={5B77EA5B-3580-440E-B549-F88D867C8822}</author>
    <author>tc={53B29331-CA76-41EB-9D51-685F12AD8E6E}</author>
    <author>tc={21E0CA37-24B0-42AA-A512-DDD661331B22}</author>
    <author>tc={A114E2C7-A0E7-4F2C-9DE0-FD849D87F91E}</author>
    <author>tc={7AE59CD0-4834-4449-B1EA-28D67222D8BF}</author>
    <author>tc={3831F505-692E-4BAB-9B7C-12E9B1E805A1}</author>
    <author>tc={72B614B7-2E80-4B11-B48E-B64323A036F8}</author>
    <author>tc={DC9FC7B8-5585-48EC-86F5-55AABF74B5AC}</author>
    <author>tc={39F03D53-E108-465F-90F2-42A2718DD7D4}</author>
    <author>tc={85A417F2-1D52-49E4-9507-9DE30A1CFA24}</author>
    <author>tc={1CA2EF36-F885-48AC-A937-F311CD0EC72E}</author>
    <author>tc={14BA6126-1433-4E30-A2E0-B377963E4BAE}</author>
    <author>tc={67AA9F34-71F3-4868-A3F5-5AA3243A2F82}</author>
    <author>tc={0BBB593B-B925-452F-B105-3A52F854BB60}</author>
    <author>tc={B20B6365-635D-4D14-97F7-61C90A72396D}</author>
    <author>tc={3C5B1ECE-8782-4C47-B20B-28EB27C8AF01}</author>
    <author>tc={6AFD9B0B-65AF-4602-BF48-099904376E95}</author>
    <author>tc={CED0F77A-E5DA-4EF5-AD7F-C7D086352823}</author>
    <author>tc={BFC3BB8C-E755-491E-BB02-E2B5840D107E}</author>
    <author>tc={8F15ECC0-9E06-4890-9B82-DE4E75013EF8}</author>
    <author>tc={E7B7B2FF-6B99-45AC-BED4-B6EC54BB980D}</author>
    <author>tc={4112C0A0-DAA4-443D-B4CC-915EE9575C56}</author>
    <author>tc={E4546DC2-7FAE-4ED3-9361-3284FE7A219A}</author>
    <author>tc={EAEF43D6-7C28-45F9-AF7C-9779D2C3FA2A}</author>
    <author>tc={0DEAAFB9-C921-4F39-B265-EE56AC1E356B}</author>
    <author>tc={4F8ABE1A-6950-43C6-9CCB-B215CE83C7CA}</author>
    <author>tc={8EB60D9A-63CF-4A42-95BC-69C5AA41B10D}</author>
    <author>tc={5856F39B-C276-441B-AA2A-3D58EF0F20A9}</author>
    <author>tc={2AC60370-4C90-475E-9C03-CE780570E0F2}</author>
    <author>tc={8EF0E144-EBFA-4C5E-86E5-6C5E241B3A4C}</author>
    <author>tc={C00512CF-5FF3-4B43-AA87-181D75637445}</author>
    <author>tc={77FB76E1-32C9-412D-B1DB-1ED9377B8A92}</author>
    <author>tc={340877E1-4167-4227-AB86-9D4C2AC66A92}</author>
    <author>tc={42F53821-C8A3-4F98-A6BF-A823CED69DC8}</author>
    <author>tc={8DAFAA0F-79AE-4F00-A59F-A5A16D1B5A09}</author>
    <author>tc={0F953EED-AF24-4286-9A6E-42C851A58238}</author>
    <author>tc={CD1DA43E-D2C2-45A4-9EC0-1DA16AB0103A}</author>
    <author>tc={EF8DAE11-CE65-4E45-8A45-80420B650919}</author>
    <author>tc={8555E984-5E61-4460-B713-648B6C2EDE16}</author>
    <author>tc={5ECFBA8F-D406-4B1C-B935-DDC8EAA74535}</author>
    <author>tc={F34F647F-7BD3-4F29-98A4-71516D4F46E9}</author>
    <author>tc={A5BF338F-D635-4B39-813E-A9CF5932D4A8}</author>
    <author>tc={FFE27364-5F52-406D-805A-90A8E7B9D3FC}</author>
    <author>tc={C979223D-5B62-416B-924E-92EE39D68110}</author>
    <author>tc={4F9364E9-C8EE-4CE5-99E4-DFF82E49CAE9}</author>
    <author>tc={C93B3EE8-3BB7-4F85-8B11-D880AC0E2C71}</author>
    <author>tc={DECADEB9-B5DB-48E3-964F-98A6E9E9A11C}</author>
    <author>tc={073BB2A3-F3CD-4B69-9CC1-FEA083149D25}</author>
    <author>tc={53E86963-D6D7-41D3-B024-19A873BE1A54}</author>
    <author>tc={6B13EC02-9E35-4E07-B5CA-AB520142E180}</author>
    <author>tc={D5915173-B4E8-480C-A405-22C363097671}</author>
    <author>tc={58B5ABF3-71E8-4471-AA3B-FB0824DDECA5}</author>
    <author>tc={4A4A9F08-1D43-437B-B609-C8527B6CAB75}</author>
    <author>tc={692695FB-6C7F-4949-945D-B958FBC1F38A}</author>
    <author>tc={EC40640C-1920-4722-9784-C9CB2A940FEA}</author>
    <author>tc={49C168F6-17FC-4613-A902-0AD57FE8150C}</author>
    <author>tc={E6BFD79A-33A8-4EF3-8521-231905D182B5}</author>
    <author>tc={47E6AB85-8F4A-4B60-8F6E-ED5B3FF87E88}</author>
    <author>tc={4C083D75-41C4-49E3-87B8-93648FDF2AB6}</author>
    <author>tc={E200A891-B2F8-4952-9DD2-DB66E86BA0B4}</author>
  </authors>
  <commentList>
    <comment ref="P2" authorId="0" shapeId="0" xr:uid="{445C2791-F850-4CBD-97AD-D63E51218CA8}">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DEC1859E-DC5C-4EFB-8EB1-60B104E2936C}">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4BD354A4-AF1C-4ECD-901F-CCE0233EB4F8}">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7488CACF-57C3-4560-834E-E15AC2881542}">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DB717B71-36B1-4D7E-BA6C-36D7484AE112}">
      <text>
        <t>[Threaded comment]
Your version of Excel allows you to read this threaded comment; however, any edits to it will get removed if the file is opened in a newer version of Excel. Learn more: https://go.microsoft.com/fwlink/?linkid=870924
Comment:
    Start Sprintu</t>
      </text>
    </comment>
    <comment ref="CB21" authorId="5" shapeId="0" xr:uid="{D1F7BB32-329A-4F3E-88F8-407BB37AB080}">
      <text>
        <t>[Threaded comment]
Your version of Excel allows you to read this threaded comment; however, any edits to it will get removed if the file is opened in a newer version of Excel. Learn more: https://go.microsoft.com/fwlink/?linkid=870924
Comment:
    tutaj powinny się kończyć testy boltpay + pełna regresja</t>
      </text>
    </comment>
    <comment ref="BO24" authorId="6" shapeId="0" xr:uid="{88EDEFBA-002F-47EE-BCE5-AA27492BA722}">
      <text>
        <t>[Threaded comment]
Your version of Excel allows you to read this threaded comment; however, any edits to it will get removed if the file is opened in a newer version of Excel. Learn more: https://go.microsoft.com/fwlink/?linkid=870924
Comment:
    product setup</t>
      </text>
    </comment>
    <comment ref="BU24" authorId="7" shapeId="0" xr:uid="{A7DE1C9D-D673-45A3-B9C7-276BCE5CD99F}">
      <text>
        <t>[Threaded comment]
Your version of Excel allows you to read this threaded comment; however, any edits to it will get removed if the file is opened in a newer version of Excel. Learn more: https://go.microsoft.com/fwlink/?linkid=870924
Comment:
    zapas</t>
      </text>
    </comment>
    <comment ref="BT30" authorId="8" shapeId="0" xr:uid="{0CC6E251-5DBC-4968-B985-63B9B37435C8}">
      <text>
        <t>[Threaded comment]
Your version of Excel allows you to read this threaded comment; however, any edits to it will get removed if the file is opened in a newer version of Excel. Learn more: https://go.microsoft.com/fwlink/?linkid=870924
Comment:
    potencjalnie musimy jeszcze zrobić reaktywację po API + przedłużenie polis - czekamy na potwierdzenie KAMa
Reply:
    nie bdzie tego - projekt w warranty phase</t>
      </text>
    </comment>
    <comment ref="C35" authorId="9" shapeId="0" xr:uid="{3227B181-5888-47F4-9CE8-BB734384B484}">
      <text>
        <t>[Threaded comment]
Your version of Excel allows you to read this threaded comment; however, any edits to it will get removed if the file is opened in a newer version of Excel. Learn more: https://go.microsoft.com/fwlink/?linkid=870924
Comment:
    PRODUKT 1</t>
      </text>
    </comment>
    <comment ref="CK35" authorId="10" shapeId="0" xr:uid="{2A4C446E-D84D-42B7-91C0-6CCCA533FB49}">
      <text>
        <t>[Threaded comment]
Your version of Excel allows you to read this threaded comment; however, any edits to it will get removed if the file is opened in a newer version of Excel. Learn more: https://go.microsoft.com/fwlink/?linkid=870924
Comment:
    Start 22.10 (wydanie do zaplanowania kilka dni wcześniej np 20.10)</t>
      </text>
    </comment>
    <comment ref="C36" authorId="11" shapeId="0" xr:uid="{A0BD55CD-2419-4C0E-8912-4AC2FB246614}">
      <text>
        <t>[Threaded comment]
Your version of Excel allows you to read this threaded comment; however, any edits to it will get removed if the file is opened in a newer version of Excel. Learn more: https://go.microsoft.com/fwlink/?linkid=870924
Comment:
    Zmiany w CP</t>
      </text>
    </comment>
    <comment ref="CC36" authorId="12" shapeId="0" xr:uid="{E261554F-2349-4AFD-9650-00E96965276A}">
      <text>
        <t>[Threaded comment]
Your version of Excel allows you to read this threaded comment; however, any edits to it will get removed if the file is opened in a newer version of Excel. Learn more: https://go.microsoft.com/fwlink/?linkid=870924
Comment:
    Zmiany w CP</t>
      </text>
    </comment>
    <comment ref="CI36" authorId="13" shapeId="0" xr:uid="{77879111-3EA4-444A-B8F6-375FC6F78FF0}">
      <text>
        <t>[Threaded comment]
Your version of Excel allows you to read this threaded comment; however, any edits to it will get removed if the file is opened in a newer version of Excel. Learn more: https://go.microsoft.com/fwlink/?linkid=870924
Comment:
    Start setupu produktu</t>
      </text>
    </comment>
    <comment ref="CM36" authorId="14" shapeId="0" xr:uid="{606FA1FC-120C-47AC-A77F-0F219A2120FF}">
      <text>
        <t>[Threaded comment]
Your version of Excel allows you to read this threaded comment; however, any edits to it will get removed if the file is opened in a newer version of Excel. Learn more: https://go.microsoft.com/fwlink/?linkid=870924
Comment:
    Tutaj wstępnie wejście na PROD z produktem i może też z CP</t>
      </text>
    </comment>
    <comment ref="C37" authorId="15" shapeId="0" xr:uid="{DC6D3ED5-6059-4925-95DF-63C70CB65262}">
      <text>
        <t>[Threaded comment]
Your version of Excel allows you to read this threaded comment; however, any edits to it will get removed if the file is opened in a newer version of Excel. Learn more: https://go.microsoft.com/fwlink/?linkid=870924
Comment:
    PRODUKT 2</t>
      </text>
    </comment>
    <comment ref="C38" authorId="16" shapeId="0" xr:uid="{D0A5A36B-DC0A-42F5-B9F4-577828AB8C87}">
      <text>
        <t>[Threaded comment]
Your version of Excel allows you to read this threaded comment; however, any edits to it will get removed if the file is opened in a newer version of Excel. Learn more: https://go.microsoft.com/fwlink/?linkid=870924
Comment:
    Zmiany produktowe</t>
      </text>
    </comment>
    <comment ref="CE40" authorId="17" shapeId="0" xr:uid="{AE452EC3-D5EE-4FFF-A9F4-64F4C458333F}">
      <text>
        <t>[Threaded comment]
Your version of Excel allows you to read this threaded comment; however, any edits to it will get removed if the file is opened in a newer version of Excel. Learn more: https://go.microsoft.com/fwlink/?linkid=870924
Comment:
    koniec konfiguracji</t>
      </text>
    </comment>
    <comment ref="B44" authorId="18" shapeId="0" xr:uid="{8647E88F-DCDA-4D71-B9EE-310071EE5FE1}">
      <text>
        <t>[Threaded comment]
Your version of Excel allows you to read this threaded comment; however, any edits to it will get removed if the file is opened in a newer version of Excel. Learn more: https://go.microsoft.com/fwlink/?linkid=870924
Comment:
    Pending E2E test with Orange</t>
      </text>
    </comment>
    <comment ref="AJ45" authorId="19" shapeId="0" xr:uid="{ED056F18-8EA2-4B8C-ABD6-9A55745FDD83}">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46" authorId="20" shapeId="0" xr:uid="{2DB300F8-251B-463B-B588-E346DFB5D559}">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46" authorId="21" shapeId="0" xr:uid="{4EEAF8D4-C3C2-4C4F-9D1E-B0E004EFF084}">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46" authorId="22" shapeId="0" xr:uid="{DC0DEDC3-4399-42B2-AFF8-936EF510D709}">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K49" authorId="23" shapeId="0" xr:uid="{8F650E63-9759-4252-B5C8-C61FFFF41499}">
      <text>
        <t>[Threaded comment]
Your version of Excel allows you to read this threaded comment; however, any edits to it will get removed if the file is opened in a newer version of Excel. Learn more: https://go.microsoft.com/fwlink/?linkid=870924
Comment:
    setup produktu</t>
      </text>
    </comment>
    <comment ref="BL49" authorId="24" shapeId="0" xr:uid="{25BB53D1-A3D5-4F75-9392-73A7B4A42BD7}">
      <text>
        <t>[Threaded comment]
Your version of Excel allows you to read this threaded comment; however, any edits to it will get removed if the file is opened in a newer version of Excel. Learn more: https://go.microsoft.com/fwlink/?linkid=870924
Comment:
    pricing
Reply:
    integracja cenników między Wortenem a nami - czekamy na listę produktów od KAMów (później Worten musi swoje ID potwierdzić)</t>
      </text>
    </comment>
    <comment ref="BM49" authorId="25" shapeId="0" xr:uid="{338DA7C9-9371-48D0-B2ED-D49EF46B70DB}">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Q49" authorId="26" shapeId="0" xr:uid="{99E6ABFF-EC4E-4106-BB47-3E2317D4FBD4}">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R49" authorId="27" shapeId="0" xr:uid="{FE099571-7C41-4642-A56F-B9DDE8D8E932}">
      <text>
        <t>[Threaded comment]
Your version of Excel allows you to read this threaded comment; however, any edits to it will get removed if the file is opened in a newer version of Excel. Learn more: https://go.microsoft.com/fwlink/?linkid=870924
Comment:
    zapas</t>
      </text>
    </comment>
    <comment ref="BU51" authorId="28" shapeId="0" xr:uid="{E58244C9-0C86-4D63-9EBF-F2251E1751CB}">
      <text>
        <t>[Threaded comment]
Your version of Excel allows you to read this threaded comment; however, any edits to it will get removed if the file is opened in a newer version of Excel. Learn more: https://go.microsoft.com/fwlink/?linkid=870924
Comment:
    Analiza API Repair</t>
      </text>
    </comment>
    <comment ref="CE51" authorId="29" shapeId="0" xr:uid="{CC677E34-4FA3-45C7-8F4C-E4EE3FBA471D}">
      <text>
        <t>[Threaded comment]
Your version of Excel allows you to read this threaded comment; however, any edits to it will get removed if the file is opened in a newer version of Excel. Learn more: https://go.microsoft.com/fwlink/?linkid=870924
Comment:
    koniec zmian dla Unified APi</t>
      </text>
    </comment>
    <comment ref="BO53" authorId="30" shapeId="0" xr:uid="{236E699B-68F5-4842-884D-FF03FE6A077E}">
      <text>
        <t>[Threaded comment]
Your version of Excel allows you to read this threaded comment; however, any edits to it will get removed if the file is opened in a newer version of Excel. Learn more: https://go.microsoft.com/fwlink/?linkid=870924
Comment:
    frontend + backend</t>
      </text>
    </comment>
    <comment ref="BQ53" authorId="31" shapeId="0" xr:uid="{8CDA47E3-C113-40FD-91D7-65663F047687}">
      <text>
        <t>[Threaded comment]
Your version of Excel allows you to read this threaded comment; however, any edits to it will get removed if the file is opened in a newer version of Excel. Learn more: https://go.microsoft.com/fwlink/?linkid=870924
Comment:
    integracja z płatnościami
Reply:
    Start UAT wewnętrznych</t>
      </text>
    </comment>
    <comment ref="BR53" authorId="32" shapeId="0" xr:uid="{A9D050B2-2F60-4F52-B2C3-7743A42E508A}">
      <text>
        <t>[Threaded comment]
Your version of Excel allows you to read this threaded comment; however, any edits to it will get removed if the file is opened in a newer version of Excel. Learn more: https://go.microsoft.com/fwlink/?linkid=870924
Comment:
    zapas</t>
      </text>
    </comment>
    <comment ref="CI54" authorId="33" shapeId="0" xr:uid="{4CB3640E-FAB1-4EE8-82AC-850D07E3EC9B}">
      <text>
        <t>[Threaded comment]
Your version of Excel allows you to read this threaded comment; however, any edits to it will get removed if the file is opened in a newer version of Excel. Learn more: https://go.microsoft.com/fwlink/?linkid=870924
Comment:
    CVM Integration</t>
      </text>
    </comment>
    <comment ref="CL54" authorId="34" shapeId="0" xr:uid="{EEB648DA-CD1D-436E-ACD9-726BA68C5892}">
      <text>
        <t>[Threaded comment]
Your version of Excel allows you to read this threaded comment; however, any edits to it will get removed if the file is opened in a newer version of Excel. Learn more: https://go.microsoft.com/fwlink/?linkid=870924
Comment:
    Definicja Produktu</t>
      </text>
    </comment>
    <comment ref="CJ57" authorId="35" shapeId="0" xr:uid="{FF79FC61-498F-4287-94FA-CC60ED27AEAF}">
      <text>
        <t>[Threaded comment]
Your version of Excel allows you to read this threaded comment; however, any edits to it will get removed if the file is opened in a newer version of Excel. Learn more: https://go.microsoft.com/fwlink/?linkid=870924
Comment:
    Feed link config</t>
      </text>
    </comment>
    <comment ref="CL57" authorId="36" shapeId="0" xr:uid="{CB01D107-F8DA-4AEC-AE1D-002960AA595D}">
      <text>
        <t>[Threaded comment]
Your version of Excel allows you to read this threaded comment; however, any edits to it will get removed if the file is opened in a newer version of Excel. Learn more: https://go.microsoft.com/fwlink/?linkid=870924
Comment:
    CVM Config</t>
      </text>
    </comment>
    <comment ref="C65" authorId="37" shapeId="0" xr:uid="{2F6B4532-9DFC-4D50-804F-F978E9025E93}">
      <text>
        <t>[Threaded comment]
Your version of Excel allows you to read this threaded comment; however, any edits to it will get removed if the file is opened in a newer version of Excel. Learn more: https://go.microsoft.com/fwlink/?linkid=870924
Comment:
    iMad RentBasic</t>
      </text>
    </comment>
    <comment ref="C66" authorId="38" shapeId="0" xr:uid="{D0D0C620-3B35-4295-A4A3-462834D8657E}">
      <text>
        <t>[Threaded comment]
Your version of Excel allows you to read this threaded comment; however, any edits to it will get removed if the file is opened in a newer version of Excel. Learn more: https://go.microsoft.com/fwlink/?linkid=870924
Comment:
    BusinessRent + BusinessRentBasic</t>
      </text>
    </comment>
    <comment ref="BJ74" authorId="39" shapeId="0" xr:uid="{FBE42890-4798-49C6-9241-E355FD3B06F5}">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N74" authorId="40" shapeId="0" xr:uid="{91C101A3-4706-4722-8EE9-37708C33F352}">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N77" authorId="41" shapeId="0" xr:uid="{1DE930C4-086B-4772-ACA6-0927F53EBD77}">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AA79" authorId="42" shapeId="0" xr:uid="{06DE57DC-EE77-4791-BD73-22F4D9DA7BB5}">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79" authorId="43" shapeId="0" xr:uid="{7F30EB62-C617-4BB0-BF58-F29D07BAC623}">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S99" authorId="44" shapeId="0" xr:uid="{00C96E93-585F-4B31-B37E-895190A57E0D}">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99" authorId="45" shapeId="0" xr:uid="{22A95696-CAC0-4DBE-BF41-A17FCA801F36}">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99" authorId="46" shapeId="0" xr:uid="{770CA5DE-B8EF-4E6D-8FA6-3EC8467A681B}">
      <text>
        <t>[Threaded comment]
Your version of Excel allows you to read this threaded comment; however, any edits to it will get removed if the file is opened in a newer version of Excel. Learn more: https://go.microsoft.com/fwlink/?linkid=870924
Comment:
    testy paczki</t>
      </text>
    </comment>
    <comment ref="W99" authorId="47" shapeId="0" xr:uid="{F1499CBF-50DD-4AC6-8837-141E25BD57B0}">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99" authorId="48" shapeId="0" xr:uid="{27C53608-3531-4FA5-A798-E33136D9BB8E}">
      <text>
        <t>[Threaded comment]
Your version of Excel allows you to read this threaded comment; however, any edits to it will get removed if the file is opened in a newer version of Excel. Learn more: https://go.microsoft.com/fwlink/?linkid=870924
Comment:
    special offer</t>
      </text>
    </comment>
    <comment ref="AC99" authorId="49" shapeId="0" xr:uid="{61DF35DB-DFD3-4681-9418-41B588C844C5}">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AR99" authorId="50" shapeId="0" xr:uid="{28FAFB57-68B6-40DF-8C2E-1DA9423DEC15}">
      <text>
        <t>[Threaded comment]
Your version of Excel allows you to read this threaded comment; however, any edits to it will get removed if the file is opened in a newer version of Excel. Learn more: https://go.microsoft.com/fwlink/?linkid=870924
Comment:
    rebranding Czech
Reply:
    + iMadRepricing (usunięcie spacji)</t>
      </text>
    </comment>
    <comment ref="Q100" authorId="51" shapeId="0" xr:uid="{36ECB363-D7FC-4557-A127-0C4ED0223714}">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0" authorId="52" shapeId="0" xr:uid="{CF243139-B2D0-4772-9CC6-96855CBC6442}">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0" authorId="53" shapeId="0" xr:uid="{C45BEAA1-317C-4DF5-8E39-7CF78976202E}">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0" authorId="54" shapeId="0" xr:uid="{1890E3AE-C469-4482-8909-25F1B1632C52}">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100" authorId="55" shapeId="0" xr:uid="{3BA9ECD2-3D1B-4996-8823-59ED5BA58D43}">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100" authorId="56" shapeId="0" xr:uid="{576AF8DA-F609-4182-84EB-E5B797F4944A}">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AP100" authorId="57" shapeId="0" xr:uid="{DBCF1849-7F7E-42CF-8070-AA64E117471D}">
      <text>
        <t>[Threaded comment]
Your version of Excel allows you to read this threaded comment; however, any edits to it will get removed if the file is opened in a newer version of Excel. Learn more: https://go.microsoft.com/fwlink/?linkid=870924
Comment:
    koniec UAT dla gwarancji Węgry i Malezja czeka na testy</t>
      </text>
    </comment>
    <comment ref="AQ100" authorId="58" shapeId="0" xr:uid="{9AFFF5CD-F309-451B-8CB5-39CA864F9D21}">
      <text>
        <t>[Threaded comment]
Your version of Excel allows you to read this threaded comment; however, any edits to it will get removed if the file is opened in a newer version of Excel. Learn more: https://go.microsoft.com/fwlink/?linkid=870924
Comment:
    Gwarancje PL - spory temat
Reply:
    Malezja czeka na testy
Reply:
    to są ostatnie zmiany dla rebrandingu w Warex</t>
      </text>
    </comment>
    <comment ref="CB100" authorId="59" shapeId="0" xr:uid="{A9CD15FB-49BD-40DB-A9ED-E87B937FFDF6}">
      <text>
        <t xml:space="preserve">[Threaded comment]
Your version of Excel allows you to read this threaded comment; however, any edits to it will get removed if the file is opened in a newer version of Excel. Learn more: https://go.microsoft.com/fwlink/?linkid=870924
Comment:
    Tutaj się zaczynają testy wewnętrzne </t>
      </text>
    </comment>
    <comment ref="O101" authorId="60" shapeId="0" xr:uid="{35228AB9-5953-46A0-9831-734D54A4CC5D}">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01" authorId="61" shapeId="0" xr:uid="{A7F13A5E-087F-4351-AFA8-0AFF98C44ABF}">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01" authorId="62" shapeId="0" xr:uid="{B285B64E-D9A4-407A-BCD2-A491B15BEED9}">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01" authorId="63" shapeId="0" xr:uid="{CC0AE1BD-0D4B-430B-92B9-4365B0D5A829}">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01" authorId="64" shapeId="0" xr:uid="{80893E28-2AF8-4667-A4B5-03E95327EE2F}">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01" authorId="65" shapeId="0" xr:uid="{B765DD44-BA3B-47E0-A407-03456433CC07}">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01" authorId="66" shapeId="0" xr:uid="{177B85C7-4A84-4861-B04A-8DEA54B9E9ED}">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01" authorId="67" shapeId="0" xr:uid="{D194E7EA-3E46-4769-A690-58D87FC00EC9}">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02" authorId="68" shapeId="0" xr:uid="{493689A0-2D27-4E52-88E7-010694C27BFB}">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02" authorId="69" shapeId="0" xr:uid="{94BABD3C-926E-4EA4-925D-01D5FE236AD2}">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03" authorId="70" shapeId="0" xr:uid="{E66A6CF7-F25C-4806-8863-A069A06F77CA}">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03" authorId="71" shapeId="0" xr:uid="{287E2D04-DDAB-42B4-829E-E879DBC97D8D}">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03" authorId="72" shapeId="0" xr:uid="{C01A3BA8-BD5D-467F-8775-DF13C675E66C}">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03" authorId="73" shapeId="0" xr:uid="{F133D0B7-E30E-4579-9AF0-4D7ADADD2C88}">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AO106" authorId="74" shapeId="0" xr:uid="{BA1E3C62-EC1E-4865-863B-E7A28415CBD0}">
      <text>
        <t>[Threaded comment]
Your version of Excel allows you to read this threaded comment; however, any edits to it will get removed if the file is opened in a newer version of Excel. Learn more: https://go.microsoft.com/fwlink/?linkid=870924
Comment:
    Start DEV</t>
      </text>
    </comment>
    <comment ref="C109" authorId="75" shapeId="0" xr:uid="{763DF995-F5AC-4D8B-BF18-A6D24056C1BB}">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09" authorId="76" shapeId="0" xr:uid="{4EA0D6BF-439E-4CFD-9E3C-4FAFB20A59BC}">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09" authorId="77" shapeId="0" xr:uid="{9095E3E8-D3FE-42CB-84A1-2AF0C39F99F2}">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09" authorId="78" shapeId="0" xr:uid="{D00C6A92-C7DE-4675-8DD6-7D78BBF78763}">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09" authorId="79" shapeId="0" xr:uid="{9A4F63E4-8480-4624-A44B-B9435CA0A31D}">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09" authorId="80" shapeId="0" xr:uid="{83DFF393-A42C-426F-A29A-BBB412D825B2}">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10" authorId="81" shapeId="0" xr:uid="{85523440-D338-4D5C-88AF-CB6421774075}">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10" authorId="82" shapeId="0" xr:uid="{82B92E56-3FDC-48B0-A82A-6EA8705A9958}">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10" authorId="83" shapeId="0" xr:uid="{16509969-88D2-4CE1-9FCC-88C75B192AE5}">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11" authorId="84" shapeId="0" xr:uid="{7CD43258-DCD2-43D1-97CE-4136A073392F}">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11" authorId="85" shapeId="0" xr:uid="{9C38B5D8-DA58-46D4-AFB2-D7B5AEE4417B}">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11" authorId="86" shapeId="0" xr:uid="{65F56A9A-617C-4248-8DD9-35778D54CD3D}">
      <text>
        <t>[Threaded comment]
Your version of Excel allows you to read this threaded comment; however, any edits to it will get removed if the file is opened in a newer version of Excel. Learn more: https://go.microsoft.com/fwlink/?linkid=870924
Comment:
    23/07 start UAT</t>
      </text>
    </comment>
    <comment ref="AA111" authorId="87" shapeId="0" xr:uid="{D69208E3-ABFB-4B57-A8CD-B5FF2A95EE50}">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14" authorId="88" shapeId="0" xr:uid="{C6C5CE3D-372E-4910-A9AB-88ADA3373389}">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14" authorId="89" shapeId="0" xr:uid="{EF9F0616-0305-4774-AF3A-2D06F328A413}">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14" authorId="90" shapeId="0" xr:uid="{DA4060B7-C150-4DFF-9D33-F51300FC501C}">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15" authorId="91" shapeId="0" xr:uid="{54AA78E7-6CDE-4C34-A6AA-38F80E54C65A}">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16" authorId="92" shapeId="0" xr:uid="{9C73ED8C-06FA-40FB-929C-C7F3CB951CBA}">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16" authorId="93" shapeId="0" xr:uid="{A14FEBD9-D587-4660-B7E7-72C7CE312D5B}">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16" authorId="94" shapeId="0" xr:uid="{ECD2B69D-8740-403B-871F-C686D4EC6824}">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16" authorId="95" shapeId="0" xr:uid="{EF130BAC-132B-48CC-B3FE-46932DDB0FA3}">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16" authorId="96" shapeId="0" xr:uid="{A997F67B-B7C2-4DC8-9FD0-CAFF08587F5E}">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16" authorId="97" shapeId="0" xr:uid="{45246409-E71D-480C-BB28-388090EACF0B}">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17" authorId="98" shapeId="0" xr:uid="{60919CFE-DA62-462B-AB5A-FF6325AB50A0}">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23" authorId="99" shapeId="0" xr:uid="{68CD215C-108C-441A-8CF2-ED331A3340D1}">
      <text>
        <t>[Threaded comment]
Your version of Excel allows you to read this threaded comment; however, any edits to it will get removed if the file is opened in a newer version of Excel. Learn more: https://go.microsoft.com/fwlink/?linkid=870924
Comment:
    DŁUG</t>
      </text>
    </comment>
    <comment ref="B124" authorId="100" shapeId="0" xr:uid="{BD7419F3-B061-494B-AF36-22BC8AEECADC}">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29" authorId="101" shapeId="0" xr:uid="{E879ABF7-FDE6-4C8C-9D4B-01E56B0A005D}">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130" authorId="102" shapeId="0" xr:uid="{079DDBE0-53C5-427F-9ED7-09053416B859}">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131" authorId="103" shapeId="0" xr:uid="{77FAD142-9246-4AD2-8748-BFB2562835E0}">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131" authorId="104" shapeId="0" xr:uid="{634197D9-3EA1-4F42-9793-DD2DC7A4D2D2}">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131" authorId="105" shapeId="0" xr:uid="{FE2166E3-295E-427A-A645-94B0CE22D61D}">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134" authorId="106" shapeId="0" xr:uid="{4DC5F34F-73D4-4538-99BC-ADEB351C886F}">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34" authorId="107" shapeId="0" xr:uid="{0968F9BF-1642-4375-AAB9-7108AFADA7F4}">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135" authorId="108" shapeId="0" xr:uid="{CB5A5300-AEF3-4748-B5B7-A00A58655B52}">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35" authorId="109" shapeId="0" xr:uid="{FE75110C-A14D-4F5A-9135-4578F9C7AE4E}">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135" authorId="110" shapeId="0" xr:uid="{DDCC87A4-9246-4E6B-BC68-3AAD05724C97}">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R135" authorId="111" shapeId="0" xr:uid="{A16E95BE-0F4D-4231-8DCB-D1AB0269E3F1}">
      <text>
        <t>[Threaded comment]
Your version of Excel allows you to read this threaded comment; however, any edits to it will get removed if the file is opened in a newer version of Excel. Learn more: https://go.microsoft.com/fwlink/?linkid=870924
Comment:
    11.12 - iMadRent i iMadCare na PROD</t>
      </text>
    </comment>
    <comment ref="AN136" authorId="112" shapeId="0" xr:uid="{5F01A158-BD9B-48AA-97FC-3603BAB38BCF}">
      <text>
        <t>[Threaded comment]
Your version of Excel allows you to read this threaded comment; however, any edits to it will get removed if the file is opened in a newer version of Excel. Learn more: https://go.microsoft.com/fwlink/?linkid=870924
Comment:
    tutaj Monia ma startować DEV</t>
      </text>
    </comment>
    <comment ref="AO136" authorId="113" shapeId="0" xr:uid="{7B26B33D-735A-4280-86C4-F9F7DB4DF1BA}">
      <text>
        <t>[Threaded comment]
Your version of Excel allows you to read this threaded comment; however, any edits to it will get removed if the file is opened in a newer version of Excel. Learn more: https://go.microsoft.com/fwlink/?linkid=870924
Comment:
    tutaj powinna się skończyć praca nad Rentem i data wdrożenia do potwierdzenia</t>
      </text>
    </comment>
    <comment ref="AS136" authorId="114" shapeId="0" xr:uid="{F8D29F93-ED96-4D33-A3E8-8F78E204B0E6}">
      <text>
        <t>[Threaded comment]
Your version of Excel allows you to read this threaded comment; however, any edits to it will get removed if the file is opened in a newer version of Excel. Learn more: https://go.microsoft.com/fwlink/?linkid=870924
Comment:
    Ultra wchodzi tutaj na PROD, a Rent już wszedł</t>
      </text>
    </comment>
    <comment ref="B145" authorId="115" shapeId="0" xr:uid="{EFE6DFD8-3121-4639-827A-26B8DF0C68BD}">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49" authorId="116" shapeId="0" xr:uid="{271176FB-34B9-4CF2-A0AD-6EAC7D2F6D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50" authorId="117" shapeId="0" xr:uid="{19844D55-7323-4B02-BE60-7D22CB7CF7C9}">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50" authorId="118" shapeId="0" xr:uid="{6C66A647-D0CF-4C94-ABF6-69CE0CA3C153}">
      <text>
        <t>[Threaded comment]
Your version of Excel allows you to read this threaded comment; however, any edits to it will get removed if the file is opened in a newer version of Excel. Learn more: https://go.microsoft.com/fwlink/?linkid=870924
Comment:
    start UAT 7/10</t>
      </text>
    </comment>
    <comment ref="AJ150" authorId="119" shapeId="0" xr:uid="{4D56C335-7E65-43FA-9722-FAF33DA19AC9}">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55" authorId="120" shapeId="0" xr:uid="{4FD25403-97C1-4EC8-AFE9-1BD085B74549}">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55" authorId="121" shapeId="0" xr:uid="{EBC4D5F0-AAA0-4E33-82F0-C180F33AC802}">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56" authorId="122" shapeId="0" xr:uid="{A78441B3-FFCA-4CFB-B83A-067FEA699AED}">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56" authorId="123" shapeId="0" xr:uid="{E0B192C7-65F4-427A-86CE-CADDEC660FC1}">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58" authorId="124" shapeId="0" xr:uid="{5F4BB7D8-AB2E-4A1C-A082-7E2CE122BBF4}">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60" authorId="125" shapeId="0" xr:uid="{ACA27772-D9E9-403D-93E9-2815B8C31177}">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64" authorId="126" shapeId="0" xr:uid="{0F130794-84B8-4D4E-AC38-D675792116A4}">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65" authorId="127" shapeId="0" xr:uid="{535556BB-CA01-429E-94E5-A356A0CC6DE8}">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65" authorId="128" shapeId="0" xr:uid="{61CFE114-6BEC-4939-9320-A85B42EF16B0}">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66" authorId="129" shapeId="0" xr:uid="{12826F99-D4A8-456D-B97F-B69EA3733BDF}">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67" authorId="130" shapeId="0" xr:uid="{238D4C9A-3C33-464B-8965-E661809BEF7E}">
      <text>
        <t>[Threaded comment]
Your version of Excel allows you to read this threaded comment; however, any edits to it will get removed if the file is opened in a newer version of Excel. Learn more: https://go.microsoft.com/fwlink/?linkid=870924
Comment:
    data PROD TBC</t>
      </text>
    </comment>
    <comment ref="D168" authorId="131" shapeId="0" xr:uid="{D2812278-3B66-4606-B64C-38E36F6049A4}">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70" authorId="132" shapeId="0" xr:uid="{19677A0F-B436-4DB4-864E-95D3722DCF01}">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80" authorId="133" shapeId="0" xr:uid="{95E14B3F-78AC-4421-86D8-7E4E502C94E7}">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181" authorId="134" shapeId="0" xr:uid="{AE1EEAAA-B2B7-4260-93BC-E3B081EF537F}">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81" authorId="135" shapeId="0" xr:uid="{840C5675-2DFA-4D6B-809A-8497FC1C9A83}">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81" authorId="136" shapeId="0" xr:uid="{67021F0A-1CF3-4B9E-B095-0EE24B076AC8}">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81" authorId="137" shapeId="0" xr:uid="{5B77EA5B-3580-440E-B549-F88D867C8822}">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181" authorId="138" shapeId="0" xr:uid="{53B29331-CA76-41EB-9D51-685F12AD8E6E}">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182" authorId="139" shapeId="0" xr:uid="{21E0CA37-24B0-42AA-A512-DDD661331B22}">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82" authorId="140" shapeId="0" xr:uid="{A114E2C7-A0E7-4F2C-9DE0-FD849D87F91E}">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85" authorId="141" shapeId="0" xr:uid="{7AE59CD0-4834-4449-B1EA-28D67222D8BF}">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88" authorId="142" shapeId="0" xr:uid="{3831F505-692E-4BAB-9B7C-12E9B1E805A1}">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90" authorId="143" shapeId="0" xr:uid="{72B614B7-2E80-4B11-B48E-B64323A036F8}">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95" authorId="144" shapeId="0" xr:uid="{DC9FC7B8-5585-48EC-86F5-55AABF74B5AC}">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B220" authorId="145" shapeId="0" xr:uid="{39F03D53-E108-465F-90F2-42A2718DD7D4}">
      <text>
        <t>[Threaded comment]
Your version of Excel allows you to read this threaded comment; however, any edits to it will get removed if the file is opened in a newer version of Excel. Learn more: https://go.microsoft.com/fwlink/?linkid=870924
Comment:
    Jest szansa że zamkniemy to w styczniu</t>
      </text>
    </comment>
    <comment ref="S222" authorId="146" shapeId="0" xr:uid="{85A417F2-1D52-49E4-9507-9DE30A1CFA24}">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222" authorId="147" shapeId="0" xr:uid="{1CA2EF36-F885-48AC-A937-F311CD0EC72E}">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222" authorId="148" shapeId="0" xr:uid="{14BA6126-1433-4E30-A2E0-B377963E4BAE}">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N245" authorId="149" shapeId="0" xr:uid="{67AA9F34-71F3-4868-A3F5-5AA3243A2F82}">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46" authorId="150" shapeId="0" xr:uid="{0BBB593B-B925-452F-B105-3A52F854BB60}">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46" authorId="151" shapeId="0" xr:uid="{B20B6365-635D-4D14-97F7-61C90A72396D}">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46" authorId="152" shapeId="0" xr:uid="{3C5B1ECE-8782-4C47-B20B-28EB27C8AF01}">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46" authorId="153" shapeId="0" xr:uid="{6AFD9B0B-65AF-4602-BF48-099904376E95}">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47" authorId="154" shapeId="0" xr:uid="{CED0F77A-E5DA-4EF5-AD7F-C7D086352823}">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248" authorId="155" shapeId="0" xr:uid="{BFC3BB8C-E755-491E-BB02-E2B5840D107E}">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248" authorId="156" shapeId="0" xr:uid="{8F15ECC0-9E06-4890-9B82-DE4E75013EF8}">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249" authorId="157" shapeId="0" xr:uid="{E7B7B2FF-6B99-45AC-BED4-B6EC54BB980D}">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249" authorId="158" shapeId="0" xr:uid="{4112C0A0-DAA4-443D-B4CC-915EE9575C56}">
      <text>
        <t>[Threaded comment]
Your version of Excel allows you to read this threaded comment; however, any edits to it will get removed if the file is opened in a newer version of Excel. Learn more: https://go.microsoft.com/fwlink/?linkid=870924
Comment:
    wydanie poprawki</t>
      </text>
    </comment>
    <comment ref="AC249" authorId="159" shapeId="0" xr:uid="{E4546DC2-7FAE-4ED3-9361-3284FE7A219A}">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250" authorId="160" shapeId="0" xr:uid="{EAEF43D6-7C28-45F9-AF7C-9779D2C3FA2A}">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255" authorId="161" shapeId="0" xr:uid="{0DEAAFB9-C921-4F39-B265-EE56AC1E356B}">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266" authorId="162" shapeId="0" xr:uid="{4F8ABE1A-6950-43C6-9CCB-B215CE83C7CA}">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267" authorId="163" shapeId="0" xr:uid="{8EB60D9A-63CF-4A42-95BC-69C5AA41B10D}">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268" authorId="164" shapeId="0" xr:uid="{5856F39B-C276-441B-AA2A-3D58EF0F20A9}">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268" authorId="165" shapeId="0" xr:uid="{2AC60370-4C90-475E-9C03-CE780570E0F2}">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271" authorId="166" shapeId="0" xr:uid="{8EF0E144-EBFA-4C5E-86E5-6C5E241B3A4C}">
      <text>
        <t>[Threaded comment]
Your version of Excel allows you to read this threaded comment; however, any edits to it will get removed if the file is opened in a newer version of Excel. Learn more: https://go.microsoft.com/fwlink/?linkid=870924
Comment:
    GoLive przeniesiony z 12.11 na 19.11</t>
      </text>
    </comment>
    <comment ref="C272" authorId="167" shapeId="0" xr:uid="{C00512CF-5FF3-4B43-AA87-181D75637445}">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272" authorId="168" shapeId="0" xr:uid="{77FB76E1-32C9-412D-B1DB-1ED9377B8A92}">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272" authorId="169" shapeId="0" xr:uid="{340877E1-4167-4227-AB86-9D4C2AC66A92}">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AO272" authorId="170" shapeId="0" xr:uid="{42F53821-C8A3-4F98-A6BF-A823CED69DC8}">
      <text>
        <t xml:space="preserve">[Threaded comment]
Your version of Excel allows you to read this threaded comment; however, any edits to it will get removed if the file is opened in a newer version of Excel. Learn more: https://go.microsoft.com/fwlink/?linkid=870924
Comment:
    trwają testy UAT - Karol sprawdza dlaczego PLK nie widzi naliczeń </t>
      </text>
    </comment>
    <comment ref="U273" authorId="171" shapeId="0" xr:uid="{8DAFAA0F-79AE-4F00-A59F-A5A16D1B5A09}">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273" authorId="172" shapeId="0" xr:uid="{0F953EED-AF24-4286-9A6E-42C851A58238}">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273" authorId="173" shapeId="0" xr:uid="{CD1DA43E-D2C2-45A4-9EC0-1DA16AB0103A}">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276" authorId="174" shapeId="0" xr:uid="{EF8DAE11-CE65-4E45-8A45-80420B650919}">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276" authorId="175" shapeId="0" xr:uid="{8555E984-5E61-4460-B713-648B6C2EDE16}">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281" authorId="176" shapeId="0" xr:uid="{5ECFBA8F-D406-4B1C-B935-DDC8EAA74535}">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281" authorId="177" shapeId="0" xr:uid="{F34F647F-7BD3-4F29-98A4-71516D4F46E9}">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281" authorId="178" shapeId="0" xr:uid="{A5BF338F-D635-4B39-813E-A9CF5932D4A8}">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284" authorId="179" shapeId="0" xr:uid="{FFE27364-5F52-406D-805A-90A8E7B9D3FC}">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284" authorId="180" shapeId="0" xr:uid="{C979223D-5B62-416B-924E-92EE39D68110}">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291" authorId="181" shapeId="0" xr:uid="{4F9364E9-C8EE-4CE5-99E4-DFF82E49CAE9}">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291" authorId="182" shapeId="0" xr:uid="{C93B3EE8-3BB7-4F85-8B11-D880AC0E2C71}">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291" authorId="183" shapeId="0" xr:uid="{DECADEB9-B5DB-48E3-964F-98A6E9E9A11C}">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295" authorId="184" shapeId="0" xr:uid="{073BB2A3-F3CD-4B69-9CC1-FEA083149D25}">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295" authorId="185" shapeId="0" xr:uid="{53E86963-D6D7-41D3-B024-19A873BE1A54}">
      <text>
        <t>[Threaded comment]
Your version of Excel allows you to read this threaded comment; however, any edits to it will get removed if the file is opened in a newer version of Excel. Learn more: https://go.microsoft.com/fwlink/?linkid=870924
Comment:
    wewnętrzne testy</t>
      </text>
    </comment>
    <comment ref="BI297" authorId="186" shapeId="0" xr:uid="{6B13EC02-9E35-4E07-B5CA-AB520142E180}">
      <text>
        <t>[Threaded comment]
Your version of Excel allows you to read this threaded comment; however, any edits to it will get removed if the file is opened in a newer version of Excel. Learn more: https://go.microsoft.com/fwlink/?linkid=870924
Comment:
    tutaj deadline na wymagania</t>
      </text>
    </comment>
    <comment ref="BL297" authorId="187" shapeId="0" xr:uid="{D5915173-B4E8-480C-A405-22C363097671}">
      <text>
        <t>[Threaded comment]
Your version of Excel allows you to read this threaded comment; however, any edits to it will get removed if the file is opened in a newer version of Excel. Learn more: https://go.microsoft.com/fwlink/?linkid=870924
Comment:
    koniec konfiguracji produktów</t>
      </text>
    </comment>
    <comment ref="BO297" authorId="188" shapeId="0" xr:uid="{58B5ABF3-71E8-4471-AA3B-FB0824DDECA5}">
      <text>
        <t>[Threaded comment]
Your version of Excel allows you to read this threaded comment; however, any edits to it will get removed if the file is opened in a newer version of Excel. Learn more: https://go.microsoft.com/fwlink/?linkid=870924
Comment:
    testy wewnętrzne</t>
      </text>
    </comment>
    <comment ref="BK301" authorId="189" shapeId="0" xr:uid="{4A4A9F08-1D43-437B-B609-C8527B6CAB75}">
      <text>
        <t>[Threaded comment]
Your version of Excel allows you to read this threaded comment; however, any edits to it will get removed if the file is opened in a newer version of Excel. Learn more: https://go.microsoft.com/fwlink/?linkid=870924
Comment:
    setup produktu</t>
      </text>
    </comment>
    <comment ref="BL301" authorId="190" shapeId="0" xr:uid="{692695FB-6C7F-4949-945D-B958FBC1F38A}">
      <text>
        <t xml:space="preserve">[Threaded comment]
Your version of Excel allows you to read this threaded comment; however, any edits to it will get removed if the file is opened in a newer version of Excel. Learn more: https://go.microsoft.com/fwlink/?linkid=870924
Comment:
    pricing
Reply:
    trzeba z MASHem i DABem ustalić co ALF ma skonfigurować </t>
      </text>
    </comment>
    <comment ref="BM301" authorId="191" shapeId="0" xr:uid="{EC40640C-1920-4722-9784-C9CB2A940FEA}">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S301" authorId="192" shapeId="0" xr:uid="{49C168F6-17FC-4613-A902-0AD57FE8150C}">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T301" authorId="193" shapeId="0" xr:uid="{E6BFD79A-33A8-4EF3-8521-231905D182B5}">
      <text>
        <t>[Threaded comment]
Your version of Excel allows you to read this threaded comment; however, any edits to it will get removed if the file is opened in a newer version of Excel. Learn more: https://go.microsoft.com/fwlink/?linkid=870924
Comment:
    zapas</t>
      </text>
    </comment>
    <comment ref="BR303" authorId="194" shapeId="0" xr:uid="{47E6AB85-8F4A-4B60-8F6E-ED5B3FF87E88}">
      <text>
        <t>[Threaded comment]
Your version of Excel allows you to read this threaded comment; however, any edits to it will get removed if the file is opened in a newer version of Excel. Learn more: https://go.microsoft.com/fwlink/?linkid=870924
Comment:
    bez CP</t>
      </text>
    </comment>
    <comment ref="BK304" authorId="195" shapeId="0" xr:uid="{4C083D75-41C4-49E3-87B8-93648FDF2AB6}">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N304" authorId="196" shapeId="0" xr:uid="{E200A891-B2F8-4952-9DD2-DB66E86BA0B4}">
      <text>
        <t>[Threaded comment]
Your version of Excel allows you to read this threaded comment; however, any edits to it will get removed if the file is opened in a newer version of Excel. Learn more: https://go.microsoft.com/fwlink/?linkid=870924
Comment:
    integracja płatności + pricing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tc={4AEDEEDD-3DD6-4BC2-AB9C-DAD2DE34042C}</author>
  </authors>
  <commentList>
    <comment ref="FV45" authorId="0" shapeId="0" xr:uid="{4AEDEEDD-3DD6-4BC2-AB9C-DAD2DE34042C}">
      <text>
        <t>[Threaded comment]
Your version of Excel allows you to read this threaded comment; however, any edits to it will get removed if the file is opened in a newer version of Excel. Learn more: https://go.microsoft.com/fwlink/?linkid=870924
Comment:
    szkolenie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tc={746ADE50-6E9A-4457-B6B3-88EF948FA231}</author>
    <author>tc={C0B71529-A516-4828-A6BD-DCD30B9F7E86}</author>
    <author>tc={90E1BAE3-72AE-4FEF-99D2-D439D1899C89}</author>
    <author>tc={6C7BD80D-F7BD-424E-82E9-37700EB2CB46}</author>
    <author>tc={8E2DD9D5-F982-4140-9F4C-2AA57D60B596}</author>
    <author>tc={198A162F-C481-4132-9FF9-9C124DDC9031}</author>
    <author>tc={908704D6-9FDF-4547-BD96-8D46C891E6DD}</author>
    <author>tc={B17FC53F-6BF6-49E3-B0B9-5FBD47C210A5}</author>
    <author>tc={B8274DC2-35A5-4D93-8CB5-8AB7D6029483}</author>
    <author>tc={04072CE5-08D4-4392-AF8C-3E0F22BDC2FF}</author>
    <author>tc={71DC8BD8-31E6-4BB5-B8D2-4F18BB1401F0}</author>
    <author>tc={7C102AA9-F994-487A-9AE3-87ECCAC2AF18}</author>
    <author>tc={604DB2F4-F1DE-4081-AEFF-EBC436046EC4}</author>
    <author>Marcin Wrzesiński</author>
    <author>tc={7FD34897-9111-47BD-A0E0-DA794816E7A5}</author>
    <author>tc={44614D15-F994-47BE-B6DF-826C49E8EF10}</author>
    <author>tc={B75BCEAC-7D45-48C4-87AD-946B52E0F951}</author>
    <author>tc={86AC1073-E6EF-47DA-9612-108229523D2E}</author>
    <author>tc={4407033F-0CD3-4A48-8F81-51DEA9E294C6}</author>
    <author>tc={2594AD8C-F6E4-4E31-B324-36B85EE87313}</author>
    <author>tc={D97D98FD-2C9C-4922-B26F-E206AA7A2533}</author>
    <author>tc={C141139F-F125-4912-AE9C-C35C4EFFD758}</author>
    <author>tc={7103FC67-88BB-49B6-A153-017ACC4E1595}</author>
    <author>tc={9250CF07-8A9C-4A61-A137-7BC70271570D}</author>
    <author>tc={0EB89A28-15AE-40E1-B167-94BA5F35D6BE}</author>
    <author>tc={A9A365A8-BF3D-456A-87BB-85299F6FEA73}</author>
    <author>tc={FBA72253-9896-4F8D-9D61-7FA9CFE25090}</author>
    <author>tc={3D1C6335-4A2E-4313-8B65-92ACAC3DA2D1}</author>
    <author>tc={2BB421EB-70BF-440F-AA44-B45926B5E2D7}</author>
    <author>tc={82D8CD98-1D8A-4C41-A754-8EA6398171A7}</author>
    <author>tc={CC6C5562-DF81-41E2-A117-A7CFF12C59BA}</author>
    <author>tc={654CA53E-A241-47BA-AD15-C3FA9F762B01}</author>
    <author>tc={12BDDA14-C473-4EC2-8714-8CF82C6CF7A8}</author>
    <author>tc={7AA038CC-092C-46AD-8D80-5014C64E1CAC}</author>
    <author>tc={A0AF3B71-FE9D-49BB-A582-E90FCD3BA5CF}</author>
    <author>tc={1DF2FADC-6753-4815-8FB7-9B7850CCFB3B}</author>
    <author>tc={0893EB4C-6A08-41C2-8E6A-CF25F877C139}</author>
    <author>tc={A70F6AF0-55D4-4B7A-B35F-E1BE89150961}</author>
    <author>tc={8B650828-DA2F-47C1-B330-386AFA21958B}</author>
    <author>tc={DA0E1138-8756-44CC-AA7A-C98D9D9FDBC1}</author>
    <author>tc={7485E3AB-BFB1-482A-BB70-3134A5683209}</author>
  </authors>
  <commentList>
    <comment ref="S2" authorId="0" shapeId="0" xr:uid="{746ADE50-6E9A-4457-B6B3-88EF948FA231}">
      <text>
        <t>[Threaded comment]
Your version of Excel allows you to read this threaded comment; however, any edits to it will get removed if the file is opened in a newer version of Excel. Learn more: https://go.microsoft.com/fwlink/?linkid=870924
Comment:
    Start sprintu Moni</t>
      </text>
    </comment>
    <comment ref="Y3" authorId="1" shapeId="0" xr:uid="{C0B71529-A516-4828-A6BD-DCD30B9F7E86}">
      <text>
        <t>[Threaded comment]
Your version of Excel allows you to read this threaded comment; however, any edits to it will get removed if the file is opened in a newer version of Excel. Learn more: https://go.microsoft.com/fwlink/?linkid=870924
Comment:
    Start Sprintu</t>
      </text>
    </comment>
    <comment ref="Y4" authorId="2" shapeId="0" xr:uid="{90E1BAE3-72AE-4FEF-99D2-D439D1899C89}">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3" shapeId="0" xr:uid="{6C7BD80D-F7BD-424E-82E9-37700EB2CB46}">
      <text>
        <t>[Threaded comment]
Your version of Excel allows you to read this threaded comment; however, any edits to it will get removed if the file is opened in a newer version of Excel. Learn more: https://go.microsoft.com/fwlink/?linkid=870924
Comment:
    Start Sprintu</t>
      </text>
    </comment>
    <comment ref="AB5" authorId="4" shapeId="0" xr:uid="{8E2DD9D5-F982-4140-9F4C-2AA57D60B596}">
      <text>
        <t>[Threaded comment]
Your version of Excel allows you to read this threaded comment; however, any edits to it will get removed if the file is opened in a newer version of Excel. Learn more: https://go.microsoft.com/fwlink/?linkid=870924
Comment:
    Start Sprintu</t>
      </text>
    </comment>
    <comment ref="F22" authorId="5" shapeId="0" xr:uid="{198A162F-C481-4132-9FF9-9C124DDC9031}">
      <text>
        <t>[Threaded comment]
Your version of Excel allows you to read this threaded comment; however, any edits to it will get removed if the file is opened in a newer version of Excel. Learn more: https://go.microsoft.com/fwlink/?linkid=870924
Comment:
    Email archive</t>
      </text>
    </comment>
    <comment ref="S24" authorId="6" shapeId="0" xr:uid="{908704D6-9FDF-4547-BD96-8D46C891E6DD}">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X24" authorId="7" shapeId="0" xr:uid="{B17FC53F-6BF6-49E3-B0B9-5FBD47C210A5}">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Z24" authorId="8" shapeId="0" xr:uid="{B8274DC2-35A5-4D93-8CB5-8AB7D6029483}">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AA24" authorId="9" shapeId="0" xr:uid="{04072CE5-08D4-4392-AF8C-3E0F22BDC2FF}">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AB24" authorId="10" shapeId="0" xr:uid="{71DC8BD8-31E6-4BB5-B8D2-4F18BB1401F0}">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Z25" authorId="11" shapeId="0" xr:uid="{7C102AA9-F994-487A-9AE3-87ECCAC2AF18}">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AC25" authorId="12" shapeId="0" xr:uid="{604DB2F4-F1DE-4081-AEFF-EBC436046EC4}">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DV25" authorId="13" shapeId="0" xr:uid="{BF9B2F47-D64C-4033-974F-C899687B9DE7}">
      <text>
        <r>
          <rPr>
            <b/>
            <sz val="9"/>
            <color indexed="81"/>
            <rFont val="Tahoma"/>
            <charset val="1"/>
          </rPr>
          <t>Marcin Wrzesiński:</t>
        </r>
        <r>
          <rPr>
            <sz val="9"/>
            <color indexed="81"/>
            <rFont val="Tahoma"/>
            <charset val="1"/>
          </rPr>
          <t xml:space="preserve">
QA</t>
        </r>
      </text>
    </comment>
    <comment ref="DW25" authorId="13" shapeId="0" xr:uid="{27724E5D-A80E-45D8-962B-AF47C049F4DC}">
      <text>
        <r>
          <rPr>
            <b/>
            <sz val="9"/>
            <color indexed="81"/>
            <rFont val="Tahoma"/>
            <charset val="1"/>
          </rPr>
          <t>Marcin Wrzesiński:</t>
        </r>
        <r>
          <rPr>
            <sz val="9"/>
            <color indexed="81"/>
            <rFont val="Tahoma"/>
            <charset val="1"/>
          </rPr>
          <t xml:space="preserve">
QA</t>
        </r>
      </text>
    </comment>
    <comment ref="DX25" authorId="13" shapeId="0" xr:uid="{FC943EC3-D310-4934-A6BA-670844318D6D}">
      <text>
        <r>
          <rPr>
            <b/>
            <sz val="9"/>
            <color indexed="81"/>
            <rFont val="Tahoma"/>
            <charset val="1"/>
          </rPr>
          <t>Marcin Wrzesiński:</t>
        </r>
        <r>
          <rPr>
            <sz val="9"/>
            <color indexed="81"/>
            <rFont val="Tahoma"/>
            <charset val="1"/>
          </rPr>
          <t xml:space="preserve">
QA</t>
        </r>
      </text>
    </comment>
    <comment ref="Y26" authorId="14" shapeId="0" xr:uid="{7FD34897-9111-47BD-A0E0-DA794816E7A5}">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AA26" authorId="15" shapeId="0" xr:uid="{44614D15-F994-47BE-B6DF-826C49E8EF10}">
      <text>
        <t>[Threaded comment]
Your version of Excel allows you to read this threaded comment; however, any edits to it will get removed if the file is opened in a newer version of Excel. Learn more: https://go.microsoft.com/fwlink/?linkid=870924
Comment:
    23/07 start UAT</t>
      </text>
    </comment>
    <comment ref="AD26" authorId="16" shapeId="0" xr:uid="{B75BCEAC-7D45-48C4-87AD-946B52E0F951}">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F30" authorId="17" shapeId="0" xr:uid="{86AC1073-E6EF-47DA-9612-108229523D2E}">
      <text>
        <t>[Threaded comment]
Your version of Excel allows you to read this threaded comment; however, any edits to it will get removed if the file is opened in a newer version of Excel. Learn more: https://go.microsoft.com/fwlink/?linkid=870924
Comment:
    Iga + QA
Reply:
    Out of scope PDF API - need estimate</t>
      </text>
    </comment>
    <comment ref="EA30" authorId="13" shapeId="0" xr:uid="{BC0F649D-053B-4FC0-8EE0-035166245A18}">
      <text>
        <r>
          <rPr>
            <b/>
            <sz val="9"/>
            <color indexed="81"/>
            <rFont val="Tahoma"/>
            <charset val="1"/>
          </rPr>
          <t>Marcin Wrzesiński:</t>
        </r>
        <r>
          <rPr>
            <sz val="9"/>
            <color indexed="81"/>
            <rFont val="Tahoma"/>
            <charset val="1"/>
          </rPr>
          <t xml:space="preserve">
Dev - workaround</t>
        </r>
      </text>
    </comment>
    <comment ref="EB30" authorId="13" shapeId="0" xr:uid="{A3DC04CF-77DF-46BC-93FB-34E9923F174A}">
      <text>
        <r>
          <rPr>
            <b/>
            <sz val="9"/>
            <color indexed="81"/>
            <rFont val="Tahoma"/>
            <charset val="1"/>
          </rPr>
          <t>Marcin Wrzesiński:</t>
        </r>
        <r>
          <rPr>
            <sz val="9"/>
            <color indexed="81"/>
            <rFont val="Tahoma"/>
            <charset val="1"/>
          </rPr>
          <t xml:space="preserve">
Dev + Analityk</t>
        </r>
      </text>
    </comment>
    <comment ref="EC30" authorId="13" shapeId="0" xr:uid="{301BA2A6-9CA9-40C7-A272-ED43A371D705}">
      <text>
        <r>
          <rPr>
            <b/>
            <sz val="9"/>
            <color indexed="81"/>
            <rFont val="Tahoma"/>
            <charset val="1"/>
          </rPr>
          <t>Marcin Wrzesiński:</t>
        </r>
        <r>
          <rPr>
            <sz val="9"/>
            <color indexed="81"/>
            <rFont val="Tahoma"/>
            <charset val="1"/>
          </rPr>
          <t xml:space="preserve">
Dev + Analityk</t>
        </r>
      </text>
    </comment>
    <comment ref="ED30" authorId="13" shapeId="0" xr:uid="{49FAE31E-DE3D-45D5-97D3-F364BB285113}">
      <text>
        <r>
          <rPr>
            <b/>
            <sz val="9"/>
            <color indexed="81"/>
            <rFont val="Tahoma"/>
            <charset val="1"/>
          </rPr>
          <t>Marcin Wrzesiński:</t>
        </r>
        <r>
          <rPr>
            <sz val="9"/>
            <color indexed="81"/>
            <rFont val="Tahoma"/>
            <charset val="1"/>
          </rPr>
          <t xml:space="preserve">
Dev. + SIT</t>
        </r>
      </text>
    </comment>
    <comment ref="EE30" authorId="13" shapeId="0" xr:uid="{31B52580-085D-4986-BA52-A7EFF17245A0}">
      <text>
        <r>
          <rPr>
            <b/>
            <sz val="9"/>
            <color indexed="81"/>
            <rFont val="Tahoma"/>
            <charset val="1"/>
          </rPr>
          <t>Marcin Wrzesiński:</t>
        </r>
        <r>
          <rPr>
            <sz val="9"/>
            <color indexed="81"/>
            <rFont val="Tahoma"/>
            <charset val="1"/>
          </rPr>
          <t xml:space="preserve">
SIT + UAT</t>
        </r>
      </text>
    </comment>
    <comment ref="EF30" authorId="13" shapeId="0" xr:uid="{47B49BC3-8A3A-45A8-AC2A-A5D076E69B84}">
      <text>
        <r>
          <rPr>
            <b/>
            <sz val="9"/>
            <color indexed="81"/>
            <rFont val="Tahoma"/>
            <charset val="1"/>
          </rPr>
          <t>Marcin Wrzesiński:</t>
        </r>
        <r>
          <rPr>
            <sz val="9"/>
            <color indexed="81"/>
            <rFont val="Tahoma"/>
            <charset val="1"/>
          </rPr>
          <t xml:space="preserve">
UAT MKT</t>
        </r>
      </text>
    </comment>
    <comment ref="EG30" authorId="13" shapeId="0" xr:uid="{4BEBB75D-A8FC-446D-9282-ABAC7294DD70}">
      <text>
        <r>
          <rPr>
            <b/>
            <sz val="9"/>
            <color indexed="81"/>
            <rFont val="Tahoma"/>
            <charset val="1"/>
          </rPr>
          <t>Marcin Wrzesiński:</t>
        </r>
        <r>
          <rPr>
            <sz val="9"/>
            <color indexed="81"/>
            <rFont val="Tahoma"/>
            <charset val="1"/>
          </rPr>
          <t xml:space="preserve">
Go Live</t>
        </r>
      </text>
    </comment>
    <comment ref="EH30" authorId="13" shapeId="0" xr:uid="{7E94E885-BFE4-45FA-B8D9-5304B41485E7}">
      <text>
        <r>
          <rPr>
            <b/>
            <sz val="9"/>
            <color indexed="81"/>
            <rFont val="Tahoma"/>
            <family val="2"/>
            <charset val="238"/>
          </rPr>
          <t>Marcin Wrzesiński:</t>
        </r>
        <r>
          <rPr>
            <sz val="9"/>
            <color indexed="81"/>
            <rFont val="Tahoma"/>
            <family val="2"/>
            <charset val="238"/>
          </rPr>
          <t xml:space="preserve">
Hypercare 30 days</t>
        </r>
      </text>
    </comment>
    <comment ref="EI30" authorId="13" shapeId="0" xr:uid="{439F56F8-50C7-4836-AC41-B780B72F00BA}">
      <text>
        <r>
          <rPr>
            <b/>
            <sz val="9"/>
            <color indexed="81"/>
            <rFont val="Tahoma"/>
            <family val="2"/>
            <charset val="238"/>
          </rPr>
          <t>Marcin Wrzesiński:</t>
        </r>
        <r>
          <rPr>
            <sz val="9"/>
            <color indexed="81"/>
            <rFont val="Tahoma"/>
            <family val="2"/>
            <charset val="238"/>
          </rPr>
          <t xml:space="preserve">
Hypercare 30 days</t>
        </r>
      </text>
    </comment>
    <comment ref="EJ30" authorId="13" shapeId="0" xr:uid="{F505217E-AF6E-44AE-B277-8CB0DBF600E2}">
      <text>
        <r>
          <rPr>
            <b/>
            <sz val="9"/>
            <color indexed="81"/>
            <rFont val="Tahoma"/>
            <family val="2"/>
            <charset val="238"/>
          </rPr>
          <t>Marcin Wrzesiński:</t>
        </r>
        <r>
          <rPr>
            <sz val="9"/>
            <color indexed="81"/>
            <rFont val="Tahoma"/>
            <family val="2"/>
            <charset val="238"/>
          </rPr>
          <t xml:space="preserve">
Hypercare 30 days</t>
        </r>
      </text>
    </comment>
    <comment ref="EK30" authorId="13" shapeId="0" xr:uid="{7EF918C3-3D33-46BD-9D16-A4BFABC64FD0}">
      <text>
        <r>
          <rPr>
            <b/>
            <sz val="9"/>
            <color indexed="81"/>
            <rFont val="Tahoma"/>
            <family val="2"/>
            <charset val="238"/>
          </rPr>
          <t>Marcin Wrzesiński:</t>
        </r>
        <r>
          <rPr>
            <sz val="9"/>
            <color indexed="81"/>
            <rFont val="Tahoma"/>
            <family val="2"/>
            <charset val="238"/>
          </rPr>
          <t xml:space="preserve">
Hypercare 30 days</t>
        </r>
      </text>
    </comment>
    <comment ref="F32" authorId="18" shapeId="0" xr:uid="{4407033F-0CD3-4A48-8F81-51DEA9E294C6}">
      <text>
        <t>[Threaded comment]
Your version of Excel allows you to read this threaded comment; however, any edits to it will get removed if the file is opened in a newer version of Excel. Learn more: https://go.microsoft.com/fwlink/?linkid=870924
Comment:
    Email archive</t>
      </text>
    </comment>
    <comment ref="DW40" authorId="13" shapeId="0" xr:uid="{4904FDCF-2268-42A4-9462-333A745944C5}">
      <text>
        <r>
          <rPr>
            <b/>
            <sz val="9"/>
            <color indexed="81"/>
            <rFont val="Tahoma"/>
            <charset val="1"/>
          </rPr>
          <t>Marcin Wrzesiński:</t>
        </r>
        <r>
          <rPr>
            <sz val="9"/>
            <color indexed="81"/>
            <rFont val="Tahoma"/>
            <charset val="1"/>
          </rPr>
          <t xml:space="preserve">
aktywacja southdown</t>
        </r>
      </text>
    </comment>
    <comment ref="DX40" authorId="13" shapeId="0" xr:uid="{00564D87-0F37-4F52-ACF4-6AD2811F2DAD}">
      <text>
        <r>
          <rPr>
            <b/>
            <sz val="9"/>
            <color indexed="81"/>
            <rFont val="Tahoma"/>
            <charset val="1"/>
          </rPr>
          <t>Marcin Wrzesiński:</t>
        </r>
        <r>
          <rPr>
            <sz val="9"/>
            <color indexed="81"/>
            <rFont val="Tahoma"/>
            <charset val="1"/>
          </rPr>
          <t xml:space="preserve">
2 md dezaktywacja + 2 md edycja + QA 3MD Act.</t>
        </r>
      </text>
    </comment>
    <comment ref="DY40" authorId="13" shapeId="0" xr:uid="{755F4B12-7CF0-4501-B755-A620D822A663}">
      <text>
        <r>
          <rPr>
            <b/>
            <sz val="9"/>
            <color indexed="81"/>
            <rFont val="Tahoma"/>
            <charset val="1"/>
          </rPr>
          <t>Marcin Wrzesiński:</t>
        </r>
        <r>
          <rPr>
            <sz val="9"/>
            <color indexed="81"/>
            <rFont val="Tahoma"/>
            <charset val="1"/>
          </rPr>
          <t xml:space="preserve">
4 md edycja + qa 3MD Act.</t>
        </r>
      </text>
    </comment>
    <comment ref="DZ40" authorId="13" shapeId="0" xr:uid="{32D33F5C-A299-4E58-891A-A2056C582E25}">
      <text>
        <r>
          <rPr>
            <b/>
            <sz val="9"/>
            <color indexed="81"/>
            <rFont val="Tahoma"/>
            <charset val="1"/>
          </rPr>
          <t>Marcin Wrzesiński:</t>
        </r>
        <r>
          <rPr>
            <sz val="9"/>
            <color indexed="81"/>
            <rFont val="Tahoma"/>
            <charset val="1"/>
          </rPr>
          <t xml:space="preserve">
2 md edycja + Qa 1 MD Dez. SIT , 1MD Dez. UAT, 2 MD Edit.</t>
        </r>
      </text>
    </comment>
    <comment ref="EA40" authorId="13" shapeId="0" xr:uid="{0EBFF413-95E9-4375-85D8-F9EC088A80E4}">
      <text>
        <r>
          <rPr>
            <b/>
            <sz val="9"/>
            <color indexed="81"/>
            <rFont val="Tahoma"/>
            <charset val="1"/>
          </rPr>
          <t>Marcin Wrzesiński:</t>
        </r>
        <r>
          <rPr>
            <sz val="9"/>
            <color indexed="81"/>
            <rFont val="Tahoma"/>
            <charset val="1"/>
          </rPr>
          <t xml:space="preserve">
3MD SIT Edit + 3 MD UAT Edit</t>
        </r>
      </text>
    </comment>
    <comment ref="EB40" authorId="13" shapeId="0" xr:uid="{05F60709-E8B6-49E9-B8EA-7F55F13ED6CB}">
      <text>
        <r>
          <rPr>
            <b/>
            <sz val="9"/>
            <color indexed="81"/>
            <rFont val="Tahoma"/>
            <charset val="1"/>
          </rPr>
          <t>Marcin Wrzesiński:</t>
        </r>
        <r>
          <rPr>
            <sz val="9"/>
            <color indexed="81"/>
            <rFont val="Tahoma"/>
            <charset val="1"/>
          </rPr>
          <t xml:space="preserve">
1 MD Push</t>
        </r>
      </text>
    </comment>
    <comment ref="EC40" authorId="13" shapeId="0" xr:uid="{E35769F0-825F-456E-8024-EA3B504E7FDF}">
      <text>
        <r>
          <rPr>
            <b/>
            <sz val="9"/>
            <color indexed="81"/>
            <rFont val="Tahoma"/>
            <family val="2"/>
            <charset val="238"/>
          </rPr>
          <t>Marcin Wrzesiński:</t>
        </r>
        <r>
          <rPr>
            <sz val="9"/>
            <color indexed="81"/>
            <rFont val="Tahoma"/>
            <family val="2"/>
            <charset val="238"/>
          </rPr>
          <t xml:space="preserve">
Hypercare 30 days</t>
        </r>
      </text>
    </comment>
    <comment ref="ED40" authorId="13" shapeId="0" xr:uid="{09FBE3D9-7E28-465D-9FCE-D727F9FAC3E6}">
      <text>
        <r>
          <rPr>
            <b/>
            <sz val="9"/>
            <color indexed="81"/>
            <rFont val="Tahoma"/>
            <family val="2"/>
            <charset val="238"/>
          </rPr>
          <t>Marcin Wrzesiński:</t>
        </r>
        <r>
          <rPr>
            <sz val="9"/>
            <color indexed="81"/>
            <rFont val="Tahoma"/>
            <family val="2"/>
            <charset val="238"/>
          </rPr>
          <t xml:space="preserve">
Hypercare 30 days</t>
        </r>
      </text>
    </comment>
    <comment ref="EE40" authorId="13" shapeId="0" xr:uid="{B53708AA-DC58-45D3-959B-34D9779E19F2}">
      <text>
        <r>
          <rPr>
            <b/>
            <sz val="9"/>
            <color indexed="81"/>
            <rFont val="Tahoma"/>
            <family val="2"/>
            <charset val="238"/>
          </rPr>
          <t>Marcin Wrzesiński:</t>
        </r>
        <r>
          <rPr>
            <sz val="9"/>
            <color indexed="81"/>
            <rFont val="Tahoma"/>
            <family val="2"/>
            <charset val="238"/>
          </rPr>
          <t xml:space="preserve">
Hypercare 30 days</t>
        </r>
      </text>
    </comment>
    <comment ref="EF40" authorId="13" shapeId="0" xr:uid="{C98FF250-5C6B-4312-AD24-5A5696A9455A}">
      <text>
        <r>
          <rPr>
            <b/>
            <sz val="9"/>
            <color indexed="81"/>
            <rFont val="Tahoma"/>
            <family val="2"/>
            <charset val="238"/>
          </rPr>
          <t>Marcin Wrzesiński:</t>
        </r>
        <r>
          <rPr>
            <sz val="9"/>
            <color indexed="81"/>
            <rFont val="Tahoma"/>
            <family val="2"/>
            <charset val="238"/>
          </rPr>
          <t xml:space="preserve">
Hypercare 30 days</t>
        </r>
      </text>
    </comment>
    <comment ref="CP41" authorId="19" shapeId="0" xr:uid="{2594AD8C-F6E4-4E31-B324-36B85EE87313}">
      <text>
        <t xml:space="preserve">[Threaded comment]
Your version of Excel allows you to read this threaded comment; however, any edits to it will get removed if the file is opened in a newer version of Excel. Learn more: https://go.microsoft.com/fwlink/?linkid=870924
Comment:
    trwają testy boltpay po ich stronie - do potwierdzenia zakończenie </t>
      </text>
    </comment>
    <comment ref="E44" authorId="20" shapeId="0" xr:uid="{D97D98FD-2C9C-4922-B26F-E206AA7A2533}">
      <text>
        <t>[Threaded comment]
Your version of Excel allows you to read this threaded comment; however, any edits to it will get removed if the file is opened in a newer version of Excel. Learn more: https://go.microsoft.com/fwlink/?linkid=870924
Comment:
    Pending E2E test with Orange</t>
      </text>
    </comment>
    <comment ref="AM45" authorId="21" shapeId="0" xr:uid="{C141139F-F125-4912-AE9C-C35C4EFFD758}">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K46" authorId="22" shapeId="0" xr:uid="{7103FC67-88BB-49B6-A153-017ACC4E1595}">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O46" authorId="23" shapeId="0" xr:uid="{9250CF07-8A9C-4A61-A137-7BC70271570D}">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S46" authorId="24" shapeId="0" xr:uid="{0EB89A28-15AE-40E1-B167-94BA5F35D6BE}">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F52" authorId="25" shapeId="0" xr:uid="{A9A365A8-BF3D-456A-87BB-85299F6FEA73}">
      <text>
        <t>[Threaded comment]
Your version of Excel allows you to read this threaded comment; however, any edits to it will get removed if the file is opened in a newer version of Excel. Learn more: https://go.microsoft.com/fwlink/?linkid=870924
Comment:
    Email archive</t>
      </text>
    </comment>
    <comment ref="BX54" authorId="26" shapeId="0" xr:uid="{FBA72253-9896-4F8D-9D61-7FA9CFE25090}">
      <text>
        <t>[Threaded comment]
Your version of Excel allows you to read this threaded comment; however, any edits to it will get removed if the file is opened in a newer version of Excel. Learn more: https://go.microsoft.com/fwlink/?linkid=870924
Comment:
    Analysis</t>
      </text>
    </comment>
    <comment ref="CL54" authorId="27" shapeId="0" xr:uid="{3D1C6335-4A2E-4313-8B65-92ACAC3DA2D1}">
      <text>
        <t>[Threaded comment]
Your version of Excel allows you to read this threaded comment; however, any edits to it will get removed if the file is opened in a newer version of Excel. Learn more: https://go.microsoft.com/fwlink/?linkid=870924
Comment:
    CVM Integration</t>
      </text>
    </comment>
    <comment ref="CP54" authorId="28" shapeId="0" xr:uid="{2BB421EB-70BF-440F-AA44-B45926B5E2D7}">
      <text>
        <t>[Threaded comment]
Your version of Excel allows you to read this threaded comment; however, any edits to it will get removed if the file is opened in a newer version of Excel. Learn more: https://go.microsoft.com/fwlink/?linkid=870924
Comment:
    Koniec DEV produktu 7.11</t>
      </text>
    </comment>
    <comment ref="CS56" authorId="29" shapeId="0" xr:uid="{82D8CD98-1D8A-4C41-A754-8EA6398171A7}">
      <text>
        <t>[Threaded comment]
Your version of Excel allows you to read this threaded comment; however, any edits to it will get removed if the file is opened in a newer version of Excel. Learn more: https://go.microsoft.com/fwlink/?linkid=870924
Comment:
    koniec analizy</t>
      </text>
    </comment>
    <comment ref="CM57" authorId="30" shapeId="0" xr:uid="{CC6C5562-DF81-41E2-A117-A7CFF12C59BA}">
      <text>
        <t>[Threaded comment]
Your version of Excel allows you to read this threaded comment; however, any edits to it will get removed if the file is opened in a newer version of Excel. Learn more: https://go.microsoft.com/fwlink/?linkid=870924
Comment:
    Feed link config</t>
      </text>
    </comment>
    <comment ref="CO57" authorId="31" shapeId="0" xr:uid="{654CA53E-A241-47BA-AD15-C3FA9F762B01}">
      <text>
        <t>[Threaded comment]
Your version of Excel allows you to read this threaded comment; however, any edits to it will get removed if the file is opened in a newer version of Excel. Learn more: https://go.microsoft.com/fwlink/?linkid=870924
Comment:
    CVM Config</t>
      </text>
    </comment>
    <comment ref="DR60" authorId="32" shapeId="0" xr:uid="{12BDDA14-C473-4EC2-8714-8CF82C6CF7A8}">
      <text>
        <t>[Threaded comment]
Your version of Excel allows you to read this threaded comment; however, any edits to it will get removed if the file is opened in a newer version of Excel. Learn more: https://go.microsoft.com/fwlink/?linkid=870924
Comment:
    Wdrożenie produktów 25.05</t>
      </text>
    </comment>
    <comment ref="DS60" authorId="13" shapeId="0" xr:uid="{D8A0CD04-F7A5-47A1-AB1B-92C36752D0BA}">
      <text>
        <r>
          <rPr>
            <b/>
            <sz val="9"/>
            <color indexed="81"/>
            <rFont val="Tahoma"/>
            <family val="2"/>
            <charset val="238"/>
          </rPr>
          <t>Marcin Wrzesiński:</t>
        </r>
        <r>
          <rPr>
            <sz val="9"/>
            <color indexed="81"/>
            <rFont val="Tahoma"/>
            <family val="2"/>
            <charset val="238"/>
          </rPr>
          <t xml:space="preserve">
0,5 FTE hypercare 30 days</t>
        </r>
      </text>
    </comment>
    <comment ref="DT60" authorId="13" shapeId="0" xr:uid="{F0665F12-E2E0-4B7B-9388-289018D81BAC}">
      <text>
        <r>
          <rPr>
            <b/>
            <sz val="9"/>
            <color indexed="81"/>
            <rFont val="Tahoma"/>
            <family val="2"/>
            <charset val="238"/>
          </rPr>
          <t>Marcin Wrzesiński:</t>
        </r>
        <r>
          <rPr>
            <sz val="9"/>
            <color indexed="81"/>
            <rFont val="Tahoma"/>
            <family val="2"/>
            <charset val="238"/>
          </rPr>
          <t xml:space="preserve">
0,5 FTE hypercare 30 days</t>
        </r>
      </text>
    </comment>
    <comment ref="DU60" authorId="13" shapeId="0" xr:uid="{C53D837F-0513-4473-9A97-5DA1F0A066B1}">
      <text>
        <r>
          <rPr>
            <b/>
            <sz val="9"/>
            <color indexed="81"/>
            <rFont val="Tahoma"/>
            <family val="2"/>
            <charset val="238"/>
          </rPr>
          <t>Marcin Wrzesiński:</t>
        </r>
        <r>
          <rPr>
            <sz val="9"/>
            <color indexed="81"/>
            <rFont val="Tahoma"/>
            <family val="2"/>
            <charset val="238"/>
          </rPr>
          <t xml:space="preserve">
0,5 FTE hypercare 30 days</t>
        </r>
      </text>
    </comment>
    <comment ref="DV60" authorId="13" shapeId="0" xr:uid="{87C82CD5-FA53-4563-87E5-EA84839C3F40}">
      <text>
        <r>
          <rPr>
            <b/>
            <sz val="9"/>
            <color indexed="81"/>
            <rFont val="Tahoma"/>
            <family val="2"/>
            <charset val="238"/>
          </rPr>
          <t>Marcin Wrzesiński:</t>
        </r>
        <r>
          <rPr>
            <sz val="9"/>
            <color indexed="81"/>
            <rFont val="Tahoma"/>
            <family val="2"/>
            <charset val="238"/>
          </rPr>
          <t xml:space="preserve">
0,5 FTE hypercare 30 days</t>
        </r>
      </text>
    </comment>
    <comment ref="EL60" authorId="13" shapeId="0" xr:uid="{FD183618-81B3-44BE-AB09-79A964188CA9}">
      <text>
        <r>
          <rPr>
            <b/>
            <sz val="9"/>
            <color indexed="81"/>
            <rFont val="Tahoma"/>
            <family val="2"/>
            <charset val="238"/>
          </rPr>
          <t>Marcin Wrzesiński:</t>
        </r>
        <r>
          <rPr>
            <sz val="9"/>
            <color indexed="81"/>
            <rFont val="Tahoma"/>
            <family val="2"/>
            <charset val="238"/>
          </rPr>
          <t xml:space="preserve">
Hypercare 30 days</t>
        </r>
      </text>
    </comment>
    <comment ref="EM60" authorId="13" shapeId="0" xr:uid="{48EB639C-F6D8-4C6F-931B-CF89DD5ED08D}">
      <text>
        <r>
          <rPr>
            <b/>
            <sz val="9"/>
            <color indexed="81"/>
            <rFont val="Tahoma"/>
            <family val="2"/>
            <charset val="238"/>
          </rPr>
          <t>Marcin Wrzesiński:</t>
        </r>
        <r>
          <rPr>
            <sz val="9"/>
            <color indexed="81"/>
            <rFont val="Tahoma"/>
            <family val="2"/>
            <charset val="238"/>
          </rPr>
          <t xml:space="preserve">
Hypercare 30 days</t>
        </r>
      </text>
    </comment>
    <comment ref="EN60" authorId="13" shapeId="0" xr:uid="{8A711FC5-3998-485D-8DF1-8EDE93648A04}">
      <text>
        <r>
          <rPr>
            <b/>
            <sz val="9"/>
            <color indexed="81"/>
            <rFont val="Tahoma"/>
            <family val="2"/>
            <charset val="238"/>
          </rPr>
          <t>Marcin Wrzesiński:</t>
        </r>
        <r>
          <rPr>
            <sz val="9"/>
            <color indexed="81"/>
            <rFont val="Tahoma"/>
            <family val="2"/>
            <charset val="238"/>
          </rPr>
          <t xml:space="preserve">
Hypercare 30 days</t>
        </r>
      </text>
    </comment>
    <comment ref="EO60" authorId="13" shapeId="0" xr:uid="{C2449041-3BAA-48CD-B516-0B791E6DD331}">
      <text>
        <r>
          <rPr>
            <b/>
            <sz val="9"/>
            <color indexed="81"/>
            <rFont val="Tahoma"/>
            <family val="2"/>
            <charset val="238"/>
          </rPr>
          <t>Marcin Wrzesiński:</t>
        </r>
        <r>
          <rPr>
            <sz val="9"/>
            <color indexed="81"/>
            <rFont val="Tahoma"/>
            <family val="2"/>
            <charset val="238"/>
          </rPr>
          <t xml:space="preserve">
Hypercare 30 days</t>
        </r>
      </text>
    </comment>
    <comment ref="F61" authorId="33" shapeId="0" xr:uid="{7AA038CC-092C-46AD-8D80-5014C64E1CAC}">
      <text>
        <t>[Threaded comment]
Your version of Excel allows you to read this threaded comment; however, any edits to it will get removed if the file is opened in a newer version of Excel. Learn more: https://go.microsoft.com/fwlink/?linkid=870924
Comment:
    Tutaj tylko nowy produkt dla MirrorCheck (te updaty w innych produktach do potwierdzenia)</t>
      </text>
    </comment>
    <comment ref="F67" authorId="34" shapeId="0" xr:uid="{A0AF3B71-FE9D-49BB-A582-E90FCD3BA5CF}">
      <text>
        <t>[Threaded comment]
Your version of Excel allows you to read this threaded comment; however, any edits to it will get removed if the file is opened in a newer version of Excel. Learn more: https://go.microsoft.com/fwlink/?linkid=870924
Comment:
    Email archive</t>
      </text>
    </comment>
    <comment ref="EK70" authorId="13" shapeId="0" xr:uid="{8F29E0B3-9110-40CC-9AC4-30D70D248ABE}">
      <text>
        <r>
          <rPr>
            <b/>
            <sz val="9"/>
            <color indexed="81"/>
            <rFont val="Tahoma"/>
            <family val="2"/>
            <charset val="238"/>
          </rPr>
          <t>Marcin Wrzesiński:</t>
        </r>
        <r>
          <rPr>
            <sz val="9"/>
            <color indexed="81"/>
            <rFont val="Tahoma"/>
            <family val="2"/>
            <charset val="238"/>
          </rPr>
          <t xml:space="preserve">
Hypercare 30 days</t>
        </r>
      </text>
    </comment>
    <comment ref="EL70" authorId="13" shapeId="0" xr:uid="{5DA2BE1D-D15E-4657-AAE4-4F30B93BFBF3}">
      <text>
        <r>
          <rPr>
            <b/>
            <sz val="9"/>
            <color indexed="81"/>
            <rFont val="Tahoma"/>
            <family val="2"/>
            <charset val="238"/>
          </rPr>
          <t>Marcin Wrzesiński:</t>
        </r>
        <r>
          <rPr>
            <sz val="9"/>
            <color indexed="81"/>
            <rFont val="Tahoma"/>
            <family val="2"/>
            <charset val="238"/>
          </rPr>
          <t xml:space="preserve">
Hypercare 30 days</t>
        </r>
      </text>
    </comment>
    <comment ref="EM70" authorId="13" shapeId="0" xr:uid="{01D158B1-7D7F-444E-9326-759533AE7752}">
      <text>
        <r>
          <rPr>
            <b/>
            <sz val="9"/>
            <color indexed="81"/>
            <rFont val="Tahoma"/>
            <family val="2"/>
            <charset val="238"/>
          </rPr>
          <t>Marcin Wrzesiński:</t>
        </r>
        <r>
          <rPr>
            <sz val="9"/>
            <color indexed="81"/>
            <rFont val="Tahoma"/>
            <family val="2"/>
            <charset val="238"/>
          </rPr>
          <t xml:space="preserve">
Hypercare 30 days</t>
        </r>
      </text>
    </comment>
    <comment ref="EN70" authorId="13" shapeId="0" xr:uid="{6CFA877F-D0F7-4F22-BF9D-BCF62E8928AF}">
      <text>
        <r>
          <rPr>
            <b/>
            <sz val="9"/>
            <color indexed="81"/>
            <rFont val="Tahoma"/>
            <family val="2"/>
            <charset val="238"/>
          </rPr>
          <t>Marcin Wrzesiński:</t>
        </r>
        <r>
          <rPr>
            <sz val="9"/>
            <color indexed="81"/>
            <rFont val="Tahoma"/>
            <family val="2"/>
            <charset val="238"/>
          </rPr>
          <t xml:space="preserve">
Hypercare 30 days</t>
        </r>
      </text>
    </comment>
    <comment ref="EJ75" authorId="13" shapeId="0" xr:uid="{7CF58212-990B-48C3-9F43-537F2CAAF718}">
      <text>
        <r>
          <rPr>
            <b/>
            <sz val="9"/>
            <color indexed="81"/>
            <rFont val="Tahoma"/>
            <family val="2"/>
            <charset val="238"/>
          </rPr>
          <t>Marcin Wrzesiński:</t>
        </r>
        <r>
          <rPr>
            <sz val="9"/>
            <color indexed="81"/>
            <rFont val="Tahoma"/>
            <family val="2"/>
            <charset val="238"/>
          </rPr>
          <t xml:space="preserve">
Hypercare 30 days</t>
        </r>
      </text>
    </comment>
    <comment ref="EK75" authorId="13" shapeId="0" xr:uid="{54E3C268-1D40-472B-ABB4-8D5A3437284E}">
      <text>
        <r>
          <rPr>
            <b/>
            <sz val="9"/>
            <color indexed="81"/>
            <rFont val="Tahoma"/>
            <family val="2"/>
            <charset val="238"/>
          </rPr>
          <t>Marcin Wrzesiński:</t>
        </r>
        <r>
          <rPr>
            <sz val="9"/>
            <color indexed="81"/>
            <rFont val="Tahoma"/>
            <family val="2"/>
            <charset val="238"/>
          </rPr>
          <t xml:space="preserve">
Hypercare 30 days</t>
        </r>
      </text>
    </comment>
    <comment ref="EL75" authorId="13" shapeId="0" xr:uid="{48FE654C-399A-42F0-92B1-E8F6FBE07662}">
      <text>
        <r>
          <rPr>
            <b/>
            <sz val="9"/>
            <color indexed="81"/>
            <rFont val="Tahoma"/>
            <family val="2"/>
            <charset val="238"/>
          </rPr>
          <t>Marcin Wrzesiński:</t>
        </r>
        <r>
          <rPr>
            <sz val="9"/>
            <color indexed="81"/>
            <rFont val="Tahoma"/>
            <family val="2"/>
            <charset val="238"/>
          </rPr>
          <t xml:space="preserve">
Hypercare 30 days</t>
        </r>
      </text>
    </comment>
    <comment ref="EM75" authorId="13" shapeId="0" xr:uid="{44A2D27F-D19C-48C7-8B05-FBC95DA4A997}">
      <text>
        <r>
          <rPr>
            <b/>
            <sz val="9"/>
            <color indexed="81"/>
            <rFont val="Tahoma"/>
            <family val="2"/>
            <charset val="238"/>
          </rPr>
          <t>Marcin Wrzesiński:</t>
        </r>
        <r>
          <rPr>
            <sz val="9"/>
            <color indexed="81"/>
            <rFont val="Tahoma"/>
            <family val="2"/>
            <charset val="238"/>
          </rPr>
          <t xml:space="preserve">
Hypercare 30 days</t>
        </r>
      </text>
    </comment>
    <comment ref="EK80" authorId="13" shapeId="0" xr:uid="{EC16BE00-E5CD-42B7-91B6-3BCF4B0295DD}">
      <text>
        <r>
          <rPr>
            <b/>
            <sz val="9"/>
            <color indexed="81"/>
            <rFont val="Tahoma"/>
            <charset val="1"/>
          </rPr>
          <t>Marcin Wrzesiński:</t>
        </r>
        <r>
          <rPr>
            <sz val="9"/>
            <color indexed="81"/>
            <rFont val="Tahoma"/>
            <charset val="1"/>
          </rPr>
          <t xml:space="preserve">
Analityk - Mariola</t>
        </r>
      </text>
    </comment>
    <comment ref="ER80" authorId="13" shapeId="0" xr:uid="{FBE696B1-DDD9-4B4E-8154-CFDF043F26B7}">
      <text>
        <r>
          <rPr>
            <b/>
            <sz val="9"/>
            <color indexed="81"/>
            <rFont val="Tahoma"/>
            <family val="2"/>
            <charset val="238"/>
          </rPr>
          <t>Marcin Wrzesiński:</t>
        </r>
        <r>
          <rPr>
            <sz val="9"/>
            <color indexed="81"/>
            <rFont val="Tahoma"/>
            <family val="2"/>
            <charset val="238"/>
          </rPr>
          <t xml:space="preserve">
Hypercare 30 days</t>
        </r>
      </text>
    </comment>
    <comment ref="ES80" authorId="13" shapeId="0" xr:uid="{A9A12E69-DE49-4E14-B3C9-68E04EAB9D5F}">
      <text>
        <r>
          <rPr>
            <b/>
            <sz val="9"/>
            <color indexed="81"/>
            <rFont val="Tahoma"/>
            <family val="2"/>
            <charset val="238"/>
          </rPr>
          <t>Marcin Wrzesiński:</t>
        </r>
        <r>
          <rPr>
            <sz val="9"/>
            <color indexed="81"/>
            <rFont val="Tahoma"/>
            <family val="2"/>
            <charset val="238"/>
          </rPr>
          <t xml:space="preserve">
Hypercare 30 days</t>
        </r>
      </text>
    </comment>
    <comment ref="ET80" authorId="13" shapeId="0" xr:uid="{AC9DACD9-F077-4D81-9E8B-6FEB55B2BA1C}">
      <text>
        <r>
          <rPr>
            <b/>
            <sz val="9"/>
            <color indexed="81"/>
            <rFont val="Tahoma"/>
            <family val="2"/>
            <charset val="238"/>
          </rPr>
          <t>Marcin Wrzesiński:</t>
        </r>
        <r>
          <rPr>
            <sz val="9"/>
            <color indexed="81"/>
            <rFont val="Tahoma"/>
            <family val="2"/>
            <charset val="238"/>
          </rPr>
          <t xml:space="preserve">
Hypercare 30 days</t>
        </r>
      </text>
    </comment>
    <comment ref="EU80" authorId="13" shapeId="0" xr:uid="{B1224C61-D146-4768-8725-E00642D51FBE}">
      <text>
        <r>
          <rPr>
            <b/>
            <sz val="9"/>
            <color indexed="81"/>
            <rFont val="Tahoma"/>
            <family val="2"/>
            <charset val="238"/>
          </rPr>
          <t>Marcin Wrzesiński:</t>
        </r>
        <r>
          <rPr>
            <sz val="9"/>
            <color indexed="81"/>
            <rFont val="Tahoma"/>
            <family val="2"/>
            <charset val="238"/>
          </rPr>
          <t xml:space="preserve">
Hypercare 30 days</t>
        </r>
      </text>
    </comment>
    <comment ref="BM84" authorId="35" shapeId="0" xr:uid="{1DF2FADC-6753-4815-8FB7-9B7850CCFB3B}">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Q84" authorId="36" shapeId="0" xr:uid="{0893EB4C-6A08-41C2-8E6A-CF25F877C139}">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Q87" authorId="37" shapeId="0" xr:uid="{A70F6AF0-55D4-4B7A-B35F-E1BE89150961}">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CG95" authorId="38" shapeId="0" xr:uid="{8B650828-DA2F-47C1-B330-386AFA21958B}">
      <text>
        <t>[Threaded comment]
Your version of Excel allows you to read this threaded comment; however, any edits to it will get removed if the file is opened in a newer version of Excel. Learn more: https://go.microsoft.com/fwlink/?linkid=870924
Comment:
    On hold due to lack of test capacity</t>
      </text>
    </comment>
    <comment ref="DZ102" authorId="39" shapeId="0" xr:uid="{DA0E1138-8756-44CC-AA7A-C98D9D9FDBC1}">
      <text>
        <t>[Threaded comment]
Your version of Excel allows you to read this threaded comment; however, any edits to it will get removed if the file is opened in a newer version of Excel. Learn more: https://go.microsoft.com/fwlink/?linkid=870924
Comment:
    Koniec wpięcia CVM do KAP</t>
      </text>
    </comment>
    <comment ref="F107" authorId="40" shapeId="0" xr:uid="{7485E3AB-BFB1-482A-BB70-3134A5683209}">
      <text>
        <t>[Threaded comment]
Your version of Excel allows you to read this threaded comment; however, any edits to it will get removed if the file is opened in a newer version of Excel. Learn more: https://go.microsoft.com/fwlink/?linkid=870924
Comment:
    Zwiększenie na tematy AI do 20%</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tc={4FCA77B9-D7A6-4BA1-BC6B-0207F93CFF49}</author>
    <author>tc={A90CF248-D373-4837-B955-2C9554FFA58D}</author>
    <author>tc={D37CEF72-43EA-4EEF-8F4A-7C38D5115E98}</author>
    <author>tc={47682CAA-250A-4843-ABD3-1E94CC2505D5}</author>
    <author>tc={07132B9A-18C3-4814-8809-D89DC0FA2827}</author>
    <author>tc={E4D7BDB6-1206-4EAC-A5A0-2B883AD1AA6A}</author>
    <author>tc={A47E8151-B416-4B19-8809-5D092A76A23F}</author>
    <author>tc={1EB57D5F-F5C5-4D45-878F-DEC23A5F05F5}</author>
    <author>tc={36FF0AEB-0EEF-4685-BD2D-5CEDC1C6634A}</author>
    <author>tc={9E83F6CA-42A0-40C0-9A83-D0B946CF7BC9}</author>
    <author>tc={243E8E8D-B180-465A-832B-EDF40DCC4C8C}</author>
    <author>tc={5653A278-4D98-489F-9327-A245A206766C}</author>
    <author>tc={3A6D4CF8-38F9-479E-956E-F4B735168D57}</author>
    <author>tc={C7F0A559-AA29-43EE-87A8-0E6C32B57428}</author>
    <author>tc={A90532A6-DF4D-42F0-8511-A5C61D172241}</author>
    <author>tc={A9E381C3-9A8F-4E3F-B5C4-ADB8B42E1DBE}</author>
    <author>tc={0E056037-028B-4778-83EB-7786CC67903C}</author>
    <author>tc={7FDC9012-35E4-44C2-82FA-E8992F7A5EF1}</author>
    <author>tc={3903763C-9A6B-461F-87F2-4D47469A5391}</author>
    <author>tc={BA766D16-E5FD-46D4-98DC-499A79AB32A9}</author>
    <author>tc={E557A3B1-C524-45E6-84AA-4DFEBA24D0A8}</author>
    <author>tc={7EEC98F6-8036-46BD-A0B5-51C576DA02E6}</author>
    <author>tc={3D354C9C-A9FE-4872-A423-63CA5C12BF0A}</author>
    <author>tc={4B0E69CA-047C-4A43-8841-41067597182D}</author>
    <author>tc={2F1A9D95-B1C2-44B7-B832-B0A92F49A098}</author>
    <author>tc={87C8AEC2-6C7C-40E1-923F-3823FA8CD13F}</author>
    <author>tc={7BD7D653-3712-4326-A926-70CAA5EAE869}</author>
    <author>tc={6263C1EE-34D1-47B7-B447-19EC536070AE}</author>
    <author>tc={AEADE81B-F14C-4D0F-9DDE-A3CDB2807867}</author>
    <author>tc={D387EF7A-B86D-4F1E-BC89-333B80612A74}</author>
    <author>tc={FD1F2FDD-46FE-4F92-B60F-9F6F4D4DB930}</author>
    <author>tc={3FCC39A7-3BBA-4416-992E-60CA1E4A02D3}</author>
    <author>tc={D318162E-EC17-44E1-BD58-7B6BF653130F}</author>
    <author>tc={D0A47A50-2EFC-4BD4-84ED-7EB1FB3F19A3}</author>
    <author>tc={89A014CD-D1AF-43CF-93F1-BC73ADD1C8D2}</author>
    <author>tc={3F57DAC1-ED31-43CA-BCF3-47D27B8FEB43}</author>
    <author>tc={DF318956-D911-451B-B5A5-64F46052F121}</author>
    <author>tc={88310766-5FB9-42BF-AF84-4F238B6C59A4}</author>
    <author>tc={C0A2BADA-DB3C-427C-8D27-1F3FBA481940}</author>
    <author>tc={3F671ABF-0EF3-48DC-9F59-9F2E333AD05E}</author>
    <author>tc={5EE9096A-4D42-4AB6-8343-CA3C45951DA6}</author>
    <author>tc={B6E3DE5F-91EE-4227-8CF8-118103C55A27}</author>
    <author>tc={8068CA01-35CC-4B21-9603-F394B637FA79}</author>
    <author>tc={DE4C7D27-637E-4DDF-952A-BBD705FFDC7E}</author>
    <author>tc={6BD610AE-3394-447F-94FA-85D65B4BEA80}</author>
    <author>tc={927DF849-491F-4078-BE04-524ABF93E79A}</author>
    <author>tc={6F0D6E80-532C-48F0-9E01-92D6247A7520}</author>
    <author>tc={3963A966-FBC9-4D58-ADDF-1CB8AC4A37FA}</author>
    <author>tc={317C3EEE-5EAC-438D-B1D0-FA08537E4908}</author>
    <author>tc={F9876A22-1DD1-4843-BFF6-D23811A75CA2}</author>
    <author>tc={D711EEAD-BDAF-419A-89A9-422ED4CF1C92}</author>
    <author>tc={4D530AAE-C535-486B-9B35-5434D1AC0A43}</author>
    <author>tc={CD5920EE-6E42-4B4B-81E5-5C4F73A559DD}</author>
    <author>tc={AE0350FE-2634-4DC5-AC85-51E68EA3BF0B}</author>
    <author>tc={7C097731-B79F-416D-9970-7BCC03733A6D}</author>
    <author>tc={7C5D1CA9-0C0D-41C0-A776-0FD567B106D0}</author>
    <author>tc={34EF7AA5-F703-493D-A806-92640EFC640D}</author>
    <author>tc={BFBCB707-E315-42C7-80E2-6E62AADCE322}</author>
    <author>tc={BBF75B2B-0E1A-45FB-A13C-8D6442EEA1A4}</author>
    <author>tc={F157B52E-9A7F-4C73-BF04-86C57362797C}</author>
    <author>tc={6E6EC2B7-9633-4555-A14E-D23CEE1DBFEC}</author>
    <author>tc={61679F38-511A-467C-8FCD-A91605FE3B76}</author>
    <author>tc={B95B5CE6-8BDB-456D-9957-A459518CC3C6}</author>
    <author>tc={DFFEB4DC-758A-47FF-8D81-097BF8231D25}</author>
    <author>tc={798EBBAC-70DB-4DA0-BEBF-7E2124B89612}</author>
    <author>tc={AF7C5B44-A41D-43B0-A5F3-7DCD506305B2}</author>
    <author>tc={CE2E6D36-9411-48E7-8D6A-1F4E98B3A1F1}</author>
    <author>tc={0B6F12D8-FB3E-4257-AC15-12DF7C68BFD8}</author>
    <author>tc={B4ACFC39-B1C0-4A2B-ACA3-0AB36835C99C}</author>
    <author>tc={37E5658A-2090-4202-A4D5-EEDB8295BAD6}</author>
    <author>tc={FD69C891-4CB4-479E-ACCA-28EC1EAA85F6}</author>
    <author>tc={F4BE9F80-8BCD-44D2-90FA-B2BEE5613E16}</author>
    <author>tc={5B9EB4D3-2182-4D8D-A1E7-823808D5209A}</author>
    <author>tc={72F0A91A-D7C6-4721-AD9D-A21BCBB3D0F0}</author>
    <author>tc={7E53F1B0-BB82-4BA2-A466-88ACA61747AC}</author>
    <author>tc={62BC95F0-8EBB-43CD-BA48-8AAB942F8D95}</author>
    <author>tc={A33C9902-7CDE-480C-B011-ED86183C3E2D}</author>
    <author>tc={8C9F3575-7E7B-48E3-B4C3-8A87BD9BEB3B}</author>
    <author>tc={3B294A82-3EAA-4A49-AB35-4C7F7649EE7F}</author>
  </authors>
  <commentList>
    <comment ref="P2" authorId="0" shapeId="0" xr:uid="{4FCA77B9-D7A6-4BA1-BC6B-0207F93CFF49}">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A90CF248-D373-4837-B955-2C9554FFA58D}">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D37CEF72-43EA-4EEF-8F4A-7C38D5115E98}">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47682CAA-250A-4843-ABD3-1E94CC2505D5}">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07132B9A-18C3-4814-8809-D89DC0FA2827}">
      <text>
        <t>[Threaded comment]
Your version of Excel allows you to read this threaded comment; however, any edits to it will get removed if the file is opened in a newer version of Excel. Learn more: https://go.microsoft.com/fwlink/?linkid=870924
Comment:
    Start Sprintu</t>
      </text>
    </comment>
    <comment ref="C22" authorId="5" shapeId="0" xr:uid="{E4D7BDB6-1206-4EAC-A5A0-2B883AD1AA6A}">
      <text>
        <t>[Threaded comment]
Your version of Excel allows you to read this threaded comment; however, any edits to it will get removed if the file is opened in a newer version of Excel. Learn more: https://go.microsoft.com/fwlink/?linkid=870924
Comment:
    Email archive</t>
      </text>
    </comment>
    <comment ref="C25" authorId="6" shapeId="0" xr:uid="{A47E8151-B416-4B19-8809-5D092A76A23F}">
      <text>
        <t>[Threaded comment]
Your version of Excel allows you to read this threaded comment; however, any edits to it will get removed if the file is opened in a newer version of Excel. Learn more: https://go.microsoft.com/fwlink/?linkid=870924
Comment:
    Iga + QA</t>
      </text>
    </comment>
    <comment ref="C27" authorId="7" shapeId="0" xr:uid="{1EB57D5F-F5C5-4D45-878F-DEC23A5F05F5}">
      <text>
        <t>[Threaded comment]
Your version of Excel allows you to read this threaded comment; however, any edits to it will get removed if the file is opened in a newer version of Excel. Learn more: https://go.microsoft.com/fwlink/?linkid=870924
Comment:
    Email archive</t>
      </text>
    </comment>
    <comment ref="CO29" authorId="8" shapeId="0" xr:uid="{36FF0AEB-0EEF-4685-BD2D-5CEDC1C6634A}">
      <text>
        <t>[Threaded comment]
Your version of Excel allows you to read this threaded comment; however, any edits to it will get removed if the file is opened in a newer version of Excel. Learn more: https://go.microsoft.com/fwlink/?linkid=870924
Comment:
    Analysis till end of Nov</t>
      </text>
    </comment>
    <comment ref="CM41" authorId="9" shapeId="0" xr:uid="{9E83F6CA-42A0-40C0-9A83-D0B946CF7BC9}">
      <text>
        <t xml:space="preserve">[Threaded comment]
Your version of Excel allows you to read this threaded comment; however, any edits to it will get removed if the file is opened in a newer version of Excel. Learn more: https://go.microsoft.com/fwlink/?linkid=870924
Comment:
    trwają testy boltpay po ich stronie - do potwierdzenia zakończenie </t>
      </text>
    </comment>
    <comment ref="BO44" authorId="10" shapeId="0" xr:uid="{243E8E8D-B180-465A-832B-EDF40DCC4C8C}">
      <text>
        <t>[Threaded comment]
Your version of Excel allows you to read this threaded comment; however, any edits to it will get removed if the file is opened in a newer version of Excel. Learn more: https://go.microsoft.com/fwlink/?linkid=870924
Comment:
    product setup</t>
      </text>
    </comment>
    <comment ref="CH44" authorId="11" shapeId="0" xr:uid="{5653A278-4D98-489F-9327-A245A206766C}">
      <text>
        <t>[Threaded comment]
Your version of Excel allows you to read this threaded comment; however, any edits to it will get removed if the file is opened in a newer version of Excel. Learn more: https://go.microsoft.com/fwlink/?linkid=870924
Comment:
    Analysis on hold due to changes on partner side</t>
      </text>
    </comment>
    <comment ref="C50" authorId="12" shapeId="0" xr:uid="{3A6D4CF8-38F9-479E-956E-F4B735168D57}">
      <text>
        <t>[Threaded comment]
Your version of Excel allows you to read this threaded comment; however, any edits to it will get removed if the file is opened in a newer version of Excel. Learn more: https://go.microsoft.com/fwlink/?linkid=870924
Comment:
    PRODUKT 1</t>
      </text>
    </comment>
    <comment ref="CI50" authorId="13" shapeId="0" xr:uid="{C7F0A559-AA29-43EE-87A8-0E6C32B57428}">
      <text>
        <t>[Threaded comment]
Your version of Excel allows you to read this threaded comment; however, any edits to it will get removed if the file is opened in a newer version of Excel. Learn more: https://go.microsoft.com/fwlink/?linkid=870924
Comment:
    on hold due to tester holiday break</t>
      </text>
    </comment>
    <comment ref="CL50" authorId="14" shapeId="0" xr:uid="{A90532A6-DF4D-42F0-8511-A5C61D172241}">
      <text>
        <t>[Threaded comment]
Your version of Excel allows you to read this threaded comment; however, any edits to it will get removed if the file is opened in a newer version of Excel. Learn more: https://go.microsoft.com/fwlink/?linkid=870924
Comment:
    13.10-24.10 - internal testing after changes
27.10 UAT start (moved to 29.10 due to tester sick leave)</t>
      </text>
    </comment>
    <comment ref="CM50" authorId="15" shapeId="0" xr:uid="{A9E381C3-9A8F-4E3F-B5C4-ADB8B42E1DBE}">
      <text>
        <t>[Threaded comment]
Your version of Excel allows you to read this threaded comment; however, any edits to it will get removed if the file is opened in a newer version of Excel. Learn more: https://go.microsoft.com/fwlink/?linkid=870924
Comment:
    PROD implementation planned 5.11 (Business GoLive planned 27.10 and manual support will be provided)</t>
      </text>
    </comment>
    <comment ref="CP50" authorId="16" shapeId="0" xr:uid="{0E056037-028B-4778-83EB-7786CC67903C}">
      <text>
        <t xml:space="preserve">[Threaded comment]
Your version of Excel allows you to read this threaded comment; however, any edits to it will get removed if the file is opened in a newer version of Excel. Learn more: https://go.microsoft.com/fwlink/?linkid=870924
Comment:
    Kamil będzie jeszcze funkcjonalności dla Ops testował </t>
      </text>
    </comment>
    <comment ref="C51" authorId="17" shapeId="0" xr:uid="{7FDC9012-35E4-44C2-82FA-E8992F7A5EF1}">
      <text>
        <t>[Threaded comment]
Your version of Excel allows you to read this threaded comment; however, any edits to it will get removed if the file is opened in a newer version of Excel. Learn more: https://go.microsoft.com/fwlink/?linkid=870924
Comment:
    Zmiany w CP</t>
      </text>
    </comment>
    <comment ref="CC51" authorId="18" shapeId="0" xr:uid="{3903763C-9A6B-461F-87F2-4D47469A5391}">
      <text>
        <t>[Threaded comment]
Your version of Excel allows you to read this threaded comment; however, any edits to it will get removed if the file is opened in a newer version of Excel. Learn more: https://go.microsoft.com/fwlink/?linkid=870924
Comment:
    Start of CP changes</t>
      </text>
    </comment>
    <comment ref="CI51" authorId="19" shapeId="0" xr:uid="{BA766D16-E5FD-46D4-98DC-499A79AB32A9}">
      <text>
        <t>[Threaded comment]
Your version of Excel allows you to read this threaded comment; however, any edits to it will get removed if the file is opened in a newer version of Excel. Learn more: https://go.microsoft.com/fwlink/?linkid=870924
Comment:
    Start of product setup</t>
      </text>
    </comment>
    <comment ref="CM51" authorId="20" shapeId="0" xr:uid="{E557A3B1-C524-45E6-84AA-4DFEBA24D0A8}">
      <text>
        <t>[Threaded comment]
Your version of Excel allows you to read this threaded comment; however, any edits to it will get removed if the file is opened in a newer version of Excel. Learn more: https://go.microsoft.com/fwlink/?linkid=870924
Comment:
    Tutaj wstępnie wejście na PROD z produktem i może też z CP
Reply:
    CP też - wdrożenie wszystkiego 3-5 listopad - TBC
Reply:
    wdrożenie na PROD 5.11 potwierdzone</t>
      </text>
    </comment>
    <comment ref="C53" authorId="21" shapeId="0" xr:uid="{7EEC98F6-8036-46BD-A0B5-51C576DA02E6}">
      <text>
        <t>[Threaded comment]
Your version of Excel allows you to read this threaded comment; however, any edits to it will get removed if the file is opened in a newer version of Excel. Learn more: https://go.microsoft.com/fwlink/?linkid=870924
Comment:
    Zmiany produktowe</t>
      </text>
    </comment>
    <comment ref="CE55" authorId="22" shapeId="0" xr:uid="{3D354C9C-A9FE-4872-A423-63CA5C12BF0A}">
      <text>
        <t>[Threaded comment]
Your version of Excel allows you to read this threaded comment; however, any edits to it will get removed if the file is opened in a newer version of Excel. Learn more: https://go.microsoft.com/fwlink/?linkid=870924
Comment:
    koniec konfiguracji</t>
      </text>
    </comment>
    <comment ref="CO55" authorId="23" shapeId="0" xr:uid="{4B0E69CA-047C-4A43-8841-41067597182D}">
      <text>
        <t>[Threaded comment]
Your version of Excel allows you to read this threaded comment; however, any edits to it will get removed if the file is opened in a newer version of Excel. Learn more: https://go.microsoft.com/fwlink/?linkid=870924
Comment:
    UAT od 19.11 do 5.12</t>
      </text>
    </comment>
    <comment ref="CQ55" authorId="24" shapeId="0" xr:uid="{2F1A9D95-B1C2-44B7-B832-B0A92F49A098}">
      <text>
        <t>[Threaded comment]
Your version of Excel allows you to read this threaded comment; however, any edits to it will get removed if the file is opened in a newer version of Excel. Learn more: https://go.microsoft.com/fwlink/?linkid=870924
Comment:
    PROD 9.12</t>
      </text>
    </comment>
    <comment ref="CQ56" authorId="25" shapeId="0" xr:uid="{87C8AEC2-6C7C-40E1-923F-3823FA8CD13F}">
      <text>
        <t>[Threaded comment]
Your version of Excel allows you to read this threaded comment; however, any edits to it will get removed if the file is opened in a newer version of Excel. Learn more: https://go.microsoft.com/fwlink/?linkid=870924
Comment:
    data wdrożenia do potwierdzenia ale powinno się udać do początku grudnia</t>
      </text>
    </comment>
    <comment ref="B59" authorId="26" shapeId="0" xr:uid="{7BD7D653-3712-4326-A926-70CAA5EAE869}">
      <text>
        <t>[Threaded comment]
Your version of Excel allows you to read this threaded comment; however, any edits to it will get removed if the file is opened in a newer version of Excel. Learn more: https://go.microsoft.com/fwlink/?linkid=870924
Comment:
    Pending E2E test with Orange</t>
      </text>
    </comment>
    <comment ref="AJ60" authorId="27" shapeId="0" xr:uid="{6263C1EE-34D1-47B7-B447-19EC536070AE}">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61" authorId="28" shapeId="0" xr:uid="{AEADE81B-F14C-4D0F-9DDE-A3CDB2807867}">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61" authorId="29" shapeId="0" xr:uid="{D387EF7A-B86D-4F1E-BC89-333B80612A74}">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61" authorId="30" shapeId="0" xr:uid="{FD1F2FDD-46FE-4F92-B60F-9F6F4D4DB930}">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C67" authorId="31" shapeId="0" xr:uid="{3FCC39A7-3BBA-4416-992E-60CA1E4A02D3}">
      <text>
        <t>[Threaded comment]
Your version of Excel allows you to read this threaded comment; however, any edits to it will get removed if the file is opened in a newer version of Excel. Learn more: https://go.microsoft.com/fwlink/?linkid=870924
Comment:
    Email archive</t>
      </text>
    </comment>
    <comment ref="BU69" authorId="32" shapeId="0" xr:uid="{D318162E-EC17-44E1-BD58-7B6BF653130F}">
      <text>
        <t>[Threaded comment]
Your version of Excel allows you to read this threaded comment; however, any edits to it will get removed if the file is opened in a newer version of Excel. Learn more: https://go.microsoft.com/fwlink/?linkid=870924
Comment:
    Analysis</t>
      </text>
    </comment>
    <comment ref="CI69" authorId="33" shapeId="0" xr:uid="{D0A47A50-2EFC-4BD4-84ED-7EB1FB3F19A3}">
      <text>
        <t>[Threaded comment]
Your version of Excel allows you to read this threaded comment; however, any edits to it will get removed if the file is opened in a newer version of Excel. Learn more: https://go.microsoft.com/fwlink/?linkid=870924
Comment:
    CVM Integration</t>
      </text>
    </comment>
    <comment ref="CM69" authorId="34" shapeId="0" xr:uid="{89A014CD-D1AF-43CF-93F1-BC73ADD1C8D2}">
      <text>
        <t>[Threaded comment]
Your version of Excel allows you to read this threaded comment; however, any edits to it will get removed if the file is opened in a newer version of Excel. Learn more: https://go.microsoft.com/fwlink/?linkid=870924
Comment:
    Koniec DEV produktu 7.11</t>
      </text>
    </comment>
    <comment ref="CP71" authorId="35" shapeId="0" xr:uid="{3F57DAC1-ED31-43CA-BCF3-47D27B8FEB43}">
      <text>
        <t>[Threaded comment]
Your version of Excel allows you to read this threaded comment; however, any edits to it will get removed if the file is opened in a newer version of Excel. Learn more: https://go.microsoft.com/fwlink/?linkid=870924
Comment:
    koniec analizy</t>
      </text>
    </comment>
    <comment ref="CJ72" authorId="36" shapeId="0" xr:uid="{DF318956-D911-451B-B5A5-64F46052F121}">
      <text>
        <t>[Threaded comment]
Your version of Excel allows you to read this threaded comment; however, any edits to it will get removed if the file is opened in a newer version of Excel. Learn more: https://go.microsoft.com/fwlink/?linkid=870924
Comment:
    Feed link config</t>
      </text>
    </comment>
    <comment ref="CL72" authorId="37" shapeId="0" xr:uid="{88310766-5FB9-42BF-AF84-4F238B6C59A4}">
      <text>
        <t>[Threaded comment]
Your version of Excel allows you to read this threaded comment; however, any edits to it will get removed if the file is opened in a newer version of Excel. Learn more: https://go.microsoft.com/fwlink/?linkid=870924
Comment:
    CVM Config</t>
      </text>
    </comment>
    <comment ref="C76" authorId="38" shapeId="0" xr:uid="{C0A2BADA-DB3C-427C-8D27-1F3FBA481940}">
      <text>
        <t>[Threaded comment]
Your version of Excel allows you to read this threaded comment; however, any edits to it will get removed if the file is opened in a newer version of Excel. Learn more: https://go.microsoft.com/fwlink/?linkid=870924
Comment:
    Tutaj tylko nowy produkt dla MirrorCheck (te updaty w innych produktach do potwierdzenia)</t>
      </text>
    </comment>
    <comment ref="BK79" authorId="39" shapeId="0" xr:uid="{3F671ABF-0EF3-48DC-9F59-9F2E333AD05E}">
      <text>
        <t>[Threaded comment]
Your version of Excel allows you to read this threaded comment; however, any edits to it will get removed if the file is opened in a newer version of Excel. Learn more: https://go.microsoft.com/fwlink/?linkid=870924
Comment:
    setup produktu</t>
      </text>
    </comment>
    <comment ref="BL79" authorId="40" shapeId="0" xr:uid="{5EE9096A-4D42-4AB6-8343-CA3C45951DA6}">
      <text>
        <t>[Threaded comment]
Your version of Excel allows you to read this threaded comment; however, any edits to it will get removed if the file is opened in a newer version of Excel. Learn more: https://go.microsoft.com/fwlink/?linkid=870924
Comment:
    pricing
Reply:
    integracja cenników między Wortenem a nami - czekamy na listę produktów od KAMów (później Worten musi swoje ID potwierdzić)</t>
      </text>
    </comment>
    <comment ref="BM79" authorId="41" shapeId="0" xr:uid="{B6E3DE5F-91EE-4227-8CF8-118103C55A27}">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Q79" authorId="42" shapeId="0" xr:uid="{8068CA01-35CC-4B21-9603-F394B637FA79}">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R79" authorId="43" shapeId="0" xr:uid="{DE4C7D27-637E-4DDF-952A-BBD705FFDC7E}">
      <text>
        <t>[Threaded comment]
Your version of Excel allows you to read this threaded comment; however, any edits to it will get removed if the file is opened in a newer version of Excel. Learn more: https://go.microsoft.com/fwlink/?linkid=870924
Comment:
    zapas</t>
      </text>
    </comment>
    <comment ref="BU79" authorId="44" shapeId="0" xr:uid="{6BD610AE-3394-447F-94FA-85D65B4BEA80}">
      <text>
        <t>[Threaded comment]
Your version of Excel allows you to read this threaded comment; however, any edits to it will get removed if the file is opened in a newer version of Excel. Learn more: https://go.microsoft.com/fwlink/?linkid=870924
Comment:
    Product setup</t>
      </text>
    </comment>
    <comment ref="CC79" authorId="45" shapeId="0" xr:uid="{927DF849-491F-4078-BE04-524ABF93E79A}">
      <text>
        <t>[Threaded comment]
Your version of Excel allows you to read this threaded comment; however, any edits to it will get removed if the file is opened in a newer version of Excel. Learn more: https://go.microsoft.com/fwlink/?linkid=870924
Comment:
    Paperless end</t>
      </text>
    </comment>
    <comment ref="CD79" authorId="46" shapeId="0" xr:uid="{6F0D6E80-532C-48F0-9E01-92D6247A7520}">
      <text>
        <t>[Threaded comment]
Your version of Excel allows you to read this threaded comment; however, any edits to it will get removed if the file is opened in a newer version of Excel. Learn more: https://go.microsoft.com/fwlink/?linkid=870924
Comment:
    Payments End</t>
      </text>
    </comment>
    <comment ref="CJ79" authorId="47" shapeId="0" xr:uid="{3963A966-FBC9-4D58-ADDF-1CB8AC4A37FA}">
      <text>
        <t>[Threaded comment]
Your version of Excel allows you to read this threaded comment; however, any edits to it will get removed if the file is opened in a newer version of Excel. Learn more: https://go.microsoft.com/fwlink/?linkid=870924
Comment:
    Project on hold due to name change - pending new requirements</t>
      </text>
    </comment>
    <comment ref="BU81" authorId="48" shapeId="0" xr:uid="{317C3EEE-5EAC-438D-B1D0-FA08537E4908}">
      <text>
        <t>[Threaded comment]
Your version of Excel allows you to read this threaded comment; however, any edits to it will get removed if the file is opened in a newer version of Excel. Learn more: https://go.microsoft.com/fwlink/?linkid=870924
Comment:
    Analiza API Repair</t>
      </text>
    </comment>
    <comment ref="CE81" authorId="49" shapeId="0" xr:uid="{F9876A22-1DD1-4843-BFF6-D23811A75CA2}">
      <text>
        <t>[Threaded comment]
Your version of Excel allows you to read this threaded comment; however, any edits to it will get removed if the file is opened in a newer version of Excel. Learn more: https://go.microsoft.com/fwlink/?linkid=870924
Comment:
    The end of changes for Unified API implementation</t>
      </text>
    </comment>
    <comment ref="CI81" authorId="50" shapeId="0" xr:uid="{D711EEAD-BDAF-419A-89A9-422ED4CF1C92}">
      <text>
        <t>[Threaded comment]
Your version of Excel allows you to read this threaded comment; however, any edits to it will get removed if the file is opened in a newer version of Excel. Learn more: https://go.microsoft.com/fwlink/?linkid=870924
Comment:
    Unified API testing</t>
      </text>
    </comment>
    <comment ref="BO83" authorId="51" shapeId="0" xr:uid="{4D530AAE-C535-486B-9B35-5434D1AC0A43}">
      <text>
        <t>[Threaded comment]
Your version of Excel allows you to read this threaded comment; however, any edits to it will get removed if the file is opened in a newer version of Excel. Learn more: https://go.microsoft.com/fwlink/?linkid=870924
Comment:
    frontend + backend</t>
      </text>
    </comment>
    <comment ref="BQ83" authorId="52" shapeId="0" xr:uid="{CD5920EE-6E42-4B4B-81E5-5C4F73A559DD}">
      <text>
        <t>[Threaded comment]
Your version of Excel allows you to read this threaded comment; however, any edits to it will get removed if the file is opened in a newer version of Excel. Learn more: https://go.microsoft.com/fwlink/?linkid=870924
Comment:
    integracja z płatnościami
Reply:
    Start UAT wewnętrznych</t>
      </text>
    </comment>
    <comment ref="BR83" authorId="53" shapeId="0" xr:uid="{AE0350FE-2634-4DC5-AC85-51E68EA3BF0B}">
      <text>
        <t>[Threaded comment]
Your version of Excel allows you to read this threaded comment; however, any edits to it will get removed if the file is opened in a newer version of Excel. Learn more: https://go.microsoft.com/fwlink/?linkid=870924
Comment:
    zapas</t>
      </text>
    </comment>
    <comment ref="C87" authorId="54" shapeId="0" xr:uid="{7C097731-B79F-416D-9970-7BCC03733A6D}">
      <text>
        <t>[Threaded comment]
Your version of Excel allows you to read this threaded comment; however, any edits to it will get removed if the file is opened in a newer version of Excel. Learn more: https://go.microsoft.com/fwlink/?linkid=870924
Comment:
    Email archive</t>
      </text>
    </comment>
    <comment ref="CK90" authorId="55" shapeId="0" xr:uid="{7C5D1CA9-0C0D-41C0-A776-0FD567B106D0}">
      <text>
        <t>[Threaded comment]
Your version of Excel allows you to read this threaded comment; however, any edits to it will get removed if the file is opened in a newer version of Excel. Learn more: https://go.microsoft.com/fwlink/?linkid=870924
Comment:
    Blocked due to lack of test capacity</t>
      </text>
    </comment>
    <comment ref="C92" authorId="56" shapeId="0" xr:uid="{34EF7AA5-F703-493D-A806-92640EFC640D}">
      <text>
        <t>[Threaded comment]
Your version of Excel allows you to read this threaded comment; however, any edits to it will get removed if the file is opened in a newer version of Excel. Learn more: https://go.microsoft.com/fwlink/?linkid=870924
Comment:
    Email archive</t>
      </text>
    </comment>
    <comment ref="BJ109" authorId="57" shapeId="0" xr:uid="{BFBCB707-E315-42C7-80E2-6E62AADCE322}">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N109" authorId="58" shapeId="0" xr:uid="{BBF75B2B-0E1A-45FB-A13C-8D6442EEA1A4}">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N112" authorId="59" shapeId="0" xr:uid="{F157B52E-9A7F-4C73-BF04-86C57362797C}">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CD125" authorId="60" shapeId="0" xr:uid="{6E6EC2B7-9633-4555-A14E-D23CEE1DBFEC}">
      <text>
        <t>[Threaded comment]
Your version of Excel allows you to read this threaded comment; however, any edits to it will get removed if the file is opened in a newer version of Excel. Learn more: https://go.microsoft.com/fwlink/?linkid=870924
Comment:
    On hold due to lack of test capacity</t>
      </text>
    </comment>
    <comment ref="DA143" authorId="61" shapeId="0" xr:uid="{61679F38-511A-467C-8FCD-A91605FE3B76}">
      <text>
        <t>[Threaded comment]
Your version of Excel allows you to read this threaded comment; however, any edits to it will get removed if the file is opened in a newer version of Excel. Learn more: https://go.microsoft.com/fwlink/?linkid=870924
Comment:
    Missing processes to be planned (deactivation &amp; update)</t>
      </text>
    </comment>
    <comment ref="C144" authorId="62" shapeId="0" xr:uid="{B95B5CE6-8BDB-456D-9957-A459518CC3C6}">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44" authorId="63" shapeId="0" xr:uid="{DFFEB4DC-758A-47FF-8D81-097BF8231D25}">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44" authorId="64" shapeId="0" xr:uid="{798EBBAC-70DB-4DA0-BEBF-7E2124B89612}">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44" authorId="65" shapeId="0" xr:uid="{AF7C5B44-A41D-43B0-A5F3-7DCD506305B2}">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44" authorId="66" shapeId="0" xr:uid="{CE2E6D36-9411-48E7-8D6A-1F4E98B3A1F1}">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44" authorId="67" shapeId="0" xr:uid="{0B6F12D8-FB3E-4257-AC15-12DF7C68BFD8}">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45" authorId="68" shapeId="0" xr:uid="{B4ACFC39-B1C0-4A2B-ACA3-0AB36835C99C}">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45" authorId="69" shapeId="0" xr:uid="{37E5658A-2090-4202-A4D5-EEDB8295BAD6}">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45" authorId="70" shapeId="0" xr:uid="{FD69C891-4CB4-479E-ACCA-28EC1EAA85F6}">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46" authorId="71" shapeId="0" xr:uid="{F4BE9F80-8BCD-44D2-90FA-B2BEE5613E16}">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46" authorId="72" shapeId="0" xr:uid="{5B9EB4D3-2182-4D8D-A1E7-823808D5209A}">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46" authorId="73" shapeId="0" xr:uid="{72F0A91A-D7C6-4721-AD9D-A21BCBB3D0F0}">
      <text>
        <t>[Threaded comment]
Your version of Excel allows you to read this threaded comment; however, any edits to it will get removed if the file is opened in a newer version of Excel. Learn more: https://go.microsoft.com/fwlink/?linkid=870924
Comment:
    23/07 start UAT</t>
      </text>
    </comment>
    <comment ref="AA146" authorId="74" shapeId="0" xr:uid="{7E53F1B0-BB82-4BA2-A466-88ACA61747AC}">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AA149" authorId="75" shapeId="0" xr:uid="{62BC95F0-8EBB-43CD-BA48-8AAB942F8D95}">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149" authorId="76" shapeId="0" xr:uid="{A33C9902-7CDE-480C-B011-ED86183C3E2D}">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CS156" authorId="77" shapeId="0" xr:uid="{8C9F3575-7E7B-48E3-B4C3-8A87BD9BEB3B}">
      <text>
        <t>[Threaded comment]
Your version of Excel allows you to read this threaded comment; however, any edits to it will get removed if the file is opened in a newer version of Excel. Learn more: https://go.microsoft.com/fwlink/?linkid=870924
Comment:
    testy z MASH do zaplanowania</t>
      </text>
    </comment>
    <comment ref="CR161" authorId="78" shapeId="0" xr:uid="{3B294A82-3EAA-4A49-AB35-4C7F7649EE7F}">
      <text>
        <t>[Threaded comment]
Your version of Excel allows you to read this threaded comment; however, any edits to it will get removed if the file is opened in a newer version of Excel. Learn more: https://go.microsoft.com/fwlink/?linkid=870924
Comment:
    tutaj powinien się skończyć ten setup SFTP</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tc={3581217C-7FCA-4456-98F4-20C6B4910DDB}</author>
  </authors>
  <commentList>
    <comment ref="D23" authorId="0" shapeId="0" xr:uid="{3581217C-7FCA-4456-98F4-20C6B4910DDB}">
      <text>
        <t>[Threaded comment]
Your version of Excel allows you to read this threaded comment; however, any edits to it will get removed if the file is opened in a newer version of Excel. Learn more: https://go.microsoft.com/fwlink/?linkid=870924
Comment:
    Olga zakomunikowała Październik do partnera i jest z tym OK - daty do potwierdzenia</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tc={2BBFE358-52E7-4255-9439-A96BEA8CB770}</author>
    <author>tc={426F0564-5C7E-4BF9-8DC9-C8014F9F4335}</author>
    <author>tc={CE45A1E0-1996-4414-BA62-B0F2C9FD34B5}</author>
    <author>tc={B3B3D4BB-DF7B-45A3-9855-B61A8C2FF05D}</author>
    <author>tc={EADE54F0-2149-4EEF-8E95-CF3FB0F1E38D}</author>
    <author>tc={59AB858A-9253-447E-B575-B1F9FD0D732E}</author>
    <author>tc={094C0BE6-7122-4AC7-AE73-0E065A8F1679}</author>
    <author>tc={E7C3B1C5-1D4E-44CC-A628-4914657EC607}</author>
    <author>tc={F5204D77-36DE-42AC-841F-B5DEFDF07245}</author>
    <author>tc={791FD0CD-17C0-479C-A730-623BF5D3812C}</author>
    <author>tc={17E085A5-F2D6-4839-83CE-87A7286BDBB2}</author>
    <author>tc={888110E7-F808-4087-A2AD-D3B11357D850}</author>
    <author>tc={68D0773B-DEFD-4BA1-A1AE-11EE8707EF77}</author>
    <author>tc={8804B390-3CAD-4756-BF89-8CB4EC7EEF19}</author>
    <author>tc={CA1AB431-B9B3-477C-AC2F-399C24618F90}</author>
    <author>tc={F38B557D-0BD6-4193-B3B6-ADC85383FE5B}</author>
    <author>tc={570711EC-36C7-4A13-AA0F-EE64BBEABA73}</author>
    <author>tc={3C830B5D-957F-4E19-AE7E-59274270EA86}</author>
    <author>tc={80164A6C-A4A8-4465-833E-7B300A3331F7}</author>
    <author>tc={0B5EFCEA-B5F7-42BF-BBB6-F68EB3D02977}</author>
  </authors>
  <commentList>
    <comment ref="L3" authorId="0" shapeId="0" xr:uid="{2BBFE358-52E7-4255-9439-A96BEA8CB770}">
      <text>
        <t>[Threaded comment]
Your version of Excel allows you to read this threaded comment; however, any edits to it will get removed if the file is opened in a newer version of Excel. Learn more: https://go.microsoft.com/fwlink/?linkid=870924
Comment:
    Paweł potwierdził, że nie ma wyceny dla MASH</t>
      </text>
    </comment>
    <comment ref="H4" authorId="1" shapeId="0" xr:uid="{426F0564-5C7E-4BF9-8DC9-C8014F9F4335}">
      <text>
        <t>[Threaded comment]
Your version of Excel allows you to read this threaded comment; however, any edits to it will get removed if the file is opened in a newer version of Excel. Learn more: https://go.microsoft.com/fwlink/?linkid=870924
Comment:
    Kamila ma potwierdzić do 22/04 EOD</t>
      </text>
    </comment>
    <comment ref="J6" authorId="2" shapeId="0" xr:uid="{CE45A1E0-1996-4414-BA62-B0F2C9FD34B5}">
      <text>
        <t>[Threaded comment]
Your version of Excel allows you to read this threaded comment; however, any edits to it will get removed if the file is opened in a newer version of Excel. Learn more: https://go.microsoft.com/fwlink/?linkid=870924
Comment:
    Same testy między systemami</t>
      </text>
    </comment>
    <comment ref="F8" authorId="3" shapeId="0" xr:uid="{B3B3D4BB-DF7B-45A3-9855-B61A8C2FF05D}">
      <text>
        <t>[Threaded comment]
Your version of Excel allows you to read this threaded comment; however, any edits to it will get removed if the file is opened in a newer version of Excel. Learn more: https://go.microsoft.com/fwlink/?linkid=870924
Comment:
    Ania napisała że czeka jeszcze na potwierdzenia ryzyka - poprosiłam o update
Reply:
    24/04 - dokument dostarczony przed Anię</t>
      </text>
    </comment>
    <comment ref="G8" authorId="4" shapeId="0" xr:uid="{EADE54F0-2149-4EEF-8E95-CF3FB0F1E38D}">
      <text>
        <t>[Threaded comment]
Your version of Excel allows you to read this threaded comment; however, any edits to it will get removed if the file is opened in a newer version of Excel. Learn more: https://go.microsoft.com/fwlink/?linkid=870924
Comment:
    prośba wysłana 25/04</t>
      </text>
    </comment>
    <comment ref="F9" authorId="5" shapeId="0" xr:uid="{59AB858A-9253-447E-B575-B1F9FD0D732E}">
      <text>
        <t>[Threaded comment]
Your version of Excel allows you to read this threaded comment; however, any edits to it will get removed if the file is opened in a newer version of Excel. Learn more: https://go.microsoft.com/fwlink/?linkid=870924
Comment:
    Odp od Milena Dzikowska:
Cześć, jeśli chodzi o Mr Price to zmieniły się założenia co do systemu z którego będą korzystali sprzedawcy, nie będziemy używali LFO/ALF. Musimy jeszcze temat omówić z Cezarym i Andrzejem żeby pójść i krok dalej i zacząć pracę nad projektem.
Reply:
    24/04 - Milena: jeśli chodzi o projekt Mr Price to sprzedaż będzie się faktycznie odbywała przez CRM Africa Mobile ale dalej będziemy musieli założyć ochrony/gwarancję w Warexie i naprawy będą zgłaszane przez Optimusa. Nie będziemy robić integracji pomiędzy CRM a Warexem, będziemy wgrywali pliki. Podsumowując praca po stronie naszego IT będzie wymagana, zbieramy wymagania biznesowe aktualnie. OP postaram się uzupełnić dzisiaj zgodnie z moją najlepsza wiedzą. 
Reply:
    25/04 dostarczone</t>
      </text>
    </comment>
    <comment ref="G9" authorId="6" shapeId="0" xr:uid="{094C0BE6-7122-4AC7-AE73-0E065A8F1679}">
      <text>
        <t>[Threaded comment]
Your version of Excel allows you to read this threaded comment; however, any edits to it will get removed if the file is opened in a newer version of Excel. Learn more: https://go.microsoft.com/fwlink/?linkid=870924
Comment:
    prośba wysłana 25/04</t>
      </text>
    </comment>
    <comment ref="H10" authorId="7" shapeId="0" xr:uid="{E7C3B1C5-1D4E-44CC-A628-4914657EC607}">
      <text>
        <t>[Threaded comment]
Your version of Excel allows you to read this threaded comment; however, any edits to it will get removed if the file is opened in a newer version of Excel. Learn more: https://go.microsoft.com/fwlink/?linkid=870924
Comment:
    to już jest skończone w ALFie</t>
      </text>
    </comment>
    <comment ref="G17" authorId="8" shapeId="0" xr:uid="{F5204D77-36DE-42AC-841F-B5DEFDF07245}">
      <text>
        <t>[Threaded comment]
Your version of Excel allows you to read this threaded comment; however, any edits to it will get removed if the file is opened in a newer version of Excel. Learn more: https://go.microsoft.com/fwlink/?linkid=870924
Comment:
    zrobione wysokopoziomowe wyceny do zakresu 12 partnerów określonych jako najbardziej priorytetowi</t>
      </text>
    </comment>
    <comment ref="L18" authorId="9" shapeId="0" xr:uid="{791FD0CD-17C0-479C-A730-623BF5D3812C}">
      <text>
        <t>[Threaded comment]
Your version of Excel allows you to read this threaded comment; however, any edits to it will get removed if the file is opened in a newer version of Excel. Learn more: https://go.microsoft.com/fwlink/?linkid=870924
Comment:
    + cennik dynamiczny?</t>
      </text>
    </comment>
    <comment ref="B20" authorId="10" shapeId="0" xr:uid="{17E085A5-F2D6-4839-83CE-87A7286BDBB2}">
      <text>
        <t>[Threaded comment]
Your version of Excel allows you to read this threaded comment; however, any edits to it will get removed if the file is opened in a newer version of Excel. Learn more: https://go.microsoft.com/fwlink/?linkid=870924
Comment:
    tylko praca w ALF</t>
      </text>
    </comment>
    <comment ref="H21" authorId="11" shapeId="0" xr:uid="{888110E7-F808-4087-A2AD-D3B11357D850}">
      <text>
        <t>[Threaded comment]
Your version of Excel allows you to read this threaded comment; however, any edits to it will get removed if the file is opened in a newer version of Excel. Learn more: https://go.microsoft.com/fwlink/?linkid=870924
Comment:
    -20 MD bo Milena powiedziała że bez wykupu w fazie 1</t>
      </text>
    </comment>
    <comment ref="G22" authorId="12" shapeId="0" xr:uid="{68D0773B-DEFD-4BA1-A1AE-11EE8707EF77}">
      <text>
        <t>[Threaded comment]
Your version of Excel allows you to read this threaded comment; however, any edits to it will get removed if the file is opened in a newer version of Excel. Learn more: https://go.microsoft.com/fwlink/?linkid=870924
Comment:
    Paweł z Anetą to wycenili</t>
      </text>
    </comment>
    <comment ref="F24" authorId="13" shapeId="0" xr:uid="{8804B390-3CAD-4756-BF89-8CB4EC7EEF19}">
      <text>
        <t>[Threaded comment]
Your version of Excel allows you to read this threaded comment; however, any edits to it will get removed if the file is opened in a newer version of Excel. Learn more: https://go.microsoft.com/fwlink/?linkid=870924
Comment:
    21/05 Cezary wysłał One Pager do Oskara</t>
      </text>
    </comment>
    <comment ref="M25" authorId="14" shapeId="0" xr:uid="{CA1AB431-B9B3-477C-AC2F-399C24618F90}">
      <text>
        <t>[Threaded comment]
Your version of Excel allows you to read this threaded comment; however, any edits to it will get removed if the file is opened in a newer version of Excel. Learn more: https://go.microsoft.com/fwlink/?linkid=870924
Comment:
    Sales Report</t>
      </text>
    </comment>
    <comment ref="B30" authorId="15" shapeId="0" xr:uid="{F38B557D-0BD6-4193-B3B6-ADC85383FE5B}">
      <text>
        <t xml:space="preserve">[Threaded comment]
Your version of Excel allows you to read this threaded comment; however, any edits to it will get removed if the file is opened in a newer version of Excel. Learn more: https://go.microsoft.com/fwlink/?linkid=870924
Comment:
    Informuję również, że zmiany cen dla Rent + maja wejść na platformie Multibrand jednocześnie z wejściem zmian w POS. W związku z ty, dołączam @Agata
Borsuk, </t>
      </text>
    </comment>
    <comment ref="H30" authorId="16" shapeId="0" xr:uid="{570711EC-36C7-4A13-AA0F-EE64BBEABA73}">
      <text>
        <t>[Threaded comment]
Your version of Excel allows you to read this threaded comment; however, any edits to it will get removed if the file is opened in a newer version of Excel. Learn more: https://go.microsoft.com/fwlink/?linkid=870924
Comment:
    tylko wgranie cenników przez biznes</t>
      </text>
    </comment>
    <comment ref="B31" authorId="17" shapeId="0" xr:uid="{3C830B5D-957F-4E19-AE7E-59274270EA86}">
      <text>
        <t>[Threaded comment]
Your version of Excel allows you to read this threaded comment; however, any edits to it will get removed if the file is opened in a newer version of Excel. Learn more: https://go.microsoft.com/fwlink/?linkid=870924
Comment:
    to jest połączone z 1</t>
      </text>
    </comment>
    <comment ref="H33" authorId="18" shapeId="0" xr:uid="{80164A6C-A4A8-4465-833E-7B300A3331F7}">
      <text>
        <t>[Threaded comment]
Your version of Excel allows you to read this threaded comment; however, any edits to it will get removed if the file is opened in a newer version of Excel. Learn more: https://go.microsoft.com/fwlink/?linkid=870924
Comment:
    tylko wgranie cenników przez biznes</t>
      </text>
    </comment>
    <comment ref="G59" authorId="19" shapeId="0" xr:uid="{0B5EFCEA-B5F7-42BF-BBB6-F68EB3D02977}">
      <text>
        <t>[Threaded comment]
Your version of Excel allows you to read this threaded comment; however, any edits to it will get removed if the file is opened in a newer version of Excel. Learn more: https://go.microsoft.com/fwlink/?linkid=870924
Comment:
    Po warsztatach z partnerem zmieniły się wymagania - One Pager do korekty
Reply:
    skorygowany w połowie grudnia 2024</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tc={DEEC8F77-3788-4434-A7FB-745966428C15}</author>
  </authors>
  <commentList>
    <comment ref="F3" authorId="0" shapeId="0" xr:uid="{DEEC8F77-3788-4434-A7FB-745966428C15}">
      <text>
        <t>[Threaded comment]
Your version of Excel allows you to read this threaded comment; however, any edits to it will get removed if the file is opened in a newer version of Excel. Learn more: https://go.microsoft.com/fwlink/?linkid=870924
Comment:
    zmiana z 33% na 42% bo Softwarely nie ma overhead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<sst xmlns="http://schemas.openxmlformats.org/spreadsheetml/2006/main" count="6462" uniqueCount="1345">
  <si>
    <t>PRIORYTET</t>
  </si>
  <si>
    <t>DATE</t>
  </si>
  <si>
    <t>TOTALS</t>
  </si>
  <si>
    <t>WEEK</t>
  </si>
  <si>
    <t>PROJECTS &amp; FUNCTIONALITIES CAPACITY</t>
  </si>
  <si>
    <t>ALF</t>
  </si>
  <si>
    <t>WAREX</t>
  </si>
  <si>
    <t>OPTIMUS</t>
  </si>
  <si>
    <t>MASH</t>
  </si>
  <si>
    <t>MAGENTO</t>
  </si>
  <si>
    <t>PROJECTS &amp; FUNCTIONALITIES CAPACITY UTILISATION</t>
  </si>
  <si>
    <t>DŁUG FUNKCJONALNY ALF</t>
  </si>
  <si>
    <t>Project - Portal B2B 1(1.5)</t>
  </si>
  <si>
    <t>Project - Multibrand for iMad</t>
  </si>
  <si>
    <t>Project - Malezja Faza 1A</t>
  </si>
  <si>
    <t>MM Open Days: Faza1 - 22/05</t>
  </si>
  <si>
    <t>MM Open Days: Faza2 - 03/06</t>
  </si>
  <si>
    <t>Open Days tMobile - 23/06 + Genetal Open Days Tasks</t>
  </si>
  <si>
    <t>PLAY New Assortment Groups</t>
  </si>
  <si>
    <t>Inicjatywa PLK karta usług (B2B Enterprise + Frontend)</t>
  </si>
  <si>
    <t>JET 
(zmiana leasingu na najem do 27 maja)</t>
  </si>
  <si>
    <t>ALLPSI</t>
  </si>
  <si>
    <t>PHOX</t>
  </si>
  <si>
    <t>(BIK) Antyfraud CFD</t>
  </si>
  <si>
    <t>Inicjatywa API PLAY</t>
  </si>
  <si>
    <t>Rebranding</t>
  </si>
  <si>
    <t>Project - HT Rental</t>
  </si>
  <si>
    <t>Project - iStyle HU</t>
  </si>
  <si>
    <t>Orange B2B (insurance exchange)</t>
  </si>
  <si>
    <t>A1 Croatia</t>
  </si>
  <si>
    <t>Project - Multibrand for iMad PHASE 2 (sale)</t>
  </si>
  <si>
    <t>Multibox</t>
  </si>
  <si>
    <t>Project - Wietnam</t>
  </si>
  <si>
    <t>iStyle HR</t>
  </si>
  <si>
    <t>Grameephone</t>
  </si>
  <si>
    <t>Luxtrade PL</t>
  </si>
  <si>
    <t>Mr Price</t>
  </si>
  <si>
    <t>AION (Receivables Buyout)</t>
  </si>
  <si>
    <t>Portal B2B - PHASE 2</t>
  </si>
  <si>
    <t>Upgrade/Grading</t>
  </si>
  <si>
    <t>Shopping Cart (koszyk) ALF</t>
  </si>
  <si>
    <t>Dynamic Pricing</t>
  </si>
  <si>
    <t>CRM 360 - PHASE 1</t>
  </si>
  <si>
    <t>Decision Cube</t>
  </si>
  <si>
    <t>Orange IMAD in Optimus (SPOC)</t>
  </si>
  <si>
    <t>ALF-NAV integration</t>
  </si>
  <si>
    <t>Moduł reklamacji na CP Play</t>
  </si>
  <si>
    <t>NAME</t>
  </si>
  <si>
    <t>SURNAME</t>
  </si>
  <si>
    <t>FULL NAME</t>
  </si>
  <si>
    <t>SKILLSET</t>
  </si>
  <si>
    <t>TEAM</t>
  </si>
  <si>
    <t>PROJECT</t>
  </si>
  <si>
    <t>TOTAL PROJECT MD</t>
  </si>
  <si>
    <t>Andrzej</t>
  </si>
  <si>
    <t>Dyśko</t>
  </si>
  <si>
    <t>SUMA</t>
  </si>
  <si>
    <t>Malezja</t>
  </si>
  <si>
    <t>KYC</t>
  </si>
  <si>
    <t>C</t>
  </si>
  <si>
    <t>Mikołaj</t>
  </si>
  <si>
    <t>Banaszkiewicz</t>
  </si>
  <si>
    <t>Michał</t>
  </si>
  <si>
    <t>Godziszewski</t>
  </si>
  <si>
    <t>JET</t>
  </si>
  <si>
    <t>Adam</t>
  </si>
  <si>
    <t>Gruszecki</t>
  </si>
  <si>
    <t>Bartosz</t>
  </si>
  <si>
    <t>Listwan</t>
  </si>
  <si>
    <t>Joanna</t>
  </si>
  <si>
    <t>Redes</t>
  </si>
  <si>
    <t>Vacancy</t>
  </si>
  <si>
    <t>Daniel</t>
  </si>
  <si>
    <t>Martyniuk</t>
  </si>
  <si>
    <t>Konrad</t>
  </si>
  <si>
    <t>Janiak</t>
  </si>
  <si>
    <t>Tomasz</t>
  </si>
  <si>
    <t>Sabała</t>
  </si>
  <si>
    <t>Adrian</t>
  </si>
  <si>
    <t>Słabicki</t>
  </si>
  <si>
    <t>Szymon</t>
  </si>
  <si>
    <t>Bratnik</t>
  </si>
  <si>
    <t>Żaneta</t>
  </si>
  <si>
    <t>Fedor-Zalewska</t>
  </si>
  <si>
    <t>Jarosław</t>
  </si>
  <si>
    <t>Gawroński</t>
  </si>
  <si>
    <t>Karpo</t>
  </si>
  <si>
    <t>Dub</t>
  </si>
  <si>
    <t>Wierachowski</t>
  </si>
  <si>
    <t>Mbox for MM (Worten) - 23.07</t>
  </si>
  <si>
    <t>KOSTKA - ALF</t>
  </si>
  <si>
    <t>T-Mobile Rental</t>
  </si>
  <si>
    <t>PAPERLESS - ALF</t>
  </si>
  <si>
    <t>CENNIK - ALF</t>
  </si>
  <si>
    <t>PRODUKT ALF</t>
  </si>
  <si>
    <t>PRODUKT WAREX</t>
  </si>
  <si>
    <t>PRODUKT OPTI</t>
  </si>
  <si>
    <t>CENNIK MASH</t>
  </si>
  <si>
    <t>PAPERLESS MASH</t>
  </si>
  <si>
    <t>Orange (insurance exchange)</t>
  </si>
  <si>
    <t>Paperless</t>
  </si>
  <si>
    <t>Risk Changes</t>
  </si>
  <si>
    <t>Compass</t>
  </si>
  <si>
    <t>Orange B2B Enterprise</t>
  </si>
  <si>
    <t>iMad Changes Phase 1 (iMad Care i iMad Rent)</t>
  </si>
  <si>
    <t>Edgars</t>
  </si>
  <si>
    <t>JET Phase 3 
(New product with an offer for better customers - JET)</t>
  </si>
  <si>
    <t>PHOX (iMad Now)</t>
  </si>
  <si>
    <t>Integracja ALF-NAV</t>
  </si>
  <si>
    <t>Żabka - ON HOLD</t>
  </si>
  <si>
    <t>Inicjatywa MiniClaim</t>
  </si>
  <si>
    <t>Orange (Insurance Exchange)</t>
  </si>
  <si>
    <t>Upgrade</t>
  </si>
  <si>
    <t>Żabka</t>
  </si>
  <si>
    <t>N/A</t>
  </si>
  <si>
    <t>Special Offer - przedłużenie za pół ceny po roku (w styczniu będzie rok od pierwszych dni otwartych)</t>
  </si>
  <si>
    <t>TBC</t>
  </si>
  <si>
    <t>Worten</t>
  </si>
  <si>
    <t>Coverwise</t>
  </si>
  <si>
    <t>Melon</t>
  </si>
  <si>
    <t>Mirror Check</t>
  </si>
  <si>
    <t>ARCHIWUM</t>
  </si>
  <si>
    <t>Loop</t>
  </si>
  <si>
    <t>Worten (OPTION 1 - LFO)</t>
  </si>
  <si>
    <t>T-Mobile New Variants</t>
  </si>
  <si>
    <t>PLK Service Care Pack Update 2025</t>
  </si>
  <si>
    <t>PKO BP - New protection services for PKO BP</t>
  </si>
  <si>
    <t>Worten (including Unified API changes)</t>
  </si>
  <si>
    <t>MM Spain (rental + TBC)</t>
  </si>
  <si>
    <t>?</t>
  </si>
  <si>
    <t>Warranty for Orange Slovakia​</t>
  </si>
  <si>
    <t>B2B – Protection Product Changes</t>
  </si>
  <si>
    <t>IRIS</t>
  </si>
  <si>
    <t>ALL</t>
  </si>
  <si>
    <t>PROJECTS</t>
  </si>
  <si>
    <t>Kamila</t>
  </si>
  <si>
    <t>Molas</t>
  </si>
  <si>
    <t>Squad Lead</t>
  </si>
  <si>
    <t>BE Developer</t>
  </si>
  <si>
    <t>FE Developer</t>
  </si>
  <si>
    <t>Marcin</t>
  </si>
  <si>
    <t>Goździewski</t>
  </si>
  <si>
    <t>Jakub</t>
  </si>
  <si>
    <t>Kulesza</t>
  </si>
  <si>
    <t>TSM</t>
  </si>
  <si>
    <t>Bartnik</t>
  </si>
  <si>
    <t>QA coordinator</t>
  </si>
  <si>
    <t>QAA</t>
  </si>
  <si>
    <t>Darya</t>
  </si>
  <si>
    <t>Vasilchyk</t>
  </si>
  <si>
    <t>Darya  Vasilchyk</t>
  </si>
  <si>
    <t>Trainee</t>
  </si>
  <si>
    <t>Dominik</t>
  </si>
  <si>
    <t>Jagodziński</t>
  </si>
  <si>
    <t>Dominik Jagodziński</t>
  </si>
  <si>
    <t>Radosław</t>
  </si>
  <si>
    <t>Górski</t>
  </si>
  <si>
    <t>Radosław Górski</t>
  </si>
  <si>
    <t>QAE</t>
  </si>
  <si>
    <t>Wrzesiński</t>
  </si>
  <si>
    <t>Marcin Wrzesiński</t>
  </si>
  <si>
    <t>Mariola</t>
  </si>
  <si>
    <t>Skrzędziejewska</t>
  </si>
  <si>
    <t>System Analyst</t>
  </si>
  <si>
    <t>Iga</t>
  </si>
  <si>
    <t>Adamczuk</t>
  </si>
  <si>
    <t>Łukasz</t>
  </si>
  <si>
    <t>Budzyn</t>
  </si>
  <si>
    <t>Iemma</t>
  </si>
  <si>
    <t>Kamil</t>
  </si>
  <si>
    <t>Łukasik</t>
  </si>
  <si>
    <t>Anna</t>
  </si>
  <si>
    <t>Ilchenko</t>
  </si>
  <si>
    <t>Anna Ilchenko</t>
  </si>
  <si>
    <t>Patryk</t>
  </si>
  <si>
    <t>Adamczyk</t>
  </si>
  <si>
    <t>Krzysztof</t>
  </si>
  <si>
    <t>Sałapa</t>
  </si>
  <si>
    <t>Branicki</t>
  </si>
  <si>
    <t>Fedorowicz</t>
  </si>
  <si>
    <t>Kawałkiewicz</t>
  </si>
  <si>
    <t>Marta</t>
  </si>
  <si>
    <t>Kordas</t>
  </si>
  <si>
    <t>Roger</t>
  </si>
  <si>
    <t>Witkowski</t>
  </si>
  <si>
    <t>Monika</t>
  </si>
  <si>
    <t>Zarzycka</t>
  </si>
  <si>
    <t>Aleksandra</t>
  </si>
  <si>
    <t>Błaszczyk</t>
  </si>
  <si>
    <t>Hubert</t>
  </si>
  <si>
    <t>Foltyn</t>
  </si>
  <si>
    <t>Kaja</t>
  </si>
  <si>
    <t>Jach</t>
  </si>
  <si>
    <t>Stanisław</t>
  </si>
  <si>
    <t>Walkosz</t>
  </si>
  <si>
    <t>Szczerbiak</t>
  </si>
  <si>
    <t>Paweł</t>
  </si>
  <si>
    <t>Szymański</t>
  </si>
  <si>
    <t>Nieściur</t>
  </si>
  <si>
    <t>Ryncarz</t>
  </si>
  <si>
    <t>Przemysław</t>
  </si>
  <si>
    <t>Ćwikła</t>
  </si>
  <si>
    <t>Fast</t>
  </si>
  <si>
    <t>White Cat</t>
  </si>
  <si>
    <t>Litwin</t>
  </si>
  <si>
    <t>Radosław Litwin</t>
  </si>
  <si>
    <t>Matyjasek</t>
  </si>
  <si>
    <t>Konrad Matyjasek</t>
  </si>
  <si>
    <t>Cezary</t>
  </si>
  <si>
    <t>Domagała</t>
  </si>
  <si>
    <t>Engineering Manager</t>
  </si>
  <si>
    <t>ITRND</t>
  </si>
  <si>
    <t>Kułakowski</t>
  </si>
  <si>
    <t>Tomasz Kułakowski</t>
  </si>
  <si>
    <t>IT DELIVERY</t>
  </si>
  <si>
    <t>Lupa</t>
  </si>
  <si>
    <t>Tomasz Lupa</t>
  </si>
  <si>
    <t>Wojciech</t>
  </si>
  <si>
    <t>Wójcik</t>
  </si>
  <si>
    <t>Wojciech Wójcik</t>
  </si>
  <si>
    <t>Naworol</t>
  </si>
  <si>
    <t>Paweł Naworol</t>
  </si>
  <si>
    <t>Biskup</t>
  </si>
  <si>
    <t>Kamil Biskup</t>
  </si>
  <si>
    <t>Rafał</t>
  </si>
  <si>
    <t>Mianowicz</t>
  </si>
  <si>
    <t>Rafał Mianowicz</t>
  </si>
  <si>
    <t>Project PM</t>
  </si>
  <si>
    <t>Lead Analyst</t>
  </si>
  <si>
    <t>Tech Lead</t>
  </si>
  <si>
    <t>ASSIGNED PROJECT/WORK IN PROGRESS</t>
  </si>
  <si>
    <t>Kamila Molas</t>
  </si>
  <si>
    <t>MANAGER</t>
  </si>
  <si>
    <t>Projekty (Rebranding, iMad Flex, Compas, Multibrand, T-Mobile, inne), BAU, Maintenace</t>
  </si>
  <si>
    <t>Andrzej Dyśko</t>
  </si>
  <si>
    <t>DEV-BACK</t>
  </si>
  <si>
    <t>Uprade i dokumentacja - do końca września w bt</t>
  </si>
  <si>
    <t>Mikołaj Banaszkiewicz</t>
  </si>
  <si>
    <t>BAU, Projekty (JET, EDGARS)</t>
  </si>
  <si>
    <t>Adrian Słabicki
Szymon Bartnik</t>
  </si>
  <si>
    <t>Michał Godziszewski</t>
  </si>
  <si>
    <t>DEV-FRONT</t>
  </si>
  <si>
    <t>BAU, Projekty (EDGARS)</t>
  </si>
  <si>
    <t>Adam Gruszecki</t>
  </si>
  <si>
    <t>BAU, Maintenace, Projekty (Wymagania audytowe)</t>
  </si>
  <si>
    <t>Bartosz Listwan</t>
  </si>
  <si>
    <t>BAU, Maintenace, Projekty (iMad FLex)</t>
  </si>
  <si>
    <t>Joanna Redes</t>
  </si>
  <si>
    <t>BAU, Maintenace, Projekty (Wymagania audytowe, AION,NAV - Multibrand B2B)</t>
  </si>
  <si>
    <t>Jakub Kulesza</t>
  </si>
  <si>
    <t>ANALYST</t>
  </si>
  <si>
    <t>Konrad Janiak</t>
  </si>
  <si>
    <t>BAU, Maintenace, Projekty (Multibrand, T-mobile, Cennik dynamiczny, Multibrand, Wymagania audytowe)</t>
  </si>
  <si>
    <t>Tomasz Sabała</t>
  </si>
  <si>
    <t>Projekty (Wymagania audytowe), BAU</t>
  </si>
  <si>
    <t>Adrian Słabicki</t>
  </si>
  <si>
    <t>Projekty (Wymagania audytowe)</t>
  </si>
  <si>
    <t>Szymon Bartnik</t>
  </si>
  <si>
    <t>Żaneta Fedor-Zalewska</t>
  </si>
  <si>
    <t>QA</t>
  </si>
  <si>
    <t>Kostka decyzyjna, MASH, Pandora</t>
  </si>
  <si>
    <t>Jarosław Gawroński</t>
  </si>
  <si>
    <t>BAU, Kostka decyzyjna</t>
  </si>
  <si>
    <t>Karpo Dub</t>
  </si>
  <si>
    <t>BAU, Kostka decyzyjna, Mirror Check</t>
  </si>
  <si>
    <t>Tomasz Wierachowski</t>
  </si>
  <si>
    <t>QA-coordinator</t>
  </si>
  <si>
    <t>Pandora, MASH, Kostka decyzyjna</t>
  </si>
  <si>
    <t>Konrad Jaroszkiewicz</t>
  </si>
  <si>
    <t>L4</t>
  </si>
  <si>
    <t>Mariola Skrzędziejewska</t>
  </si>
  <si>
    <t>BAU, Maintenance, Projekty (Orange B2B , MrPrice, iStyleHR, HT Rental, PLK SU042024)</t>
  </si>
  <si>
    <t>Karol Stefaniuk</t>
  </si>
  <si>
    <t>BAU, Maintenance, Projekty (iMadFlex, iMadRent,  Kastka Decyzyjna, Rebranding, PLK Enterprise)</t>
  </si>
  <si>
    <t>Marcin Pazdyga</t>
  </si>
  <si>
    <t>BAU, Maintenance, Projekty (iStyleHR, Orange B2B, iMadRent, iMadFlex, PLK Enterprise,MrPrice,HTRental, PLK Enterprise,iMadRent, iMadCare)</t>
  </si>
  <si>
    <t>Łukasz Budzyn</t>
  </si>
  <si>
    <t>BAU, Maintenance, Projekty (iMadCare,Dokumentacja)</t>
  </si>
  <si>
    <t>Tomasz Iemma</t>
  </si>
  <si>
    <t>BAU, Maintenance, Projekty (iMadFlex, Dokumentacja)</t>
  </si>
  <si>
    <t>Iga Adamczuk</t>
  </si>
  <si>
    <t>BAU, Maintenance, Projekty (iStyleHR, Orange B2B, iMadRent, iMadFlex, PLK Enterprise)</t>
  </si>
  <si>
    <t>Kamil Łukasik</t>
  </si>
  <si>
    <t>Patryk Sęderowski</t>
  </si>
  <si>
    <t>Patryk Adamczyk</t>
  </si>
  <si>
    <t>BAU, Projekty (Compas, Rebranding, Api Play, iMad Flex, Żabka faza 2), Maintenance</t>
  </si>
  <si>
    <t>Krzysztof Sałapa</t>
  </si>
  <si>
    <t>BAU, Projekty (Vietnam, Orange Enterprise, iSyleHR, zamknięciecie MiniClaim), Maintenance</t>
  </si>
  <si>
    <t>Marcin Goździewski</t>
  </si>
  <si>
    <t>BAU, Maintenace, Projekty (EDGARS), Monitoring produkcji</t>
  </si>
  <si>
    <t>BAU, Compas</t>
  </si>
  <si>
    <t>Tomasz Branicki</t>
  </si>
  <si>
    <t>BAU, Maintenace, Projekty (Rebranding , Orange Enterprise, iMad Flex</t>
  </si>
  <si>
    <t>Andrzej Fedorowicz</t>
  </si>
  <si>
    <t>Projekty (Api Play, iMad Flex), BAU, Maintenance</t>
  </si>
  <si>
    <t>Bartosz Kawałkiewicz</t>
  </si>
  <si>
    <t>Projekty (Api Play, Orange Enterprise, iMad Flex), BAU</t>
  </si>
  <si>
    <t>Marta Kordas</t>
  </si>
  <si>
    <t>Fronty pod rebranding (Tmobile, Coverise, PLK), Maintenace (OSD), BAU (testy)</t>
  </si>
  <si>
    <t>Roger Witkowski</t>
  </si>
  <si>
    <t>BAU, Maintenance, Projekty (Rebranding, Orange Enterprise, iMad Flex)</t>
  </si>
  <si>
    <t>Monika Zarzycka</t>
  </si>
  <si>
    <t>Projekty (Rebranding, iMad Flex, iMad Rent, Compas, Żabka Faza 2), BAU, Maintenace</t>
  </si>
  <si>
    <t>Aleksndra Błaszczyk</t>
  </si>
  <si>
    <t>BAU, Maintenace, Projekty (Rebranding , Orange Enterprise, Api Play, iMad Flex)</t>
  </si>
  <si>
    <t>Hubert Foltyn</t>
  </si>
  <si>
    <t>BAU, Maintenace, Projekty (Rebranding , Orange Enterprise, Api Play, iMad Flex, Compas)</t>
  </si>
  <si>
    <t>Kaja Jach</t>
  </si>
  <si>
    <t>Stanisław Walkosz</t>
  </si>
  <si>
    <t>Krzysztof Szczerbiak</t>
  </si>
  <si>
    <t>Cennik dynamiczny iStyle</t>
  </si>
  <si>
    <t>Paweł Szymański</t>
  </si>
  <si>
    <t>Szymański Paweł Szymański</t>
  </si>
  <si>
    <t>Compas, Cennik dynamiczny iStyle, Wietnam - analizy</t>
  </si>
  <si>
    <t>Łukasz Nieściur</t>
  </si>
  <si>
    <t>Cennik dynamiczny iStyle, Wietnam</t>
  </si>
  <si>
    <t>Szymon Ryncarz</t>
  </si>
  <si>
    <t>Compas - integracja z DHL</t>
  </si>
  <si>
    <t>Vacancy-ARCHEO LEAD Vacancy-ARCHEO LEAD</t>
  </si>
  <si>
    <t>Przemysław Ćwikła</t>
  </si>
  <si>
    <t>Rebranding, Multibox, Multibrand, Hoang Ha VN, Phox for iMad, B2B - BAU/Main, Malaysia - BAU/Main</t>
  </si>
  <si>
    <t>Fast White Cat</t>
  </si>
  <si>
    <t>PM</t>
  </si>
  <si>
    <t>Rebranding, Multibox, Multibrand, Hoang Ha VN, B2B - BAU/Main, Malaysia - BAU/Main</t>
  </si>
  <si>
    <t>Konrad Górski</t>
  </si>
  <si>
    <t>Daria Rajkowska</t>
  </si>
  <si>
    <t>BI Team Leader</t>
  </si>
  <si>
    <t>BI</t>
  </si>
  <si>
    <t>Magdalena Wójcik</t>
  </si>
  <si>
    <t>ETL Developer</t>
  </si>
  <si>
    <t>Karolina Parkitna</t>
  </si>
  <si>
    <t>Data Scientist</t>
  </si>
  <si>
    <t>Katarzyna Faryniak</t>
  </si>
  <si>
    <t>Data Analyst</t>
  </si>
  <si>
    <t>Dominika Bartosik</t>
  </si>
  <si>
    <t>Jakub Litwin</t>
  </si>
  <si>
    <t>Michał Branicz</t>
  </si>
  <si>
    <t>Karol Murawski</t>
  </si>
  <si>
    <t>Senior ETL Developer</t>
  </si>
  <si>
    <t>Maciej Tomaszewski</t>
  </si>
  <si>
    <t>Agata Borsuk</t>
  </si>
  <si>
    <t xml:space="preserve">IT Project Manager </t>
  </si>
  <si>
    <t>IT Delivery</t>
  </si>
  <si>
    <t>MultiBrand, MultiBox, Orange (Insurance Exchange), Release Management</t>
  </si>
  <si>
    <t>Rental T-Mobile, PHOX, Rebranding, Mobile Apps</t>
  </si>
  <si>
    <t>Compass, iStyleHR, HT Rental, Mr Price, Hoang Ha VN, A1 Croatia</t>
  </si>
  <si>
    <t>BUSINESS ANALYST</t>
  </si>
  <si>
    <t>Onboarding - Hoang Ha VN</t>
  </si>
  <si>
    <t>Onboarding - Compass, T-Mobile Rental</t>
  </si>
  <si>
    <t>OWASP Top 10 - training</t>
  </si>
  <si>
    <t>July</t>
  </si>
  <si>
    <t>June</t>
  </si>
  <si>
    <t>z</t>
  </si>
  <si>
    <t>May</t>
  </si>
  <si>
    <t>April</t>
  </si>
  <si>
    <t>07.09.2026 - 18.09.2026</t>
  </si>
  <si>
    <t>24.08.2026 - 04.09.2026</t>
  </si>
  <si>
    <t>10.08.2026 - 21.08.2026</t>
  </si>
  <si>
    <t>27.07.2026 - 07.08.2026</t>
  </si>
  <si>
    <t>13.07.2026 - 24.07.2026</t>
  </si>
  <si>
    <t>29.06.2026 - 10.07.2026</t>
  </si>
  <si>
    <t>15.06.2026 - 26.06.2026</t>
  </si>
  <si>
    <t>01.06.2026 - 12.06.2026</t>
  </si>
  <si>
    <t>18.05.2026 - 29.05.2026</t>
  </si>
  <si>
    <t>04.05.2026 - 15.05.2026</t>
  </si>
  <si>
    <t>20.04.2026-01.05.2026</t>
  </si>
  <si>
    <t>06.04.2026 - 17.04.2026</t>
  </si>
  <si>
    <t>Global Sprint Goals</t>
  </si>
  <si>
    <t>PROJECT GOALS:
TEAM GOALS:</t>
  </si>
  <si>
    <r>
      <t xml:space="preserve">PROJECT GOALS:
</t>
    </r>
    <r>
      <rPr>
        <b/>
        <sz val="10"/>
        <color rgb="FF000000"/>
        <rFont val="Aptos Narrow"/>
        <family val="2"/>
      </rPr>
      <t xml:space="preserve">Operation Excellence </t>
    </r>
    <r>
      <rPr>
        <sz val="10"/>
        <color rgb="FF000000"/>
        <rFont val="Aptos Narrow"/>
      </rPr>
      <t xml:space="preserve">- 03.08 - GOLIVE
</t>
    </r>
    <r>
      <rPr>
        <b/>
        <sz val="10"/>
        <color rgb="FF000000"/>
        <rFont val="Aptos Narrow"/>
      </rPr>
      <t xml:space="preserve">Open Contract in Rental - dev
HT Insurance  - UAT (go live 25.08)
Macedonia - GO LIVE (z API Warex)
Customer Portals update (tmobile, play) - UAT
</t>
    </r>
    <r>
      <rPr>
        <sz val="10"/>
        <color rgb="FF000000"/>
        <rFont val="Aptos Narrow"/>
      </rPr>
      <t xml:space="preserve">
TEAM GOALS:
ALF: BAU - debt collection reminders
ALF: 
IMAD PHASE 2 GOLIVE
- ALF 
- MAG - new payment methods - start development</t>
    </r>
  </si>
  <si>
    <r>
      <rPr>
        <b/>
        <sz val="10"/>
        <color rgb="FF000000"/>
        <rFont val="Aptos Narrow"/>
        <family val="2"/>
      </rPr>
      <t xml:space="preserve">ORANGE PROD.REFRESH &amp; MC 
</t>
    </r>
    <r>
      <rPr>
        <sz val="10"/>
        <color rgb="FF000000"/>
        <rFont val="Aptos Narrow"/>
        <family val="2"/>
      </rPr>
      <t xml:space="preserve">- WAREX -  </t>
    </r>
    <r>
      <rPr>
        <strike/>
        <sz val="10"/>
        <color rgb="FF000000"/>
        <rFont val="Aptos Narrow"/>
        <family val="2"/>
      </rPr>
      <t>MC backend UAT and mobile app UAT with Orange,</t>
    </r>
    <r>
      <rPr>
        <sz val="10"/>
        <color rgb="FF000000"/>
        <rFont val="Aptos Narrow"/>
        <family val="2"/>
      </rPr>
      <t xml:space="preserve"> Development (CRs and Orange delay) 
ORANGE IE -   PHASE 5
- NNW (GOLIVE)
- Documentation
- Reports update
</t>
    </r>
    <r>
      <rPr>
        <b/>
        <sz val="10"/>
        <color rgb="FF000000"/>
        <rFont val="Aptos Narrow"/>
        <family val="2"/>
      </rPr>
      <t>LTDC Rental</t>
    </r>
    <r>
      <rPr>
        <sz val="10"/>
        <color rgb="FF000000"/>
        <rFont val="Aptos Narrow"/>
        <family val="2"/>
      </rPr>
      <t xml:space="preserve"> - komunikacja Optimus i raporty BI oraz stabilizacja 
</t>
    </r>
    <r>
      <rPr>
        <b/>
        <sz val="10"/>
        <color rgb="FF000000"/>
        <rFont val="Aptos Narrow"/>
        <family val="2"/>
      </rPr>
      <t xml:space="preserve">Southdance </t>
    </r>
    <r>
      <rPr>
        <sz val="10"/>
        <color rgb="FF000000"/>
        <rFont val="Aptos Narrow"/>
        <family val="2"/>
      </rPr>
      <t xml:space="preserve">- GOLIVE CP i OPTI, CRy, WAREX GoLIVE.
</t>
    </r>
    <r>
      <rPr>
        <b/>
        <sz val="10"/>
        <color rgb="FF000000"/>
        <rFont val="Aptos Narrow"/>
        <family val="2"/>
      </rPr>
      <t>Macedonia</t>
    </r>
    <r>
      <rPr>
        <sz val="10"/>
        <color rgb="FF000000"/>
        <rFont val="Aptos Narrow"/>
        <family val="2"/>
      </rPr>
      <t xml:space="preserve"> - DEV, API Warex (DEV) + PDF, komunikacja Optimus, Customer Portal
</t>
    </r>
    <r>
      <rPr>
        <b/>
        <sz val="10"/>
        <color rgb="FF000000"/>
        <rFont val="Aptos Narrow"/>
        <family val="2"/>
      </rPr>
      <t xml:space="preserve">Customer Portals update (tmobile, play) </t>
    </r>
    <r>
      <rPr>
        <sz val="10"/>
        <color rgb="FF000000"/>
        <rFont val="Aptos Narrow"/>
        <family val="2"/>
      </rPr>
      <t xml:space="preserve">- DEV start
</t>
    </r>
    <r>
      <rPr>
        <b/>
        <sz val="10"/>
        <color rgb="FF000000"/>
        <rFont val="Aptos Narrow"/>
        <family val="2"/>
      </rPr>
      <t>HT Insurance -</t>
    </r>
    <r>
      <rPr>
        <sz val="10"/>
        <color rgb="FF000000"/>
        <rFont val="Aptos Narrow"/>
        <family val="2"/>
      </rPr>
      <t xml:space="preserve"> Warex DEV, Optimus i CP -  DEV.
</t>
    </r>
    <r>
      <rPr>
        <b/>
        <sz val="10"/>
        <color rgb="FF000000"/>
        <rFont val="Aptos Narrow"/>
        <family val="2"/>
      </rPr>
      <t xml:space="preserve">
Operation Excellence - UAT + importer update
Open Contract in Rental - analysis
MM refurb - ALF ready, WArex - August, MASH todo
IMAD PHASE 2
- GOLIVE and stabilisation
- ALF Antifraud rules - on hold
- New payment methods - DEV
KAP (Parametrisation module for business) - SIT + CVM + UAT
Generic Warranty
- Warex - dev.
</t>
    </r>
  </si>
  <si>
    <t>PROJECTS GOALS:
Hrvatski Telekom (Insurance)
- Warex - Start conf. &amp; dev.
- OPTIMUS - analysys and Dev Product and New Customer Portal
Coverwise
- OPTIMUS Product,New Customer Portal for Southdowns (UAT) (GOLIVE)
- Warex - Conf. deactivation and test activation (Southdowns)
MASH- MRP Upfront integration
ALF - MDM integration, LFO minor 
ORANGE PROD.REFRESH &amp; MC 
- WAREX -  CR development on backend and mobile side, workflow configuration
ORANGE IE -   PHASE 5
- Fast track sales on WWW technical analysis
- Documentation
- NNW (DEV)
Refurb MM  GOLIVE
- Warex - waiting for avaible capacity to start development
IMAD PHASE 2 GOLIVE
- ALF Antifraud rules - DEV
- MAG - OTP &amp; GA4 - on production
MKT
- Warex - development API for Insumak (insurer)</t>
  </si>
  <si>
    <r>
      <t xml:space="preserve">PROJECTS GOALS:
</t>
    </r>
    <r>
      <rPr>
        <b/>
        <sz val="10"/>
        <color rgb="FF000000"/>
        <rFont val="Aptos Narrow"/>
        <family val="2"/>
      </rPr>
      <t>Hrvatski Telekom (Insurance)</t>
    </r>
    <r>
      <rPr>
        <sz val="10"/>
        <color rgb="FF000000"/>
        <rFont val="Aptos Narrow"/>
      </rPr>
      <t xml:space="preserve">
- Warex - Conf.&amp; Dev.
- OPTIMUS - analysys and Dev Product and New Customer Portal
</t>
    </r>
    <r>
      <rPr>
        <b/>
        <sz val="10"/>
        <color rgb="FF000000"/>
        <rFont val="Aptos Narrow"/>
      </rPr>
      <t xml:space="preserve">Coverwise/Sounthdowns
</t>
    </r>
    <r>
      <rPr>
        <sz val="10"/>
        <color rgb="FF000000"/>
        <rFont val="Aptos Narrow"/>
      </rPr>
      <t xml:space="preserve">- </t>
    </r>
    <r>
      <rPr>
        <b/>
        <sz val="10"/>
        <color rgb="FF000000"/>
        <rFont val="Aptos Narrow"/>
        <family val="2"/>
      </rPr>
      <t xml:space="preserve">OPTIMUS </t>
    </r>
    <r>
      <rPr>
        <sz val="10"/>
        <color rgb="FF000000"/>
        <rFont val="Aptos Narrow"/>
      </rPr>
      <t xml:space="preserve">Product,New Customer Portal for Southdowns (UAT)
</t>
    </r>
    <r>
      <rPr>
        <b/>
        <sz val="10"/>
        <color rgb="FF000000"/>
        <rFont val="Aptos Narrow"/>
      </rPr>
      <t xml:space="preserve">- WAREX - Southdowns - Conf. &amp; Dev.
</t>
    </r>
    <r>
      <rPr>
        <sz val="10"/>
        <color rgb="FF000000"/>
        <rFont val="Aptos Narrow"/>
      </rPr>
      <t xml:space="preserve">MASH- MRP Upfront integration, Pricing Feed/SFTP integration
ALF - MDM integration
</t>
    </r>
    <r>
      <rPr>
        <b/>
        <sz val="10"/>
        <color rgb="FF000000"/>
        <rFont val="Aptos Narrow"/>
      </rPr>
      <t xml:space="preserve">ORANGE PROD.REFRESH &amp; MC 
</t>
    </r>
    <r>
      <rPr>
        <sz val="10"/>
        <color rgb="FF000000"/>
        <rFont val="Aptos Narrow"/>
      </rPr>
      <t xml:space="preserve">- WAREX -  MC backend and mobile app - Dev.
</t>
    </r>
    <r>
      <rPr>
        <b/>
        <sz val="10"/>
        <color rgb="FF000000"/>
        <rFont val="Aptos Narrow"/>
      </rPr>
      <t xml:space="preserve">PROC. EXCELLENCE - Go Live
</t>
    </r>
    <r>
      <rPr>
        <sz val="10"/>
        <color rgb="FF000000"/>
        <rFont val="Aptos Narrow"/>
      </rPr>
      <t xml:space="preserve">
ORANGE IE -   PHASE 5
- NNW  (DEV)
- Fast track sales on WWW technical analysis
- Documentation
- Reports update NNW
- New Orange branding (GOLIVE)
- removal of vulnerabilities (GOLIVE)
</t>
    </r>
    <r>
      <rPr>
        <b/>
        <sz val="10"/>
        <color rgb="FF000000"/>
        <rFont val="Aptos Narrow"/>
      </rPr>
      <t xml:space="preserve">IMAD PHASE 2 GOLIVE
</t>
    </r>
    <r>
      <rPr>
        <sz val="10"/>
        <color rgb="FF000000"/>
        <rFont val="Aptos Narrow"/>
      </rPr>
      <t xml:space="preserve">- MAG - new payment method - dev
</t>
    </r>
    <r>
      <rPr>
        <b/>
        <sz val="10"/>
        <color rgb="FF000000"/>
        <rFont val="Aptos Narrow"/>
      </rPr>
      <t xml:space="preserve">KAP (Parametrisation module for business) - SIT/UAT
</t>
    </r>
    <r>
      <rPr>
        <sz val="10"/>
        <color rgb="FF000000"/>
        <rFont val="Aptos Narrow"/>
      </rPr>
      <t xml:space="preserve">Limits table - dev
CVM - dev
</t>
    </r>
    <r>
      <rPr>
        <b/>
        <sz val="10"/>
        <color rgb="FF000000"/>
        <rFont val="Aptos Narrow"/>
      </rPr>
      <t xml:space="preserve">Refurb MM - started due to delay in Mr Price SIT/UAT
</t>
    </r>
    <r>
      <rPr>
        <sz val="10"/>
        <color rgb="FF000000"/>
        <rFont val="Aptos Narrow"/>
      </rPr>
      <t xml:space="preserve">- ALF device pricing on LFO 
-WAREX - lack of availability
</t>
    </r>
    <r>
      <rPr>
        <b/>
        <sz val="10"/>
        <color rgb="FF000000"/>
        <rFont val="Aptos Narrow"/>
      </rPr>
      <t xml:space="preserve">Generic Warranty
</t>
    </r>
    <r>
      <rPr>
        <sz val="10"/>
        <color rgb="FF000000"/>
        <rFont val="Aptos Narrow"/>
      </rPr>
      <t xml:space="preserve">- Warex - lack of availability
</t>
    </r>
    <r>
      <rPr>
        <b/>
        <sz val="10"/>
        <color rgb="FF000000"/>
        <rFont val="Aptos Narrow"/>
      </rPr>
      <t>Customer complaints on Customer Portals (NEW - Tmobile &amp; Play) - analysys</t>
    </r>
  </si>
  <si>
    <r>
      <t xml:space="preserve">PROJECTS GOALS:
</t>
    </r>
    <r>
      <rPr>
        <b/>
        <sz val="10"/>
        <color rgb="FF000000"/>
        <rFont val="Aptos Narrow"/>
      </rPr>
      <t xml:space="preserve">
Coverwise/Sounthdowns
</t>
    </r>
    <r>
      <rPr>
        <sz val="10"/>
        <color rgb="FF000000"/>
        <rFont val="Aptos Narrow"/>
      </rPr>
      <t xml:space="preserve">- </t>
    </r>
    <r>
      <rPr>
        <b/>
        <sz val="10"/>
        <color rgb="FF000000"/>
        <rFont val="Aptos Narrow"/>
        <family val="2"/>
      </rPr>
      <t>OPTIMUS</t>
    </r>
    <r>
      <rPr>
        <sz val="10"/>
        <color rgb="FF000000"/>
        <rFont val="Aptos Narrow"/>
      </rPr>
      <t xml:space="preserve"> Product, New Customer Portal for Southdowns (DEV)
</t>
    </r>
    <r>
      <rPr>
        <b/>
        <sz val="10"/>
        <color rgb="FF000000"/>
        <rFont val="Aptos Narrow"/>
      </rPr>
      <t xml:space="preserve">
</t>
    </r>
    <r>
      <rPr>
        <sz val="10"/>
        <color rgb="FF000000"/>
        <rFont val="Aptos Narrow"/>
      </rPr>
      <t xml:space="preserve">MASH- Dynamic pricing setup	
ALF - LFO receipt modules 
TSM - Solutioning Compilation
</t>
    </r>
    <r>
      <rPr>
        <b/>
        <sz val="10"/>
        <color rgb="FF000000"/>
        <rFont val="Aptos Narrow"/>
      </rPr>
      <t xml:space="preserve">ORANGE PROD.REFRESH &amp; MC 
</t>
    </r>
    <r>
      <rPr>
        <sz val="10"/>
        <color rgb="FF000000"/>
        <rFont val="Aptos Narrow"/>
      </rPr>
      <t xml:space="preserve">- WAREX -  MC backend SIT and mobile app DEV/SIT
</t>
    </r>
    <r>
      <rPr>
        <b/>
        <sz val="10"/>
        <color rgb="FF000000"/>
        <rFont val="Aptos Narrow"/>
      </rPr>
      <t xml:space="preserve">ORANGE IE - DEV PHASE 5
</t>
    </r>
    <r>
      <rPr>
        <sz val="10"/>
        <color rgb="FF000000"/>
        <rFont val="Aptos Narrow"/>
      </rPr>
      <t xml:space="preserve">- NNW
- Documentation
- Reports update
- removal of vulnerabilities
- New Orange branding (DEV)
-Integration with telbridge (DEV and go live)
MKT DP (Macedonia)  - 15.06.2026 (OPTIMUS CP)
</t>
    </r>
    <r>
      <rPr>
        <b/>
        <sz val="10"/>
        <color rgb="FF000000"/>
        <rFont val="Aptos Narrow"/>
      </rPr>
      <t xml:space="preserve">PROC. EXCELLENCE - UAT
</t>
    </r>
    <r>
      <rPr>
        <sz val="10"/>
        <color rgb="FF000000"/>
        <rFont val="Aptos Narrow"/>
      </rPr>
      <t xml:space="preserve">ALF - Tests automation,  MVP phase 3
</t>
    </r>
    <r>
      <rPr>
        <b/>
        <sz val="10"/>
        <color rgb="FF000000"/>
        <rFont val="Aptos Narrow"/>
      </rPr>
      <t xml:space="preserve">IMAD PHASE 2
</t>
    </r>
    <r>
      <rPr>
        <sz val="10"/>
        <color rgb="FF000000"/>
        <rFont val="Aptos Narrow"/>
      </rPr>
      <t xml:space="preserve">-MAG -  OTP code implementation - UAT tests, GA4 - UAT tests, new payment method - anal
-MASH/ALF - Online Payments
- MAG/iMAD - Magento platforms integration
</t>
    </r>
    <r>
      <rPr>
        <b/>
        <sz val="10"/>
        <color rgb="FF000000"/>
        <rFont val="Aptos Narrow"/>
      </rPr>
      <t xml:space="preserve">KAP (Parametrisation module for business) - SIT/UAT
Refurb MM - started due to delay in Mr Price DEV
</t>
    </r>
    <r>
      <rPr>
        <sz val="10"/>
        <color rgb="FF000000"/>
        <rFont val="Aptos Narrow"/>
      </rPr>
      <t xml:space="preserve">- ALF device pricing on LFO
-WAREX DEV
Customer complaints on Customer Portals (NEW - Tmobile &amp; Play) - SIT/UAT
ALF -  Transferring documentation to Confluence
</t>
    </r>
  </si>
  <si>
    <r>
      <rPr>
        <sz val="10"/>
        <color rgb="FF000000"/>
        <rFont val="Aptos Narrow"/>
      </rPr>
      <t xml:space="preserve">PROJECTS GOALS:
</t>
    </r>
    <r>
      <rPr>
        <b/>
        <sz val="10"/>
        <color rgb="FF000000"/>
        <rFont val="Aptos Narrow"/>
      </rPr>
      <t xml:space="preserve">ORANGE PROD.REFRESH &amp; MC 
</t>
    </r>
    <r>
      <rPr>
        <sz val="10"/>
        <color rgb="FF000000"/>
        <rFont val="Aptos Narrow"/>
      </rPr>
      <t xml:space="preserve">- WAREX -  MC backend DEV and mobile app DEV
</t>
    </r>
    <r>
      <rPr>
        <b/>
        <sz val="10"/>
        <color rgb="FF000000"/>
        <rFont val="Aptos Narrow"/>
      </rPr>
      <t xml:space="preserve">ORANGE IE - DEV PHASE 5
</t>
    </r>
    <r>
      <rPr>
        <sz val="10"/>
        <color rgb="FF000000"/>
        <rFont val="Aptos Narrow"/>
      </rPr>
      <t xml:space="preserve">- NNW
- Fast track sales on WWW
- Documentation
- Reports update
- New Orange branding
</t>
    </r>
    <r>
      <rPr>
        <b/>
        <sz val="10"/>
        <color rgb="FF000000"/>
        <rFont val="Aptos Narrow"/>
      </rPr>
      <t>MKT DP (Macedonia)</t>
    </r>
    <r>
      <rPr>
        <sz val="10"/>
        <color rgb="FF000000"/>
        <rFont val="Aptos Narrow"/>
      </rPr>
      <t xml:space="preserve">  - UAT/DEV (OPTIMUS CP)
</t>
    </r>
    <r>
      <rPr>
        <b/>
        <sz val="10"/>
        <color rgb="FF000000"/>
        <rFont val="Aptos Narrow"/>
      </rPr>
      <t xml:space="preserve">PROC. EXCELLENCE - SIT/UAT
</t>
    </r>
    <r>
      <rPr>
        <sz val="10"/>
        <color rgb="FF000000"/>
        <rFont val="Aptos Narrow"/>
      </rPr>
      <t xml:space="preserve">ALF - Tests automation,  MVP phase 3
</t>
    </r>
    <r>
      <rPr>
        <b/>
        <sz val="10"/>
        <color rgb="FF000000"/>
        <rFont val="Aptos Narrow"/>
      </rPr>
      <t xml:space="preserve">IMAD PHASE 2
</t>
    </r>
    <r>
      <rPr>
        <sz val="10"/>
        <color rgb="FF000000"/>
        <rFont val="Aptos Narrow"/>
      </rPr>
      <t xml:space="preserve">-MAG -  OTP code implementation - SIT, layout and content modification - DEV, new payment method - discover
-MASH/ALF - Online Payments
-Magento platforms integration
- ALF Antifraud rules - discovery
</t>
    </r>
    <r>
      <rPr>
        <b/>
        <sz val="10"/>
        <color rgb="FF000000"/>
        <rFont val="Aptos Narrow"/>
      </rPr>
      <t xml:space="preserve">KAP (Parametrisation module for business) - SIT/UAT
Refurb MM
</t>
    </r>
    <r>
      <rPr>
        <sz val="10"/>
        <color rgb="FF000000"/>
        <rFont val="Aptos Narrow"/>
      </rPr>
      <t xml:space="preserve">-WAREX DEV
</t>
    </r>
    <r>
      <rPr>
        <b/>
        <sz val="10"/>
        <color rgb="FF000000"/>
        <rFont val="Aptos Narrow"/>
      </rPr>
      <t xml:space="preserve">
Customer complaints on Customer Portals (NEW - Tmobile &amp; Play) - DEV
SQUAD GOALS:
ALF - 
OPTIMUS -   </t>
    </r>
    <r>
      <rPr>
        <sz val="10"/>
        <color rgb="FF000000"/>
        <rFont val="Aptos Narrow"/>
      </rPr>
      <t xml:space="preserve">Architecture improvement s, One logging system based on ECID/request ID/corellation ID, Goals: Integration, Development of an approach and preparation of instructions for switching from ClassicUI to FreedomUI
</t>
    </r>
    <r>
      <rPr>
        <b/>
        <sz val="10"/>
        <color rgb="FF000000"/>
        <rFont val="Aptos Narrow"/>
      </rPr>
      <t>MASH -  KIRO TRAINING &amp; POC
MAGENTO  -  KIRO TRAINING &amp; POC
WAREX -  KIRO TRAINING &amp; POC
IMAD -  KIRO TRAINING &amp; POC</t>
    </r>
  </si>
  <si>
    <r>
      <t xml:space="preserve">PROJECTS GOALS:
</t>
    </r>
    <r>
      <rPr>
        <b/>
        <sz val="10"/>
        <color rgb="FF000000"/>
        <rFont val="Aptos Narrow"/>
        <family val="2"/>
        <scheme val="minor"/>
      </rPr>
      <t xml:space="preserve">
MM Spain - last functionalities GOLIVE (29.05.2026)
</t>
    </r>
    <r>
      <rPr>
        <sz val="10"/>
        <color rgb="FF000000"/>
        <rFont val="Aptos Narrow"/>
        <family val="2"/>
        <scheme val="minor"/>
      </rPr>
      <t xml:space="preserve">- WAREX - contract edit - GOLIVE
- ALF - NPS - GOLIVE
</t>
    </r>
    <r>
      <rPr>
        <b/>
        <sz val="10"/>
        <color rgb="FF000000"/>
        <rFont val="Aptos Narrow"/>
        <family val="2"/>
        <scheme val="minor"/>
      </rPr>
      <t xml:space="preserve">LTDC Rental (29.05.2026)
</t>
    </r>
    <r>
      <rPr>
        <sz val="10"/>
        <color rgb="FF000000"/>
        <rFont val="Aptos Narrow"/>
        <family val="2"/>
        <scheme val="minor"/>
      </rPr>
      <t>- WAREX - product adjustment DEV</t>
    </r>
    <r>
      <rPr>
        <b/>
        <sz val="10"/>
        <color rgb="FF000000"/>
        <rFont val="Aptos Narrow"/>
        <family val="2"/>
        <scheme val="minor"/>
      </rPr>
      <t xml:space="preserve">
</t>
    </r>
    <r>
      <rPr>
        <sz val="10"/>
        <color rgb="FF000000"/>
        <rFont val="Aptos Narrow"/>
        <family val="2"/>
        <scheme val="minor"/>
      </rPr>
      <t xml:space="preserve">- WAREX - product adjustment SIT/UAT
</t>
    </r>
    <r>
      <rPr>
        <b/>
        <sz val="10"/>
        <color rgb="FF000000"/>
        <rFont val="Aptos Narrow"/>
        <family val="2"/>
        <scheme val="minor"/>
      </rPr>
      <t>MKT DP (Macedonia)  -</t>
    </r>
    <r>
      <rPr>
        <sz val="10"/>
        <color rgb="FF000000"/>
        <rFont val="Aptos Narrow"/>
        <family val="2"/>
        <scheme val="minor"/>
      </rPr>
      <t xml:space="preserve"> UAT/GOLIVE (22.05.2026 - WAREX)</t>
    </r>
    <r>
      <rPr>
        <b/>
        <sz val="10"/>
        <color rgb="FF000000"/>
        <rFont val="Aptos Narrow"/>
        <family val="2"/>
        <scheme val="minor"/>
      </rPr>
      <t xml:space="preserve">
MKT DP (Macedonia)  </t>
    </r>
    <r>
      <rPr>
        <sz val="10"/>
        <color rgb="FF000000"/>
        <rFont val="Aptos Narrow"/>
        <family val="2"/>
        <scheme val="minor"/>
      </rPr>
      <t>- Development new product and CP</t>
    </r>
    <r>
      <rPr>
        <b/>
        <sz val="10"/>
        <color rgb="FF000000"/>
        <rFont val="Aptos Narrow"/>
        <family val="2"/>
        <scheme val="minor"/>
      </rPr>
      <t xml:space="preserve"> (Optimus)
ORANGE PROD.REFRESH &amp; MC - DEV (MC) and GOLIVE (25.05.2026) (PRODUCT)
</t>
    </r>
    <r>
      <rPr>
        <sz val="10"/>
        <color rgb="FF000000"/>
        <rFont val="Aptos Narrow"/>
        <family val="2"/>
        <scheme val="minor"/>
      </rPr>
      <t xml:space="preserve">- WAREX - product definition GOLIVE  and MC backend DEV
- OPTIMUS - product variants UAT/GOLIVE
</t>
    </r>
    <r>
      <rPr>
        <b/>
        <sz val="10"/>
        <color rgb="FF000000"/>
        <rFont val="Aptos Narrow"/>
        <family val="2"/>
        <scheme val="minor"/>
      </rPr>
      <t xml:space="preserve">ORANGE IE - DEV PHASE 5
</t>
    </r>
    <r>
      <rPr>
        <sz val="10"/>
        <color rgb="FF000000"/>
        <rFont val="Aptos Narrow"/>
        <family val="2"/>
        <scheme val="minor"/>
      </rPr>
      <t xml:space="preserve">- NNW
- Fast track sales on WWW
- Documentation
- Reports update
- New Orange branding
</t>
    </r>
    <r>
      <rPr>
        <b/>
        <sz val="10"/>
        <color rgb="FF000000"/>
        <rFont val="Aptos Narrow"/>
        <family val="2"/>
        <scheme val="minor"/>
      </rPr>
      <t xml:space="preserve">PROC. EXCELLENCE - DEV
</t>
    </r>
    <r>
      <rPr>
        <sz val="10"/>
        <color rgb="FF000000"/>
        <rFont val="Aptos Narrow"/>
        <family val="2"/>
        <scheme val="minor"/>
      </rPr>
      <t xml:space="preserve">ALF - Tests automation,  MVP phase 3 (DEV)
</t>
    </r>
    <r>
      <rPr>
        <b/>
        <sz val="10"/>
        <color rgb="FF000000"/>
        <rFont val="Aptos Narrow"/>
        <family val="2"/>
        <scheme val="minor"/>
      </rPr>
      <t xml:space="preserve">IMAD PHASE 2
</t>
    </r>
    <r>
      <rPr>
        <sz val="10"/>
        <color rgb="FF000000"/>
        <rFont val="Aptos Narrow"/>
        <family val="2"/>
        <scheme val="minor"/>
      </rPr>
      <t xml:space="preserve">MAG -  OTP code implementation - DEV, GA4 - DEV
</t>
    </r>
    <r>
      <rPr>
        <sz val="8"/>
        <color rgb="FFFF0000"/>
        <rFont val="Aptos Narrow"/>
        <family val="2"/>
        <scheme val="minor"/>
      </rPr>
      <t>MASH/ALF - Online Payments</t>
    </r>
    <r>
      <rPr>
        <sz val="10"/>
        <color rgb="FF000000"/>
        <rFont val="Aptos Narrow"/>
        <family val="2"/>
        <scheme val="minor"/>
      </rPr>
      <t xml:space="preserve">
Magento platforms integration
</t>
    </r>
    <r>
      <rPr>
        <b/>
        <strike/>
        <sz val="10"/>
        <color rgb="FF000000"/>
        <rFont val="Aptos Narrow"/>
        <family val="2"/>
        <scheme val="minor"/>
      </rPr>
      <t xml:space="preserve">KAP (Parametrisation module for business) - DEV
</t>
    </r>
    <r>
      <rPr>
        <strike/>
        <sz val="10"/>
        <color rgb="FF000000"/>
        <rFont val="Aptos Narrow"/>
        <family val="2"/>
        <scheme val="minor"/>
      </rPr>
      <t xml:space="preserve">ALF -  front-end for antifraud in KAP
</t>
    </r>
    <r>
      <rPr>
        <b/>
        <sz val="10"/>
        <color rgb="FF000000"/>
        <rFont val="Aptos Narrow"/>
        <family val="2"/>
        <scheme val="minor"/>
      </rPr>
      <t xml:space="preserve">
SQUAD GOALS:
</t>
    </r>
    <r>
      <rPr>
        <sz val="10"/>
        <color rgb="FF000000"/>
        <rFont val="Aptos Narrow"/>
        <family val="2"/>
        <scheme val="minor"/>
      </rPr>
      <t xml:space="preserve">ALF - KIRO POC
OPTIMUS -  KIRO TRAINING &amp; POC, Architecture improvement s, One logging system based on ECID/request ID/corellation ID, Goals: Integration  Integracja COS with Broadcaster, Development of an approach and preparation of instructions for switching from ClassicUI to FreedomUI,  (preparation for the next Optimus Upgrade), Transferring documentation to Confluence
MASH -  KIRO TRAINING &amp; POC
MAGENTO  -  KIRO TRAINING &amp; POC
WAREX -  KIRO TRAINING &amp; POC
IMAD -  KIRO TRAINING &amp; POC
TSM - KIRO TRAINING &amp; POC, </t>
    </r>
  </si>
  <si>
    <r>
      <t xml:space="preserve">PROJECTS GOALS:
</t>
    </r>
    <r>
      <rPr>
        <b/>
        <sz val="10"/>
        <color rgb="FF000000"/>
        <rFont val="Aptos Narrow"/>
        <family val="2"/>
        <scheme val="minor"/>
      </rPr>
      <t xml:space="preserve">
MM Spain - last functionalities GOLIVE
</t>
    </r>
    <r>
      <rPr>
        <sz val="10"/>
        <color rgb="FF000000"/>
        <rFont val="Aptos Narrow"/>
        <family val="2"/>
        <scheme val="minor"/>
      </rPr>
      <t xml:space="preserve">- WAREX - contract edit - UAT
</t>
    </r>
    <r>
      <rPr>
        <b/>
        <sz val="10"/>
        <color rgb="FF000000"/>
        <rFont val="Aptos Narrow"/>
        <family val="2"/>
        <scheme val="minor"/>
      </rPr>
      <t xml:space="preserve">LTDC Rental
</t>
    </r>
    <r>
      <rPr>
        <sz val="10"/>
        <color rgb="FF000000"/>
        <rFont val="Aptos Narrow"/>
        <family val="2"/>
        <scheme val="minor"/>
      </rPr>
      <t xml:space="preserve">- WAREX - product adjustment DEV
</t>
    </r>
    <r>
      <rPr>
        <b/>
        <sz val="10"/>
        <color rgb="FF000000"/>
        <rFont val="Aptos Narrow"/>
        <family val="2"/>
        <scheme val="minor"/>
      </rPr>
      <t xml:space="preserve">MKT DP (Macedonia) </t>
    </r>
    <r>
      <rPr>
        <sz val="10"/>
        <color rgb="FF000000"/>
        <rFont val="Aptos Narrow"/>
        <family val="2"/>
        <scheme val="minor"/>
      </rPr>
      <t xml:space="preserve"> - UAT
- WAREX -  UAT
- OPTIMUS - product and portal - DEV/UAT (delays in req)
- MASH UAT/GOLIVE
</t>
    </r>
    <r>
      <rPr>
        <b/>
        <sz val="10"/>
        <color rgb="FF000000"/>
        <rFont val="Aptos Narrow"/>
        <family val="2"/>
        <scheme val="minor"/>
      </rPr>
      <t xml:space="preserve">ORANGE PROD.REFRESH &amp; MC - DEV + DESIGN
</t>
    </r>
    <r>
      <rPr>
        <sz val="10"/>
        <color rgb="FF000000"/>
        <rFont val="Aptos Narrow"/>
        <family val="2"/>
        <scheme val="minor"/>
      </rPr>
      <t xml:space="preserve">- WAREX - product definition SIT and MC backend DEV
- OPTIMUS - product variants SIT
</t>
    </r>
    <r>
      <rPr>
        <b/>
        <sz val="10"/>
        <color rgb="FF000000"/>
        <rFont val="Aptos Narrow"/>
        <family val="2"/>
        <scheme val="minor"/>
      </rPr>
      <t xml:space="preserve">ORANGE IE - DEV PHASE 4  GOLIVE
</t>
    </r>
    <r>
      <rPr>
        <sz val="10"/>
        <color rgb="FF000000"/>
        <rFont val="Aptos Narrow"/>
        <family val="2"/>
        <scheme val="minor"/>
      </rPr>
      <t xml:space="preserve">- Reporting extension to orange - Analysis
- New Orange FE requiremnts analysis
- CAAP (new SSO method)
- ORANGE IE -  PHASE 5 scoping
</t>
    </r>
    <r>
      <rPr>
        <b/>
        <sz val="10"/>
        <color rgb="FF000000"/>
        <rFont val="Aptos Narrow"/>
        <family val="2"/>
        <scheme val="minor"/>
      </rPr>
      <t xml:space="preserve">PROC. EXCELLENCE - DEV
</t>
    </r>
    <r>
      <rPr>
        <sz val="10"/>
        <color rgb="FF000000"/>
        <rFont val="Aptos Narrow"/>
        <family val="2"/>
        <scheme val="minor"/>
      </rPr>
      <t xml:space="preserve">ALF - Tests automation,  MVP phase 3 (DEV)
</t>
    </r>
    <r>
      <rPr>
        <b/>
        <sz val="10"/>
        <color rgb="FF000000"/>
        <rFont val="Aptos Narrow"/>
        <family val="2"/>
        <scheme val="minor"/>
      </rPr>
      <t xml:space="preserve">IMAD PHASE 2
</t>
    </r>
    <r>
      <rPr>
        <sz val="10"/>
        <color rgb="FF000000"/>
        <rFont val="Aptos Narrow"/>
        <family val="2"/>
        <scheme val="minor"/>
      </rPr>
      <t xml:space="preserve">MAG -  OTP code implementation - DEV
MASH - discovery and Solutioniong (scope)
MASH/ALF - Online Payments
</t>
    </r>
    <r>
      <rPr>
        <b/>
        <sz val="10"/>
        <color rgb="FF000000"/>
        <rFont val="Aptos Narrow"/>
        <family val="2"/>
        <scheme val="minor"/>
      </rPr>
      <t xml:space="preserve">KAP (Parametrisation module for business) - DEV
</t>
    </r>
    <r>
      <rPr>
        <sz val="10"/>
        <color rgb="FF000000"/>
        <rFont val="Aptos Narrow"/>
        <family val="2"/>
        <scheme val="minor"/>
      </rPr>
      <t xml:space="preserve">ALF -  front-end for antifraud in KAP
</t>
    </r>
    <r>
      <rPr>
        <b/>
        <sz val="10"/>
        <color rgb="FF000000"/>
        <rFont val="Aptos Narrow"/>
        <family val="2"/>
        <scheme val="minor"/>
      </rPr>
      <t xml:space="preserve">Southdowns (Coverwise)
</t>
    </r>
    <r>
      <rPr>
        <sz val="10"/>
        <color rgb="FF000000"/>
        <rFont val="Aptos Narrow"/>
        <family val="2"/>
        <scheme val="minor"/>
      </rPr>
      <t xml:space="preserve">OPTIMUS - product and portal - analysis
Orange Refresh &amp; Mirrorcheck
SQUAD GOALS:
ALF - KIRO TRAINING &amp; POC
OPTIMUS -  KIRO TRAINING &amp; POC, Architecture improvement Clearing Optimus log tables, One logging system based on ECID/request ID/corellation ID, Initiative Complaints at Optimus  (process improvements)
MASH -  KIRO TRAINING &amp; POC
MAGENTO  -  KIRO TRAINING &amp; POC
WAREX -  KIRO TRAINING &amp; POC
IMAD -  KIRO TRAINING &amp; POC
TSM - KIRO TRAINING &amp; POC, Rental feature directory chat (Wojciech)
OTHER:
A1 DISCOVERY - Business Requirements decomposition (Kamil)
</t>
    </r>
  </si>
  <si>
    <r>
      <rPr>
        <b/>
        <sz val="9"/>
        <color rgb="FF000000"/>
        <rFont val="Aptos Narrow"/>
        <family val="2"/>
        <scheme val="minor"/>
      </rPr>
      <t xml:space="preserve">PROJECTS GOALS:
Coverwise - GO LIVE
</t>
    </r>
    <r>
      <rPr>
        <sz val="9"/>
        <color rgb="FF000000"/>
        <rFont val="Aptos Narrow"/>
        <family val="2"/>
        <scheme val="minor"/>
      </rPr>
      <t xml:space="preserve">- OPTIMUS - small CR (LP) release
</t>
    </r>
    <r>
      <rPr>
        <b/>
        <sz val="9"/>
        <color rgb="FF000000"/>
        <rFont val="Aptos Narrow"/>
        <family val="2"/>
        <scheme val="minor"/>
      </rPr>
      <t xml:space="preserve">MM Spain - last functionalities GOLIVE
</t>
    </r>
    <r>
      <rPr>
        <sz val="9"/>
        <color rgb="FF000000"/>
        <rFont val="Aptos Narrow"/>
        <family val="2"/>
        <scheme val="minor"/>
      </rPr>
      <t xml:space="preserve">- ALF - NPS UAT and payment schedule - GOLIVE
- WAREX - contract edit - DEV
</t>
    </r>
    <r>
      <rPr>
        <b/>
        <sz val="9"/>
        <color rgb="FF000000"/>
        <rFont val="Aptos Narrow"/>
        <family val="2"/>
        <scheme val="minor"/>
      </rPr>
      <t xml:space="preserve">
KSEF - stabilisation after GO LIVE
</t>
    </r>
    <r>
      <rPr>
        <sz val="9"/>
        <color rgb="FF000000"/>
        <rFont val="Aptos Narrow"/>
        <family val="2"/>
        <scheme val="minor"/>
      </rPr>
      <t xml:space="preserve">- ALF - minor fixes
</t>
    </r>
    <r>
      <rPr>
        <b/>
        <sz val="9"/>
        <color rgb="FF000000"/>
        <rFont val="Aptos Narrow"/>
        <family val="2"/>
        <scheme val="minor"/>
      </rPr>
      <t xml:space="preserve">LTDC Rental
</t>
    </r>
    <r>
      <rPr>
        <sz val="9"/>
        <color rgb="FF000000"/>
        <rFont val="Aptos Narrow"/>
        <family val="2"/>
        <scheme val="minor"/>
      </rPr>
      <t xml:space="preserve">- ALF - SIT of product definition
</t>
    </r>
    <r>
      <rPr>
        <b/>
        <sz val="9"/>
        <color rgb="FF000000"/>
        <rFont val="Aptos Narrow"/>
        <family val="2"/>
        <scheme val="minor"/>
      </rPr>
      <t xml:space="preserve">Dynamic Pricing - GOLIVE
</t>
    </r>
    <r>
      <rPr>
        <sz val="9"/>
        <color rgb="FF000000"/>
        <rFont val="Aptos Narrow"/>
        <family val="2"/>
        <scheme val="minor"/>
      </rPr>
      <t xml:space="preserve">-ALF &amp; MASH - stabilisation after GO LIVE
</t>
    </r>
    <r>
      <rPr>
        <b/>
        <sz val="9"/>
        <color rgb="FF000000"/>
        <rFont val="Aptos Narrow"/>
        <family val="2"/>
        <scheme val="minor"/>
      </rPr>
      <t xml:space="preserve">MKT DP (Macedonia)  -DEV + SIT
</t>
    </r>
    <r>
      <rPr>
        <sz val="9"/>
        <color rgb="FF000000"/>
        <rFont val="Aptos Narrow"/>
        <family val="2"/>
        <scheme val="minor"/>
      </rPr>
      <t xml:space="preserve">- WAREX - contract edit UAT
- OPTIMUS - product and portal - DEV
- MASH - add new service + broad caster - SIT
</t>
    </r>
    <r>
      <rPr>
        <b/>
        <sz val="9"/>
        <color rgb="FF000000"/>
        <rFont val="Aptos Narrow"/>
        <family val="2"/>
        <scheme val="minor"/>
      </rPr>
      <t xml:space="preserve">
ORANGE PROD.REFRESH &amp; MC - DEV + DESIGN
</t>
    </r>
    <r>
      <rPr>
        <sz val="9"/>
        <color rgb="FF000000"/>
        <rFont val="Aptos Narrow"/>
        <family val="2"/>
        <scheme val="minor"/>
      </rPr>
      <t xml:space="preserve">- WAREX - product definition DEV and MC backend DEV
- OPTIMUS - product variants DEV
</t>
    </r>
    <r>
      <rPr>
        <b/>
        <sz val="9"/>
        <color rgb="FF000000"/>
        <rFont val="Aptos Narrow"/>
        <family val="2"/>
        <scheme val="minor"/>
      </rPr>
      <t xml:space="preserve">ORANGE IE - DEV PHASE 4
</t>
    </r>
    <r>
      <rPr>
        <sz val="9"/>
        <color rgb="FF000000"/>
        <rFont val="Aptos Narrow"/>
        <family val="2"/>
        <scheme val="minor"/>
      </rPr>
      <t xml:space="preserve">- LP changes after audit - go live, 
- Scoping phase 4, Acceptence of phase 3
- Reporting extension to orange - Analysis
- Re-scoping project and budget update
- New Orange FE requiremnts analysis
-  Logs correlation (SMS, MAIL) - SIEM - DEV
</t>
    </r>
    <r>
      <rPr>
        <b/>
        <sz val="9"/>
        <color rgb="FF000000"/>
        <rFont val="Aptos Narrow"/>
        <family val="2"/>
        <scheme val="minor"/>
      </rPr>
      <t xml:space="preserve">MR PRICE - SOLUTIONING
</t>
    </r>
    <r>
      <rPr>
        <sz val="9"/>
        <color rgb="FF000000"/>
        <rFont val="Aptos Narrow"/>
        <family val="2"/>
        <scheme val="minor"/>
      </rPr>
      <t xml:space="preserve">- Discovery completion (wainting for partner)
</t>
    </r>
    <r>
      <rPr>
        <b/>
        <sz val="9"/>
        <color rgb="FF000000"/>
        <rFont val="Aptos Narrow"/>
        <family val="2"/>
        <scheme val="minor"/>
      </rPr>
      <t xml:space="preserve">PROC. EXCELLENCE - DEV
</t>
    </r>
    <r>
      <rPr>
        <sz val="9"/>
        <color rgb="FF000000"/>
        <rFont val="Aptos Narrow"/>
        <family val="2"/>
        <scheme val="minor"/>
      </rPr>
      <t xml:space="preserve">ALF - Tests automation,  MVP phase 3 (DEV)
</t>
    </r>
    <r>
      <rPr>
        <b/>
        <sz val="9"/>
        <color rgb="FF000000"/>
        <rFont val="Aptos Narrow"/>
        <family val="2"/>
        <scheme val="minor"/>
      </rPr>
      <t xml:space="preserve">
IMAD PHASE 2
</t>
    </r>
    <r>
      <rPr>
        <sz val="9"/>
        <color rgb="FF000000"/>
        <rFont val="Aptos Narrow"/>
        <family val="2"/>
        <scheme val="minor"/>
      </rPr>
      <t xml:space="preserve">MASH/MAG -  stock synchronisation - GOLIVE
MAG -  OTP code implementation - DEV
MASH - discovery and Solutioniong (scope)
</t>
    </r>
    <r>
      <rPr>
        <b/>
        <sz val="9"/>
        <color rgb="FF000000"/>
        <rFont val="Aptos Narrow"/>
        <family val="2"/>
        <scheme val="minor"/>
      </rPr>
      <t xml:space="preserve">IRIS-WAREX 
</t>
    </r>
    <r>
      <rPr>
        <sz val="9"/>
        <color rgb="FF000000"/>
        <rFont val="Aptos Narrow"/>
        <family val="2"/>
        <scheme val="minor"/>
      </rPr>
      <t xml:space="preserve">- WAREX - SIT
</t>
    </r>
    <r>
      <rPr>
        <b/>
        <sz val="9"/>
        <color rgb="FF000000"/>
        <rFont val="Aptos Narrow"/>
        <family val="2"/>
        <scheme val="minor"/>
      </rPr>
      <t xml:space="preserve">KAP (Parametrisation module for business) - </t>
    </r>
    <r>
      <rPr>
        <sz val="9"/>
        <color rgb="FF000000"/>
        <rFont val="Aptos Narrow"/>
        <family val="2"/>
        <scheme val="minor"/>
      </rPr>
      <t xml:space="preserve">started due to delay in Mr Price
ALF -  front-end for antifraud in KAP
</t>
    </r>
    <r>
      <rPr>
        <b/>
        <sz val="9"/>
        <color rgb="FF000000"/>
        <rFont val="Aptos Narrow"/>
        <family val="2"/>
        <scheme val="minor"/>
      </rPr>
      <t xml:space="preserve">
Refurb MM </t>
    </r>
    <r>
      <rPr>
        <sz val="9"/>
        <color rgb="FF000000"/>
        <rFont val="Aptos Narrow"/>
        <family val="2"/>
        <scheme val="minor"/>
      </rPr>
      <t xml:space="preserve">- started due to delay in Mr Price
- device pricing on LFO
</t>
    </r>
    <r>
      <rPr>
        <b/>
        <sz val="9"/>
        <color rgb="FF000000"/>
        <rFont val="Aptos Narrow"/>
        <family val="2"/>
        <scheme val="minor"/>
      </rPr>
      <t xml:space="preserve">A1 Trade-in </t>
    </r>
    <r>
      <rPr>
        <sz val="9"/>
        <color rgb="FF000000"/>
        <rFont val="Aptos Narrow"/>
        <family val="2"/>
        <scheme val="minor"/>
      </rPr>
      <t xml:space="preserve">- 
-WMS documentation and CHvsLMS and Unnified API
</t>
    </r>
    <r>
      <rPr>
        <sz val="9"/>
        <color rgb="FF000000"/>
        <rFont val="Aptos Narrow"/>
        <family val="2"/>
      </rPr>
      <t xml:space="preserve">
</t>
    </r>
    <r>
      <rPr>
        <b/>
        <sz val="9"/>
        <color rgb="FF000000"/>
        <rFont val="Aptos Narrow"/>
        <family val="2"/>
      </rPr>
      <t xml:space="preserve">SQUAD GOALS:
</t>
    </r>
    <r>
      <rPr>
        <sz val="9"/>
        <color rgb="FF000000"/>
        <rFont val="Aptos Narrow"/>
        <family val="2"/>
      </rPr>
      <t xml:space="preserve">ALF - KIRO TRAINING continue, .Net10 stabilisation
OPTIMUS -  KIRO TRAINING continue, DPD in CH (from Optimus) - UAT and stabilisation,  guardrails for CP, COS modularisation (logistic module), MC decommission (continue), Mailbox Integration for Claims System
MASH -  KIRO TRAINING continue, guardrails standards and copilot presentation, .Net10 and OPTL (adoption and stabilisation)
MAGENTO  -  KIRO TRAINING continue, transfer of CD processes (continue), implementation of log correlation and OpenTelemetry(continue)
WAREX -  KIRO TRAINING continue
TSM - Kiro Training continue, Product spec to jira decomposition (Wojciech + Marcin G.)
IMAD -  KIRO TRAINING
</t>
    </r>
    <r>
      <rPr>
        <b/>
        <sz val="9"/>
        <color rgb="FF000000"/>
        <rFont val="Aptos Narrow"/>
        <family val="2"/>
      </rPr>
      <t xml:space="preserve">
QA:</t>
    </r>
    <r>
      <rPr>
        <sz val="9"/>
        <color rgb="FF000000"/>
        <rFont val="Aptos Narrow"/>
        <family val="2"/>
      </rPr>
      <t xml:space="preserve"> KIRO/COPILOT TRAINING continue + ALF (CRITICAL PATHS - continue) + Community of Practice people activation
OTHER:
JIRA SDLC POC (Kamil)</t>
    </r>
  </si>
  <si>
    <r>
      <rPr>
        <b/>
        <sz val="9"/>
        <color rgb="FF000000"/>
        <rFont val="Aptos Narrow"/>
        <scheme val="minor"/>
      </rPr>
      <t xml:space="preserve">PROJECTS GOALS:
Coverwise - GO LIVE
</t>
    </r>
    <r>
      <rPr>
        <sz val="9"/>
        <color rgb="FF000000"/>
        <rFont val="Aptos Narrow"/>
        <scheme val="minor"/>
      </rPr>
      <t xml:space="preserve">- WAREX - go live preparation
- OPTIMUS - small CR (LP)
</t>
    </r>
    <r>
      <rPr>
        <b/>
        <sz val="9"/>
        <color rgb="FF000000"/>
        <rFont val="Aptos Narrow"/>
        <scheme val="minor"/>
      </rPr>
      <t xml:space="preserve">
MM Spain - last functionalities after MVP
</t>
    </r>
    <r>
      <rPr>
        <sz val="9"/>
        <color rgb="FF000000"/>
        <rFont val="Aptos Narrow"/>
        <scheme val="minor"/>
      </rPr>
      <t xml:space="preserve">- ALF - NPS, payment schedule - UAT
</t>
    </r>
    <r>
      <rPr>
        <b/>
        <sz val="9"/>
        <color rgb="FF000000"/>
        <rFont val="Aptos Narrow"/>
        <scheme val="minor"/>
      </rPr>
      <t>KSEF</t>
    </r>
    <r>
      <rPr>
        <sz val="9"/>
        <color rgb="FF000000"/>
        <rFont val="Aptos Narrow"/>
        <scheme val="minor"/>
      </rPr>
      <t xml:space="preserve"> </t>
    </r>
    <r>
      <rPr>
        <b/>
        <sz val="9"/>
        <color rgb="FF000000"/>
        <rFont val="Aptos Narrow"/>
        <scheme val="minor"/>
      </rPr>
      <t xml:space="preserve">- stabilisation after GO LIVE
</t>
    </r>
    <r>
      <rPr>
        <sz val="9"/>
        <color rgb="FF000000"/>
        <rFont val="Aptos Narrow"/>
        <scheme val="minor"/>
      </rPr>
      <t xml:space="preserve">- ALF - minor fixes
</t>
    </r>
    <r>
      <rPr>
        <b/>
        <sz val="9"/>
        <color rgb="FF000000"/>
        <rFont val="Aptos Narrow"/>
        <scheme val="minor"/>
      </rPr>
      <t xml:space="preserve">LTDC Rental </t>
    </r>
    <r>
      <rPr>
        <sz val="9"/>
        <color rgb="FF000000"/>
        <rFont val="Aptos Narrow"/>
        <scheme val="minor"/>
      </rPr>
      <t xml:space="preserve">- DEV START
- ALF - product definition
</t>
    </r>
    <r>
      <rPr>
        <b/>
        <sz val="9"/>
        <color rgb="FF000000"/>
        <rFont val="Aptos Narrow"/>
        <scheme val="minor"/>
      </rPr>
      <t>Dynamic Pricing</t>
    </r>
    <r>
      <rPr>
        <sz val="9"/>
        <color rgb="FF000000"/>
        <rFont val="Aptos Narrow"/>
        <scheme val="minor"/>
      </rPr>
      <t xml:space="preserve"> - UAT
- ALF, MASH - UAT support 
</t>
    </r>
    <r>
      <rPr>
        <b/>
        <sz val="9"/>
        <color rgb="FF000000"/>
        <rFont val="Aptos Narrow"/>
        <scheme val="minor"/>
      </rPr>
      <t xml:space="preserve">MKT DP (Macedonia)  -DEV + SIT
- </t>
    </r>
    <r>
      <rPr>
        <sz val="9"/>
        <color rgb="FF000000"/>
        <rFont val="Aptos Narrow"/>
        <scheme val="minor"/>
      </rPr>
      <t xml:space="preserve">WAREX - contract act/deact + SIT + UAT
- OPTIMUS - add new service (ready for UAT) + PS verification - DEV
- MASH - add new service + broad caster - DEV
</t>
    </r>
    <r>
      <rPr>
        <b/>
        <sz val="9"/>
        <color rgb="FF000000"/>
        <rFont val="Aptos Narrow"/>
        <scheme val="minor"/>
      </rPr>
      <t xml:space="preserve">ORANGE PROD.REFRESH &amp; MC - DEV + DESIGN
</t>
    </r>
    <r>
      <rPr>
        <sz val="9"/>
        <color rgb="FF000000"/>
        <rFont val="Aptos Narrow"/>
        <scheme val="minor"/>
      </rPr>
      <t xml:space="preserve">- WAREX - product definition DEV and MC backend DEV
</t>
    </r>
    <r>
      <rPr>
        <b/>
        <sz val="9"/>
        <color rgb="FF000000"/>
        <rFont val="Aptos Narrow"/>
        <scheme val="minor"/>
      </rPr>
      <t xml:space="preserve">ORANGE IE - DEV PHASE 4
</t>
    </r>
    <r>
      <rPr>
        <sz val="9"/>
        <color rgb="FF000000"/>
        <rFont val="Aptos Narrow"/>
        <scheme val="minor"/>
      </rPr>
      <t xml:space="preserve">- LP/CMS pipelines (taking over from vendor),  Scoping phase 4, Acceptence of phase 3
- Logs correlation (SMS, MAIL) - SIEM
</t>
    </r>
    <r>
      <rPr>
        <b/>
        <sz val="9"/>
        <color rgb="FF000000"/>
        <rFont val="Aptos Narrow"/>
        <scheme val="minor"/>
      </rPr>
      <t xml:space="preserve">MR PRICE - SOLUTIONING
</t>
    </r>
    <r>
      <rPr>
        <sz val="9"/>
        <color rgb="FF000000"/>
        <rFont val="Aptos Narrow"/>
        <scheme val="minor"/>
      </rPr>
      <t xml:space="preserve">- BC discovery and RFQ
- Parter integration proposal
- Confluence documentation
</t>
    </r>
    <r>
      <rPr>
        <b/>
        <sz val="9"/>
        <color rgb="FF000000"/>
        <rFont val="Aptos Narrow"/>
        <scheme val="minor"/>
      </rPr>
      <t xml:space="preserve">PROC. EXCELLENCE - DEV
</t>
    </r>
    <r>
      <rPr>
        <sz val="9"/>
        <color rgb="FF000000"/>
        <rFont val="Aptos Narrow"/>
        <scheme val="minor"/>
      </rPr>
      <t xml:space="preserve">ALF - Tests automation,  MVP phase 3 (DEV)
</t>
    </r>
    <r>
      <rPr>
        <b/>
        <sz val="9"/>
        <color rgb="FF000000"/>
        <rFont val="Aptos Narrow"/>
        <scheme val="minor"/>
      </rPr>
      <t>IMAD PHASE 2</t>
    </r>
    <r>
      <rPr>
        <sz val="9"/>
        <color rgb="FF000000"/>
        <rFont val="Aptos Narrow"/>
        <scheme val="minor"/>
      </rPr>
      <t xml:space="preserve">  - waiting (orders)
</t>
    </r>
    <r>
      <rPr>
        <b/>
        <sz val="9"/>
        <color rgb="FF000000"/>
        <rFont val="Aptos Narrow"/>
        <scheme val="minor"/>
      </rPr>
      <t>ONLINE PAYMENTS</t>
    </r>
    <r>
      <rPr>
        <sz val="9"/>
        <color rgb="FF000000"/>
        <rFont val="Aptos Narrow"/>
        <scheme val="minor"/>
      </rPr>
      <t xml:space="preserve"> - waiting (requirements)
</t>
    </r>
    <r>
      <rPr>
        <b/>
        <sz val="9"/>
        <color rgb="FF000000"/>
        <rFont val="Aptos Narrow"/>
        <scheme val="minor"/>
      </rPr>
      <t xml:space="preserve">KAP (Parametrisation module for business)
</t>
    </r>
    <r>
      <rPr>
        <sz val="9"/>
        <color rgb="FF000000"/>
        <rFont val="Aptos Narrow"/>
        <scheme val="minor"/>
      </rPr>
      <t xml:space="preserve">ALF -  tests automation, minor changes
</t>
    </r>
    <r>
      <rPr>
        <b/>
        <sz val="9"/>
        <color rgb="FF000000"/>
        <rFont val="Aptos Narrow"/>
        <family val="2"/>
        <scheme val="minor"/>
      </rPr>
      <t xml:space="preserve">Refurb MM
</t>
    </r>
    <r>
      <rPr>
        <sz val="9"/>
        <color rgb="FF000000"/>
        <rFont val="Aptos Narrow"/>
        <family val="2"/>
        <scheme val="minor"/>
      </rPr>
      <t>- device pricing on LFO</t>
    </r>
    <r>
      <rPr>
        <sz val="9"/>
        <color rgb="FF000000"/>
        <rFont val="Aptos Narrow"/>
        <scheme val="minor"/>
      </rPr>
      <t xml:space="preserve">
</t>
    </r>
    <r>
      <rPr>
        <b/>
        <sz val="9"/>
        <color rgb="FF000000"/>
        <rFont val="Aptos Narrow"/>
        <scheme val="minor"/>
      </rPr>
      <t xml:space="preserve">SQUAD GOALS:
</t>
    </r>
    <r>
      <rPr>
        <sz val="9"/>
        <color rgb="FF000000"/>
        <rFont val="Aptos Narrow"/>
        <scheme val="minor"/>
      </rPr>
      <t xml:space="preserve">ALF - KIRO TRAINING &amp; POC, .Net10 (SIT)
OPTIMUS -  KIRO TRAINING &amp; POC, DPD in CH (from Optimus)
MASH -  KIRO TRAINING &amp; POC, .Net10 (DEV), OTL (common lib)
MAGENTO  -  KIRO TRAINING &amp; POC, Snyk, transfer of CD processes, implementation of log correlation and OpenTelemetry, 
WAREX - KIRO/COPILOT TRAINING &amp; POC
</t>
    </r>
    <r>
      <rPr>
        <b/>
        <sz val="9"/>
        <color rgb="FF000000"/>
        <rFont val="Aptos Narrow"/>
        <family val="2"/>
        <scheme val="minor"/>
      </rPr>
      <t xml:space="preserve">QA </t>
    </r>
    <r>
      <rPr>
        <sz val="9"/>
        <color rgb="FF000000"/>
        <rFont val="Aptos Narrow"/>
        <scheme val="minor"/>
      </rPr>
      <t xml:space="preserve">- KIRO/COPILOT TRAINING &amp; POC, LEARNING PLAN FOR NEW AUTOMATION TESTERS, Community of Practice developement
</t>
    </r>
    <r>
      <rPr>
        <b/>
        <sz val="9"/>
        <color rgb="FF000000"/>
        <rFont val="Aptos Narrow"/>
        <scheme val="minor"/>
      </rPr>
      <t xml:space="preserve">OTHER:
</t>
    </r>
    <r>
      <rPr>
        <sz val="9"/>
        <color rgb="FF000000"/>
        <rFont val="Aptos Narrow"/>
        <scheme val="minor"/>
      </rPr>
      <t xml:space="preserve">A1 DISCOVERY - WMS decision (Kamil)
JIRA SDLC POC (Kamil)
KIRO guardrails - analysis (DEV team)
CI/CD for mobile apps
Github copilot actions for User Story completeness vs code
BAU and Maintenance  - ALL TEAM MEMBERS
</t>
    </r>
  </si>
  <si>
    <t>Holidays</t>
  </si>
  <si>
    <t>Team member</t>
  </si>
  <si>
    <t>Role</t>
  </si>
  <si>
    <t>Primary Domain</t>
  </si>
  <si>
    <t>Available Capacity</t>
  </si>
  <si>
    <r>
      <t xml:space="preserve">Initiative </t>
    </r>
    <r>
      <rPr>
        <b/>
        <i/>
        <sz val="9"/>
        <color theme="1"/>
        <rFont val="Aptos Narrow"/>
        <family val="2"/>
        <scheme val="minor"/>
      </rPr>
      <t>(Distribution / Core / Sytem Improvement / Support)</t>
    </r>
  </si>
  <si>
    <t>Sprint Domain</t>
  </si>
  <si>
    <t>Full</t>
  </si>
  <si>
    <t>Limited</t>
  </si>
  <si>
    <t>60% off
Open Contract in Rental
BAU and Maintenance</t>
  </si>
  <si>
    <t>Max</t>
  </si>
  <si>
    <t>KAP (Parametrisation module for business
Open Contract in Rental
Dynamic pricing - GO LIVE
BAU and Maintenance</t>
  </si>
  <si>
    <t>Refurb MM 
KAP (Parametrisation module for business
Dynamic pricing
BAU and Maintenance</t>
  </si>
  <si>
    <t>100% off</t>
  </si>
  <si>
    <t>Mr Price
Operation excellence III - MVP
IMAD PHASE 2
KAP (Parametrisation module for business</t>
  </si>
  <si>
    <t>Operation excellence III - MVP
KAP (Parametrisation module for business
LTDC Rental
KAP &amp; CVM</t>
  </si>
  <si>
    <t>IMAD PHASE 2
MM PL Refurb
LTDC Rental
KAP &amp; CVM
Operation excellence III - MVP</t>
  </si>
  <si>
    <t>Dynamic pricing
IMAD PHASE 2
MM PL Refurb
LTDC Rental
KAP &amp; CVM
Operation excellence III - MVP</t>
  </si>
  <si>
    <t>Dynamic pricing
IMAD PHASE 2
MM PL Refurb
LTDC Rental
KAP &amp; CVM
KIRO TRAINING
Operation excellence III - MVP</t>
  </si>
  <si>
    <t>LTDC Rental
KAP
65% day off</t>
  </si>
  <si>
    <t>Open Contract in Rental</t>
  </si>
  <si>
    <t>Open Contract in Rental
BAU- handover protocol in ALF GUI</t>
  </si>
  <si>
    <t>Dynamic pricing - GO LIVE
BAU</t>
  </si>
  <si>
    <t>50% off
Dynamic pricing - fixes</t>
  </si>
  <si>
    <t>Dynamic pricing - fixes
MNT - Branch development</t>
  </si>
  <si>
    <t>Dynamic pricing - fixes
Operation excellence III - MVP - API</t>
  </si>
  <si>
    <t>KAP (Parametrisation module for business</t>
  </si>
  <si>
    <t>LTDC Rental
KAP (Parametrisation module for business</t>
  </si>
  <si>
    <t>BAU - revertCancellation</t>
  </si>
  <si>
    <t>Moderate</t>
  </si>
  <si>
    <t>KAP (Parametrisation module for business - CVM)
Orange Insurance Exchange</t>
  </si>
  <si>
    <t>Orange Insurance Exchange
KAP (Parametrisation module for business - CVM)
BAU</t>
  </si>
  <si>
    <t>Orange Insurance Exchange
BAU</t>
  </si>
  <si>
    <t>45% days off
Orange Insurance Exchange</t>
  </si>
  <si>
    <t>Orange Insurance Exchange
KAP (Parametrisation module for business</t>
  </si>
  <si>
    <t>50% days off
BAU and Maintenance (Angular)
Orange Insurance Exchange</t>
  </si>
  <si>
    <t>50% day off
KAP - antifraud
Orange Insurance Exchange -  LP changes after audit - UAT &amp; go live</t>
  </si>
  <si>
    <t>KAP
Orange Insurance Exchange</t>
  </si>
  <si>
    <t>BAU and Maintenance</t>
  </si>
  <si>
    <t>Refurb MM 
BAU and Maintenance</t>
  </si>
  <si>
    <t>BAU and Maintenance
Kiro POC - report errors on ALF and automatically create a request in Jira</t>
  </si>
  <si>
    <t>MM Spain fixes (NPS)
.Net fixes</t>
  </si>
  <si>
    <t>Refurb for MM</t>
  </si>
  <si>
    <t>Support in automated testing training
BAU -  invoice status chcange in ALF GUI</t>
  </si>
  <si>
    <t>KAP (Parametrisation module for business
BAU -  invoice status chcange in ALF GUI
Support in automated testing training</t>
  </si>
  <si>
    <t>KAP (Parametrisation module for business
BAU
Support in automated testing training</t>
  </si>
  <si>
    <t>KAP (Parametrisation module for business
Operation excellence III - MVP</t>
  </si>
  <si>
    <t>KAP (Parametrisation module for business) - automation tests 
BAU and Maintenance</t>
  </si>
  <si>
    <t>Operation excellence III
KAP (Parametrisation module for business) - tests automation</t>
  </si>
  <si>
    <t>Days off</t>
  </si>
  <si>
    <t>KAP - Automated tests</t>
  </si>
  <si>
    <t xml:space="preserve">KAP - Automated tests
</t>
  </si>
  <si>
    <t>30% off
BAU - debt collection reminders</t>
  </si>
  <si>
    <t>BAU - debt collection reminders</t>
  </si>
  <si>
    <t>100% days off</t>
  </si>
  <si>
    <t>50% days off
BAU</t>
  </si>
  <si>
    <t>IMAD PHASE 2
BAU and Maintenance</t>
  </si>
  <si>
    <t>BAU and Maintenance
Critical process documentation</t>
  </si>
  <si>
    <t>50% Days off
BAU and Maintenance
KSeF - stabilisation
Critical process documentation</t>
  </si>
  <si>
    <t>KSeF - stabilisation
KIRO POC - Tests and Jasper repository</t>
  </si>
  <si>
    <t>KSeF
LTDC -NAV integration</t>
  </si>
  <si>
    <t>Operation excellence IV - analysis</t>
  </si>
  <si>
    <t>Operation excellence III - MVP</t>
  </si>
  <si>
    <t>Operation excellence III - MVP
Financial systems</t>
  </si>
  <si>
    <t>Operation excellence III - MVP
BAU - Financial Systems in bt PL</t>
  </si>
  <si>
    <t>Operation excellence III - MVP
Critical process documentation</t>
  </si>
  <si>
    <t>50% off
Operation excellence III - MVP
Critical process documentation</t>
  </si>
  <si>
    <t>Operation excellence III - MVP
Kiro POC - e2e automated regresion tests</t>
  </si>
  <si>
    <t>Operation excellence III - MVP
Kiro POC (e2e automated regresion tests for new ALF modules)</t>
  </si>
  <si>
    <t>TBD</t>
  </si>
  <si>
    <t>Operation excellence III - MVP - fixes</t>
  </si>
  <si>
    <t>Operation excellence III - MVP - fizes</t>
  </si>
  <si>
    <t>Operation excellence III - MVP
Dynamic pricing - fixes</t>
  </si>
  <si>
    <t xml:space="preserve">Operation excellence III - MVP
</t>
  </si>
  <si>
    <t>1.79.0 SIT (paczka z cennikiem dynamicznym)
40% -&gt; Automation Learning Plan
Critical Paths Test Cases creation</t>
  </si>
  <si>
    <t>CVM (Parametrisation module for business) -&gt; Full regression due to Angular upgrade
40% -&gt; Automation Learning Plan
Smoke Tests creation</t>
  </si>
  <si>
    <t>KAP (Parametrisation module for business)
PROD Smoke Tests collection (creation)
Cennik Dynamiczny (regression due to logic changes)
40% -&gt; Automation Learning Plan
ALF Critical Paths review/finalization</t>
  </si>
  <si>
    <t>Dynamic pricing - fixes
40% -&gt; Automation Learning Plan</t>
  </si>
  <si>
    <t>MASH - support</t>
  </si>
  <si>
    <t>50 % OFF
KAP (Parametrisation module for business</t>
  </si>
  <si>
    <t>100% OFF</t>
  </si>
  <si>
    <t>Dynamic Pricing
UAT - MM Spain (additional scope)
Automation Tests (ALF critical paths creation)</t>
  </si>
  <si>
    <t>UAT - Dynamic Pricing
UAT - MM Spain (additional scope)
UAT - KAP</t>
  </si>
  <si>
    <t>Operation excellence III - MVP (+ possibly UAT)
40% -&gt; Automation Learning Plan
Critical Paths Test Cases creation</t>
  </si>
  <si>
    <t>Operation excellence III - MVP
Release Candidate build SIT
40% -&gt; Automation Learning Plan
Smoke Tests specifying</t>
  </si>
  <si>
    <t>Operation excellence III - MVP
PROD Smoke Tests collection (creation)
40% -&gt; Automation Learning Plan</t>
  </si>
  <si>
    <t>50% days off
Operation excellence III - MVP</t>
  </si>
  <si>
    <t>LTDC Rental - SIT / UAT
MM Spain (Modification)</t>
  </si>
  <si>
    <t>Cleaning up test repository for critical paths of ALF
MM Spain</t>
  </si>
  <si>
    <t>OE III
MM Spain
Automation Tests (ALF critical paths creation)
Kiro POC: AI should be capable of test data generation
Operation excellence III - MVP</t>
  </si>
  <si>
    <t xml:space="preserve">20% OFF
UAT - MM Spain (additional scope)
UAT - KAP
Operation excellence III - MVP
</t>
  </si>
  <si>
    <t>60% off</t>
  </si>
  <si>
    <t>BAU iMad
MM Spain
LTDC Rental - SIT</t>
  </si>
  <si>
    <t>BAU iMad
MM Spain</t>
  </si>
  <si>
    <t>LTDC Rental</t>
  </si>
  <si>
    <t>LTDC Rental
KIRO POC (auto-generate product configuration scripts)</t>
  </si>
  <si>
    <t>40% -&gt; Automation Learning Plan
Critical Paths Test Cases creation</t>
  </si>
  <si>
    <t>60% off
UAT Cennik dynamiczny
IMAD PHASE 2 SIT</t>
  </si>
  <si>
    <t>20% off
Cennik dynamiczny (regression due to logic changes)
KAP SIT
PROD Smoke Tests collection (creation)
UAT Cennik dynamiczny
IMAD PHASE 2 SIT</t>
  </si>
  <si>
    <t>IMAD PHASE 2</t>
  </si>
  <si>
    <t>Mr Price
IMAD PHASE 2</t>
  </si>
  <si>
    <t>Automation Tests (cleaning up MAGENTO test repository for critical paths)</t>
  </si>
  <si>
    <t>Automation Tests (MAGENTO critical paths creation)
MM Spain - SIT (NPS)</t>
  </si>
  <si>
    <t>50 % OFF
MM Spain
KAP
Kiro POC: AI should be capable of analyzing E2E integration testing results</t>
  </si>
  <si>
    <t>UAT - MM Spain (additional scope)
UAT - KAP</t>
  </si>
  <si>
    <t>BAU &amp; Maintenance and 1st Line support</t>
  </si>
  <si>
    <t xml:space="preserve">
BAU &amp; Maintenance and 1st Line support</t>
  </si>
  <si>
    <t>(?) Mr Price SIT
Release Candidate builds SIT
40% -&gt; Automation Learning Plan
Critical Paths Test Cases creation</t>
  </si>
  <si>
    <r>
      <rPr>
        <strike/>
        <sz val="9"/>
        <color rgb="FF000000"/>
        <rFont val="Aptos Narrow"/>
        <scheme val="minor"/>
      </rPr>
      <t xml:space="preserve">(?) Mr Price SIT
</t>
    </r>
    <r>
      <rPr>
        <sz val="9"/>
        <color rgb="FF000000"/>
        <rFont val="Aptos Narrow"/>
        <scheme val="minor"/>
      </rPr>
      <t>Release Candidate builds SIT
40% -&gt; Automation Learning Plan
Smoke Tests specifying
Critical Paths scenarios creation</t>
    </r>
  </si>
  <si>
    <t>Release Candidate builds SIT
PROD Smoke Tests collection (creation)
40% -&gt; Automation Learning Plan</t>
  </si>
  <si>
    <t xml:space="preserve">
KAP (Parametrisation module for business</t>
  </si>
  <si>
    <t>Automation Tests (cleaning up test repository)
KAP (Parametrisation module for business</t>
  </si>
  <si>
    <t>Cleaning up test repository for critical paths of ALF</t>
  </si>
  <si>
    <t>MM Spain
KAP
Kiro POC: AI should be capable of modelling use cases and end user behavior</t>
  </si>
  <si>
    <t>Orange Product Refresh and Mirrorcheck
MKT Macedonia</t>
  </si>
  <si>
    <t>MM Spain - project finalisation
Orange Product Refresh and Mirrorcheck - DEVELOPMENT AND PLANNING (MOBILE)
MKT Macedonia - DEV and RELASE PLANNING</t>
  </si>
  <si>
    <t xml:space="preserve">                      </t>
  </si>
  <si>
    <t xml:space="preserve">Orange Insurance Exchange </t>
  </si>
  <si>
    <t>Orange Insurance Exchange 
Confluence training</t>
  </si>
  <si>
    <t xml:space="preserve">100% off </t>
  </si>
  <si>
    <t>Orange Insurance Exchange PHASE 4
Reporting extension to orange - Analysis
Analysis of the impact of the "Nowolijka" project on IE
Preparation of project documentation on the Confluence</t>
  </si>
  <si>
    <t>Orange Insurance Exchange - PHASE 3 RELEASE and PHASE 4 planning</t>
  </si>
  <si>
    <t>MasOrange Downgrade/Upgrade solutioning 
MasOrange Suspension solutioning
MasOrange Choice solutioning
A1 migration to CellDe WMS</t>
  </si>
  <si>
    <t>MasOrange Downgrade/Upgrade solutioning 
MasOrange Zurich API integration solutioning
MasOrange Choice solutioning
A1 migration to CellDe WMS</t>
  </si>
  <si>
    <t>MasOrange marketplace Phase 2 Solutioning
Observability dashboards</t>
  </si>
  <si>
    <t>MasOrange marketplace Swagger
Observability dashboards
MasOrange marketplace e-Signiture discovery</t>
  </si>
  <si>
    <t>MasOrange marketplace Swagger
Observability dashboards</t>
  </si>
  <si>
    <t>50% - TIME OFF</t>
  </si>
  <si>
    <t>Critical process documentation
MasOrange marketplace discovery</t>
  </si>
  <si>
    <t>MasOrange marketplace discovery
Critical process documentation</t>
  </si>
  <si>
    <t>Mr Price - Busines Central and integrations Solutioning
Kiro Product spec to jira task decomposition POC
MasOrange marketplace onboarding</t>
  </si>
  <si>
    <t>Mr Price - Busines Central and integrations DISCOVERY
MR Price - Documentation compleation
Kiro training
bolttech Architecture training</t>
  </si>
  <si>
    <t>Southdowns Portal - stabilistaion phase of the project after 30/07 launch
Multibrand PL/boltPay/PayU - extension of available payment methods- finalisation of development and start of testing, preparation to launch planned at the beginning of September 2026
Projects documentation adjustment and update - Coverwise + Southdowns</t>
  </si>
  <si>
    <t>Southdowns Portal - stabilistaion phase of the project after 30/07 launch
Multibrand PL/boltPay/PayU - extension of available payment methods- potential development start
Projects documentation adjustment and update</t>
  </si>
  <si>
    <t xml:space="preserve">Southdowns Portal - management and supervision of development/testing/implementation phase for 30/07 launch
Southdowns Portal - external repairs service integration (incl. E2E process testing) - planned finish and inclusion of external service into E2E claims management process
Multibrand PL/boltPay/PayU - extension of available payment methods- finalisation of requirements and tasks definition + workflow new diagrams
</t>
  </si>
  <si>
    <t>Southdowns Portal - management and supervision of development/testing/implementation phase for 30/07 launch
Southdowns Portal - external repairs service integration (incl. E2E process testing)
Multibrand PL/boltPay/PayU - extension of available payment methods- finalisation of requirements and tasks definition
Kiro Training and POC</t>
  </si>
  <si>
    <t>Coverwise - external repairs service integration (incl. E2E process testing)/ tasks definition for Southdowns CP CR
Multibrand PL/boltPay/PayU - extension of available payment methods
Kiro Training and POC</t>
  </si>
  <si>
    <t>Coverwise - external repairs service integration (incl. E2E process testing)/ tasks definition for Southdowns CP CR
Multibrand PL/boltPay/PayU - extension of available payment methods</t>
  </si>
  <si>
    <t>Coverwise - external repairs service integration (incl. E2E process testing)
Multibrand PL/boltPay/PayU - extension of available payment methods</t>
  </si>
  <si>
    <t>Coverwise - full IT Business Documentation update
Multibrand PL/boltPay/PayU - extension of available payment methods - business and feasibility study + tasks definition</t>
  </si>
  <si>
    <t>Coverwise - CR anslyst (Southdance CP)
Coverwise - workshops with INGRAM (repair service)
Online payments discovery for IMAD</t>
  </si>
  <si>
    <t>KAP parametrization</t>
  </si>
  <si>
    <t>A1 Trade in Migration
KAP parametrization</t>
  </si>
  <si>
    <t>A1 Trade in Migration DISCOVERY
KAP parametrization (antyfraud rules analysis + CVM)
Jira workflow POC</t>
  </si>
  <si>
    <t>A1 Trade in Migration DISCOVERY
KAP parametrization (antyfraud rules analysis + CVM)</t>
  </si>
  <si>
    <t>Test Cases creation standarization
Smoke tests for prod 
(?) QAE recruitment</t>
  </si>
  <si>
    <t>Reviewing CVs
Job interviews (new QAE x2)
Smoke tests for prod
Test Cases creation standarization
Last round of half-year goals review</t>
  </si>
  <si>
    <t>Reviewing CVs
Job interviews (new QAE x2)
Smoke tests for prod
Presentations for Quality Chapter</t>
  </si>
  <si>
    <t>50% off
reviewing CVs
working on smoke tests collection for prod</t>
  </si>
  <si>
    <t>off</t>
  </si>
  <si>
    <t>QA Community of Practice development
Test Automation strategy and standards creation
AI POC: AI should be capable of preparing recommendations for development teams based on test results</t>
  </si>
  <si>
    <t>QA Community of Practice development
Test Automation strategy and standards creation
Mirrorcheck UAT planning and overseeing
AI POC: AI should be capable of performing code optimization</t>
  </si>
  <si>
    <t xml:space="preserve">
Test Automation strategy and standards creation
Mirrorcheck UAT planning and overseeing
AI POC: AI should be capable of seeking information and evaluating/validating information it finds</t>
  </si>
  <si>
    <t xml:space="preserve">Kiro Training
QA Community of Practice development
Test Automation strategy and standards creation
</t>
  </si>
  <si>
    <t>Cezary Domagała</t>
  </si>
  <si>
    <t>50% day off
KIRO POC - TS verified go live (apply guardrails)
LMS vs CH workshops
Recruitement start for ECOM team
Orange SLA negotiations
MCH backend changes review</t>
  </si>
  <si>
    <t>KIRO POC - Timesheet report verifier
KIRO POC - Customer portal CRUD Web app
A1 infra - workshops
Bonuses (sessions with emp.)
AI Adoption worshops and other activities
Orange IE SLA Contract - negotiations, scope of phase 4
Pentests IMAD, CP
Projects repriotisation - new reve based approach
Contract with Bettersoft -preparation</t>
  </si>
  <si>
    <t xml:space="preserve">
Transfer CI/CD processes to bt from vendor (till 24.04)
OpenTelemetry and logs correlation in Multibrand
IMAD PHASE 2 - OTP code implementation &amp; GA4 ecommerce</t>
  </si>
  <si>
    <t>Kiro training
Transfer CI/CD processes to bt from vendor
OpenTelemetry and logs correlation in Multibrand</t>
  </si>
  <si>
    <t>Transfer CI/CD processes to bt from vendor
OpenTelemetry and logs correlation in Multibrand</t>
  </si>
  <si>
    <t>IMAD PHASE 2  - OTP code implementation, GA4 e-commerce - implementation</t>
  </si>
  <si>
    <t>IMAD PHASE 2  - product feed implementation</t>
  </si>
  <si>
    <t>reallocation to another client</t>
  </si>
  <si>
    <t>100% day off</t>
  </si>
  <si>
    <t xml:space="preserve">50% day off
</t>
  </si>
  <si>
    <t>IMAD PHASE 2
Stock synchronisation tests</t>
  </si>
  <si>
    <t>SIT+UAT of release magento 1.69.2 (generic changes)
IMAD PHASE 2 - SIT for release 1.69.3 and stock synchronisation tests
DYNAMIC PRICING - SIT
Kiro Training</t>
  </si>
  <si>
    <t xml:space="preserve">IMAD PHASE 2
Smoke tests automation </t>
  </si>
  <si>
    <t>Smoke tests automation once he's back :)</t>
  </si>
  <si>
    <t>IMAD PHASE 2 SIT
Multibrand registration automation
UAT OTP overseeing
Multibrand regression (finalization)
PROD Smoke Tests collection (creation)</t>
  </si>
  <si>
    <t>IMAD PHASE 2
Automation Tests (MAGENTO critical paths creation)</t>
  </si>
  <si>
    <t xml:space="preserve">Kiro POC: AI should be capable of UI analysis and UI automation testing
</t>
  </si>
  <si>
    <t>1 week OFF
1 week Kiro training/POC</t>
  </si>
  <si>
    <t>Orange Insurance Exchange  (SendMail and archive)  - SIT/UAT
OWASP Top 10 - training</t>
  </si>
  <si>
    <t>Orange Insurance Exchange  (SendMail and archive)  - DEV</t>
  </si>
  <si>
    <t xml:space="preserve">Onboarding, Orange Insurance Exchange - DEV (SendMail improvments) </t>
  </si>
  <si>
    <t>MM Spain fixes - UTC
BAU &amp; Maintenance</t>
  </si>
  <si>
    <t>MM Spain fixes
BAU &amp; Maintenance</t>
  </si>
  <si>
    <t>Being a buddy for Jarek (tests automation)</t>
  </si>
  <si>
    <t>Smoke tests automation
Critical paths (test cases linking, test set creation)
MASH manual testing
(?) QAE Recruitments</t>
  </si>
  <si>
    <t>Smoke Tests on PROD (creation)
Job interviews (QAE x2)
MASH manual testing</t>
  </si>
  <si>
    <t xml:space="preserve">50% off
IMAD PHASE 2
Orange Insurance Exchange  (SendMail and archive) </t>
  </si>
  <si>
    <t>Test Automation (ALF)
Supporting new automation testers
IMAD PHASE 2</t>
  </si>
  <si>
    <t>Supporting new automation testers
IMAD PHASE 2</t>
  </si>
  <si>
    <t>Playwright vs Selenium analysis (POC)
Automation Testing learning plan polishing
Dynamic Pricing UAT</t>
  </si>
  <si>
    <t xml:space="preserve">SIT-&gt;UAT Dynamic Pricing
SIT CVM for Mr price
Kiro training
</t>
  </si>
  <si>
    <t>Refurb MM
Dynamic Pricing Performance Improvment &amp; BAU UAT&amp;Release</t>
  </si>
  <si>
    <t>Refurb MM
Parametrization for Credit Risk Department</t>
  </si>
  <si>
    <t xml:space="preserve">
100% OFF</t>
  </si>
  <si>
    <t>KAP - Parametrization for Credit Risk Department  - DISCOVERY, Critical Paths
IMAD PHASE 2</t>
  </si>
  <si>
    <t xml:space="preserve">iMad Phase 2 - DISCOVERY, Dynamic pricing UAT
</t>
  </si>
  <si>
    <t>iMad Phase 2 - DISCOVERY, Dynamic Pricing - UAT, Kiro training (diagrams generation POC), MM Refurb - DISCOVERY</t>
  </si>
  <si>
    <t>Dynamic Pricing (Nexo integration) - prerelease configuration</t>
  </si>
  <si>
    <t>OWASP Top 10 - training
Documentation Review</t>
  </si>
  <si>
    <t>Days Off</t>
  </si>
  <si>
    <t>IMAD PHASE 2
Parametrization for Credit Risk Department
Grafana Dashboards Maintanance Framework</t>
  </si>
  <si>
    <t>Dynamic Pricing Performamce Improvments
Parametrization for Credit Risk Department</t>
  </si>
  <si>
    <t>IMAD PHASE 2
KAP - Parametrization for Credit Risk Department</t>
  </si>
  <si>
    <t>KAP - Parametrization for Credit Risk Department
IMAD PHASE 2, Critical Paths</t>
  </si>
  <si>
    <t>IMAD PHASE 2, Dynamic Pricing UAT</t>
  </si>
  <si>
    <t xml:space="preserve">iMad Phase 2 - UAT Stocks + DISCOVERY, KAP parametrization - CVM - DISCOVERY, Copilot - presentation, Steerings - standards </t>
  </si>
  <si>
    <t>iMad Phase 2 - stock from distribution
Kiro training and POC (Jira code reviewer, steerings repo)</t>
  </si>
  <si>
    <t>Smoke tests automations</t>
  </si>
  <si>
    <t>Parametrization for Credit Risk Department
Sonar - AI-Driven Automated Code Quality Process
Smoke tests automations</t>
  </si>
  <si>
    <t>Parametrization for Credit Risk Department
Sonar - AI-Driven Automated Code Quality Process</t>
  </si>
  <si>
    <t xml:space="preserve">IMAD PHASE 2
</t>
  </si>
  <si>
    <t xml:space="preserve">iMad Phase 2 - DEV
KAP -Parametrization for Credit Risk Department  DEV
</t>
  </si>
  <si>
    <t xml:space="preserve">Days Off </t>
  </si>
  <si>
    <t>Days Off,
iMad Phase 2 - DEV</t>
  </si>
  <si>
    <t>.Net 10 update in shared services
Open Telementry implementation in microservice 
Dynamic Pricing stabilization
Kiro training and KIRO - PRD bugs monitoring POC</t>
  </si>
  <si>
    <t>Orange Product Refresh and Mirrorcheck
DPD - Courier (stabilisation)
BAU iStyle HU</t>
  </si>
  <si>
    <t>Orange Product Refresh and Mirrorcheck
DPD - Courier (stabilisation)</t>
  </si>
  <si>
    <t xml:space="preserve">Orange Product Refresh and Mirrorcheck
Macedonia - UAT support
</t>
  </si>
  <si>
    <t>Macedonia - SIT
Orange Product Refresh and Mirrorcheck</t>
  </si>
  <si>
    <t xml:space="preserve">DPD - Courier (stabilisation)
Macedonia - DEV
correlation  in SmsGatway and SandMail
</t>
  </si>
  <si>
    <t>Macedonia - DEV, 
Orange Insurance Exchange - DEV
correlation  in SmsGatway and SandMail, Goals - Healthcheck - DEV</t>
  </si>
  <si>
    <t>.Net 10 update in shared services
DPD in CH support
Dynamic Pricing stabilization
Kiro - enviroments dashboard POC</t>
  </si>
  <si>
    <t>BAU</t>
  </si>
  <si>
    <t>HT Insurance analysys
BAU
60% TIME OFF</t>
  </si>
  <si>
    <t>MKT DP - NPS, Live Chatbot, boltpay - analysis 
HT Insurance analysys
Sounthdowns/Coverwise - analysis of new requirements</t>
  </si>
  <si>
    <t>Coverwise - Customer Portal Sounthdowns analysis and  product configuration
HT Insurance analysis
Squad lead replacement/support (30%)</t>
  </si>
  <si>
    <t>Southdowns (Coverwise) - product analysys
Goals: Transferring documentation to Confluence
BAU
Maintenance</t>
  </si>
  <si>
    <t>Squad lead replacement/support (50%)
BAU
Maintenace</t>
  </si>
  <si>
    <t>MKT DP - product and CP - analysis
Southdowns (Coverwise) - analysis</t>
  </si>
  <si>
    <t xml:space="preserve">MKT DP - product and CP - analysis
Orange Refresh &amp; Mirrorcheck - analysis
</t>
  </si>
  <si>
    <t>MKT DP - product analysis
Orange Refresh &amp; Mirrorcheck - analysis
Kiro Training
50% TIME OFF</t>
  </si>
  <si>
    <t>Initiative Complaints at Optimus  (process improvements) - analysis new requirements
BAU</t>
  </si>
  <si>
    <t>BAU
Customer complaints on Customer Portals (NEW - Tmobile &amp; Play) - analysis
Initiative Complaints at Optimus  (process improvements) - analysis new requirements</t>
  </si>
  <si>
    <t>Customer complaints on Customer Portals (NEW - Tmobile &amp; Play) - analysis
Generic Warranty - analysys
Initiative Complaints at Optimus  (process improvements) - analysis new requirements</t>
  </si>
  <si>
    <t>Customer complaints on Customer Portals (NEW - Tmobile &amp; Play) - analysys
Generic Warranty - analysis
10% TIME OFF</t>
  </si>
  <si>
    <t>BAU
30% TIME OFF</t>
  </si>
  <si>
    <t xml:space="preserve">
Initiative Complaints at Optimus  (process improvements) - analysis new requirements
BAU
Maintenace</t>
  </si>
  <si>
    <t>30% TIME OFF
Initiative Complaints at Optimus  (process improvements)</t>
  </si>
  <si>
    <t xml:space="preserve">Initiative Complaints at Optimus  (process improvements)
MC decommission: claims file review and feedback, possible re-export; secure the cost import process before access removal, change in cost import MC→DWH
BAU
</t>
  </si>
  <si>
    <t>Preparattion for UAT of DPD for Courier Hub
Initiative Complaints at Optimus (process improvements)
Kiro Training</t>
  </si>
  <si>
    <t>Customer complaints on Customer Portals - adding process in Optimus (NEW - Tmobile)</t>
  </si>
  <si>
    <t>Mailbox Integration for Claims System - Phase 1 business presentation
NAU
Maintenance</t>
  </si>
  <si>
    <t xml:space="preserve">Mailbox Integration for Claims System - Phase 1 business presentation
BAU
MAintenance
</t>
  </si>
  <si>
    <t>Mailbox Integration for Claims System - Phase 1- finish development
BAU, Maintenace</t>
  </si>
  <si>
    <t>Mailbox Integration for Claims System
BAU, Maintenace
Goals: Architecture improvement Clearing Optimus log tables</t>
  </si>
  <si>
    <t>BAU, Maintenace
Mailbox Integration for Claims System
Initiative DPD for Courier Hub - stabilisation
10% TIME OFF</t>
  </si>
  <si>
    <t xml:space="preserve">
Initiative DPD for Courier Hub - stabilisation
Mailbox Integration for Claims System
Goals: Architecture improvement Clearing Optimus log tables
</t>
  </si>
  <si>
    <t>Mailbox Integration for Claims System
50% TIME OFF</t>
  </si>
  <si>
    <t>Initiative DPD for Courier Hub - stabilisation
Kiro Training</t>
  </si>
  <si>
    <t>20% TIME OFF</t>
  </si>
  <si>
    <t>Modularisation COS (Complaint Registration: Engineering a seamless complaint intake pipeline to elevate end-to-end claims lifecycle governance)
20% TIME OFF</t>
  </si>
  <si>
    <t>HT Insurance - boltpay, Qualtrics
20% TIME OFF</t>
  </si>
  <si>
    <t>Goals: Modularisation COS:  (Product Definition module), Development of an approach and preparation of instructions for switching from ClassicUI to FreedomUI
20% TIME OFF</t>
  </si>
  <si>
    <t xml:space="preserve">
Initiative DPD for Courier Hub - stabilisation
Goals: Snyk, Modularisation COS (logistic modul), Development of an approach and preparation of instructions for switching from ClassicUI to FreedomUI</t>
  </si>
  <si>
    <t>Goals:Snyk, Kiro POC (WPF desktop tool for streamlining cost-of-service parametrization across product variants)
 Integration COS with Broadcaster,
BAU
MAINTENACE
10% TIME OFF</t>
  </si>
  <si>
    <t xml:space="preserve">Goals: Integration  Integracja COS with Broadcaster, </t>
  </si>
  <si>
    <t xml:space="preserve">
Initiative DPD for Courier Hub - stabilisation
Modularisation COS (logistic modul)</t>
  </si>
  <si>
    <t xml:space="preserve">Initiative DPD for Courier Hub
Modularisation COS (logistic modul)
Kiro POC (WPF desktop tool for streamlining cost-of-service parametrization across product variants)
</t>
  </si>
  <si>
    <t>Initiative DPD for Courier Hub
Goals
Kiro : Spec-driven, containerized end-to-end SFTP integration test suite with Testcontainers, covering dual-auth (V1/V2), PGP encryption round-trips, and full file lifecycle validation against a Dockerized OpenSSH server — scaffolded, implemented, and DRY-refactored entirely through AI-assisted agentic development with Kiro.
NET 10 framework migration with modernized solution format, centralized build props, streamlined CI/CD pipeline, and optimized containerized microservices orchestration.
Definition of standards of code generation, code review, and Kiro config for the Team for Kiro IDE (https://digitalcaregroup.atlassian.net/browse/CLM-13702, https://digitalcaregroup.atlassian.net/browse/CLM-14981).
Maintenace</t>
  </si>
  <si>
    <t>Sounthdowns/Coverwise
HT Insurance</t>
  </si>
  <si>
    <t xml:space="preserve">
Orange Insurance Exchange
HT Insurance
Sounthdowns/Coverwise</t>
  </si>
  <si>
    <t>Sounthdowns - Customer Portal  
Orange Insurance Exchange
BAU
10% TIME OFF</t>
  </si>
  <si>
    <t xml:space="preserve">MKT DP - Custoomer Portal UAT/GOLIVE
Orange Insurance Exchange
Coverwise - Customer Portal Sounthdowns - DEV
10% TIME OFF
</t>
  </si>
  <si>
    <t xml:space="preserve">MKT DP - Custoomer Portal DEV
Orange Insurance Exchange
</t>
  </si>
  <si>
    <t>MKT DP - Customer Portal
Orange Insurance Exchange</t>
  </si>
  <si>
    <t xml:space="preserve">
Kiro  POC (styling.md for styling customer portals 
50% TIME OFF
Orange Insurance Exchange
</t>
  </si>
  <si>
    <t>Refreshing CP T-mobile
Kiro training and POC (Add a new Customer Portal as a custimisation/clone of existing CP) 
Refactor tooltips on CP</t>
  </si>
  <si>
    <t>Customer complaints on Customer Portals (NEW - Tmobile &amp; Play)</t>
  </si>
  <si>
    <t>100%  TIME OFF</t>
  </si>
  <si>
    <t xml:space="preserve">Sounthdowns/Coverwise
HT Insurance
BAU
</t>
  </si>
  <si>
    <t>Sounthdowns - Customer Portal -DEV
10% time off</t>
  </si>
  <si>
    <t xml:space="preserve">MKT DP - Customer Portal GOLIVE
Coverwise - Customer Portal Sounthdowns - DEV
20% TIME OFF
</t>
  </si>
  <si>
    <t>MKT DP - Custoomer Portal DEV
BAU
Maintenance</t>
  </si>
  <si>
    <t>Orange Refresh &amp; Mirrorcheck -changing in CP</t>
  </si>
  <si>
    <t xml:space="preserve">
50% TIME OFF</t>
  </si>
  <si>
    <t>Refreshing CP T-mobile
Kiro training</t>
  </si>
  <si>
    <t>HT Insurance adding new product
Goals: Code refactor class in Optimus
50% TIME OFF</t>
  </si>
  <si>
    <t>HT Insurance adding new productSounthdowns/Coverwise
Goals: Code refactor class in Optimus
BAU
20% TIME OFF</t>
  </si>
  <si>
    <t>Sounthdowns - adding new product
BAU
Maintenace</t>
  </si>
  <si>
    <t>Goals: Code refactor class in Optimus, One logging system based on ECID/request ID/corellation ID
40% TIME OFF</t>
  </si>
  <si>
    <t>BAU
Maintenace
Goals: Code refactor class in Optimus One logging system based on ECID/request ID/corellation ID</t>
  </si>
  <si>
    <t>Orange Refresh &amp; Mirrorcheck -adding new variant
Goals: One logging system based on ECID/request ID/corellation ID
10% Time Off</t>
  </si>
  <si>
    <t xml:space="preserve">MKT DP adding new product
Kiro POC (generating and previewing in web browser complaint email templates) </t>
  </si>
  <si>
    <t xml:space="preserve">MKT DP - new repair service Complaints at Optimus
Kiro training and POC (generating and previewing in web browser complaint email templates) </t>
  </si>
  <si>
    <t>Customer complaints on Customer Portals (NEW - Tmobile &amp; Play)
HT Insurance</t>
  </si>
  <si>
    <t>Sounthdowns - GO LIVE
HT Insurance</t>
  </si>
  <si>
    <t>Sounthdowns UAT
HT Insurance</t>
  </si>
  <si>
    <t>Customer complaints on Customer Portals (NEW - Tmobile &amp; Play
60% Time OFF</t>
  </si>
  <si>
    <t xml:space="preserve">Customer complaints on Customer Portals (NEW - Tmobile &amp; Play
</t>
  </si>
  <si>
    <t>100% TIME OFF</t>
  </si>
  <si>
    <t>Orange Refresh &amp; Mirrorcheck 2.0- Meetings &amp; Support
50% TIME OFF
BAU
Maintenance</t>
  </si>
  <si>
    <t xml:space="preserve">MKT DP - Meetings &amp; Support
Release CLM-SYS-4.6.0
BAU
Maintenace
</t>
  </si>
  <si>
    <t>MKT - Meetings &amp; Support
Kiro Training
BAU i Maintenance</t>
  </si>
  <si>
    <t>Aleksandra Błaszczyk</t>
  </si>
  <si>
    <t>SIT for release CLM-SYS-4.11.0
Critical Paths Test Cases creation/linking with critical paths</t>
  </si>
  <si>
    <t>UAT for release CLM-SYS-4.9.0 - business support
SIT for release CLM-SYS-4.10.0
10% TIME OFF</t>
  </si>
  <si>
    <t>SIT for release CLM-SYS-4.9.0
SIT for release CLM-SYS-4.10.0
DEV env regression tests
PROD Smoke Tests collection (creation)</t>
  </si>
  <si>
    <t>UAT for release CLM-SYS-4.8.0 - business support
20% TIME OFF</t>
  </si>
  <si>
    <t>SIT for release CLM-SYS-4.8.0
30% TIME OFF</t>
  </si>
  <si>
    <t>SIT for release CLM-SYS-4.7.0</t>
  </si>
  <si>
    <t>SIT for release CLM-SYS-4.7.0
70% Time Off</t>
  </si>
  <si>
    <t xml:space="preserve">SIT i UAT Initiative DPD for Courier Hub
Regresion for release CLM-SYS-4.6.0
10% Time Off
</t>
  </si>
  <si>
    <t>Coordinating release tests and UAT (4.6.0)
SIT i UAT Initiative DPD for Courier Hub
Kiro Training</t>
  </si>
  <si>
    <t>SIT for release CLM-SYS-4.11.0
PROD Smoke Tests automation</t>
  </si>
  <si>
    <t>PROD Smoke Tests creaton &amp; automation
UAT DPD
SIT for release CLM-SYS-4.10.0
20% TIME OFF</t>
  </si>
  <si>
    <t>SIT for release CLM-SYS-4.9.0
PROD Smoke Tests collection (creation)
Automation tests fixes
PROD Smoke Tests automation
30% TIME OFF</t>
  </si>
  <si>
    <t>Initiative DPD for Courier Hub - stabilisation - SIT
UAT for release CLM-SYS-4.8.0 - business support</t>
  </si>
  <si>
    <t>SIT for release CLM-SYS-4.8.0</t>
  </si>
  <si>
    <t>SIT for release CLM-SYS-4.7.0
Automated tests stabilisation with KIRO
Automation Tests (OPTIMUS critical paths creation)</t>
  </si>
  <si>
    <t>Automated tests stabilisation with KIRO
SIT for release CLM-SYS-4.7.0
10% TIME OFF</t>
  </si>
  <si>
    <t>SIT i UAT Initiative DPD for Courier Hub
Regresion for release CLM-SYS-4.6.0
SIT for release CLM-SYS-4.7.0
Kiro Training and POC (test data generation)
Automated tests stabilisation with KIRO</t>
  </si>
  <si>
    <t>SIT i UAT: Initiative DPD for Courier Hub
SIT for release 4.6.0
Kiro Training and POC (test data generation)
Automated tests stabilisation with KIRO</t>
  </si>
  <si>
    <t>Orange Insurance Exchange
SIT for release CLM-SYS-4.11.0
Critical Paths Test Cases creation/linking with critical paths</t>
  </si>
  <si>
    <t>50% TIME OFF
UAT for release CLM-SYS-4.9.0  - business support
Orange Insurance Exchange</t>
  </si>
  <si>
    <t>UAT for release CLM-SYS-4.8.0 - business support
Orange Insurance Exchange
20% TIME OFF</t>
  </si>
  <si>
    <t xml:space="preserve">
SIT for release CLM-SYS-4.8.0</t>
  </si>
  <si>
    <t>SIT for release CLM-SYS-4.7.0
Automation Tests (OPTIMUS critical paths creation)
Orange Insurance Exchange</t>
  </si>
  <si>
    <t xml:space="preserve">
Orange IE
SIT for release CLM-SYS-4.7.0
10% TIME OFF
</t>
  </si>
  <si>
    <t xml:space="preserve">SIT for release CLM-SYS-4.7.0
Regresion for release CLM-SYS-4.6.0
Orange IE - LP changes after audit - tests before FE release 2.0.1
10% TIME OFF
</t>
  </si>
  <si>
    <t>Orange IE - SIT for phase 3 changes and insourcing from vendor
SIT MKT DP - test repair service
SIT for release 4.6.0
Kiro training</t>
  </si>
  <si>
    <t>ORANGE PROD.REFRESH &amp; MC
Orange Smart Care
Hrvatski Telekom
MKT - Api for insumak
Coverwise -  Limits/Sounthdowns</t>
  </si>
  <si>
    <t>ORANGE PROD.REFRESH &amp; MC
Hrvatski Telekom
Coverwise -  Limits/Sounthdowns
MKT - API for Insumak</t>
  </si>
  <si>
    <t>ORANGE PROD.REFRESH &amp; MC
Hrvatski Telekom 
Coverwise -  Limits/Sounthdowns</t>
  </si>
  <si>
    <r>
      <rPr>
        <b/>
        <sz val="9"/>
        <color theme="1"/>
        <rFont val="Aptos Narrow"/>
        <family val="2"/>
        <scheme val="minor"/>
      </rPr>
      <t>Days Off</t>
    </r>
    <r>
      <rPr>
        <sz val="9"/>
        <color theme="1"/>
        <rFont val="Aptos Narrow"/>
        <family val="2"/>
        <scheme val="minor"/>
      </rPr>
      <t xml:space="preserve">
ORANGE PROD.REFRESH &amp; MC
Refub MM
Coverwise -  Limits/Sounthdowns</t>
    </r>
  </si>
  <si>
    <t>ORANGE PROD.REFRESH &amp; MC
LTDC Rental - Meetings
POC - PS check</t>
  </si>
  <si>
    <t>ORANGE PROD.REFRESH &amp; MC
LTDC Rental - Meetings
MKT DP - Meetings &amp; Support
POC - PS check</t>
  </si>
  <si>
    <t>ORANGE PROD.REFRESH &amp; MC
MKT DP - Meetings &amp; Support
LTDC Rental - Meetings</t>
  </si>
  <si>
    <t>ORANGE PROD&gt;REFRESH &amp; MC
MKT DP
HT - Prepare documentation API
LTDC Rental - Scope defining</t>
  </si>
  <si>
    <t>Generic Warranty - Conf. &amp; Dev.</t>
  </si>
  <si>
    <t>Orange Prod. Refresh &amp; MC - Conf.</t>
  </si>
  <si>
    <t>Southdowns- Conf. &amp; Dev. WF
Orange Prod. Refresh &amp; MC - Conf. WF</t>
  </si>
  <si>
    <r>
      <rPr>
        <b/>
        <sz val="9"/>
        <color theme="1"/>
        <rFont val="Aptos Narrow"/>
        <family val="2"/>
        <scheme val="minor"/>
      </rPr>
      <t>Days Off (second 50%)</t>
    </r>
    <r>
      <rPr>
        <sz val="9"/>
        <color theme="1"/>
        <rFont val="Aptos Narrow"/>
        <family val="2"/>
        <scheme val="minor"/>
      </rPr>
      <t xml:space="preserve">
 Southdowns- Conf. &amp; Dev.</t>
    </r>
  </si>
  <si>
    <t>ORANGE PROD.REFRESH &amp; MC  - Conf. &amp; Dev.</t>
  </si>
  <si>
    <t>ORANGE PROD.REFRESH &amp; MC - Conf. &amp; Dev.</t>
  </si>
  <si>
    <r>
      <rPr>
        <b/>
        <sz val="9"/>
        <color theme="1"/>
        <rFont val="Aptos Narrow"/>
        <family val="2"/>
        <scheme val="minor"/>
      </rPr>
      <t>Days Off</t>
    </r>
    <r>
      <rPr>
        <sz val="9"/>
        <color theme="1"/>
        <rFont val="Aptos Narrow"/>
        <family val="2"/>
        <scheme val="minor"/>
      </rPr>
      <t xml:space="preserve">
ORANGE PROD.REFRESH &amp; MC - Analytic Doc.</t>
    </r>
  </si>
  <si>
    <r>
      <t>ORANGE</t>
    </r>
    <r>
      <rPr>
        <b/>
        <sz val="9"/>
        <color theme="1"/>
        <rFont val="Aptos Narrow"/>
        <family val="2"/>
        <scheme val="minor"/>
      </rPr>
      <t xml:space="preserve"> PROD.REFRESH</t>
    </r>
    <r>
      <rPr>
        <sz val="9"/>
        <color theme="1"/>
        <rFont val="Aptos Narrow"/>
        <family val="2"/>
        <scheme val="minor"/>
      </rPr>
      <t xml:space="preserve"> &amp; MC - Conf. &amp; Dev.
</t>
    </r>
    <r>
      <rPr>
        <b/>
        <sz val="9"/>
        <color theme="1"/>
        <rFont val="Aptos Narrow"/>
        <family val="2"/>
        <scheme val="minor"/>
      </rPr>
      <t>Days Off</t>
    </r>
  </si>
  <si>
    <r>
      <t xml:space="preserve">ORANGE </t>
    </r>
    <r>
      <rPr>
        <b/>
        <sz val="9"/>
        <color theme="1"/>
        <rFont val="Aptos Narrow"/>
        <family val="2"/>
        <scheme val="minor"/>
      </rPr>
      <t>PROD.REFRESH</t>
    </r>
    <r>
      <rPr>
        <sz val="9"/>
        <color theme="1"/>
        <rFont val="Aptos Narrow"/>
        <family val="2"/>
        <scheme val="minor"/>
      </rPr>
      <t xml:space="preserve"> &amp; MC  - Conf. &amp; Dev.</t>
    </r>
  </si>
  <si>
    <r>
      <t xml:space="preserve">Orange </t>
    </r>
    <r>
      <rPr>
        <b/>
        <sz val="9"/>
        <color theme="1"/>
        <rFont val="Aptos Narrow"/>
        <family val="2"/>
        <scheme val="minor"/>
      </rPr>
      <t>Refresh</t>
    </r>
    <r>
      <rPr>
        <sz val="9"/>
        <color theme="1"/>
        <rFont val="Aptos Narrow"/>
        <family val="2"/>
        <scheme val="minor"/>
      </rPr>
      <t xml:space="preserve"> &amp; Mirrorcheck - Conf. &amp; Dev.</t>
    </r>
  </si>
  <si>
    <t>Refub MM - Conf. &amp; Dev.</t>
  </si>
  <si>
    <t xml:space="preserve">
Hrvatski Telekom - Conf. &amp; Dev.
MKT - API for Insumak - Conf.</t>
  </si>
  <si>
    <t xml:space="preserve">
Hrvatski Telekom - Conf. &amp; Dev. WF
MKT - API for Insumak - Conf. WF</t>
  </si>
  <si>
    <r>
      <rPr>
        <b/>
        <sz val="9"/>
        <color theme="1"/>
        <rFont val="Aptos Narrow"/>
        <family val="2"/>
        <scheme val="minor"/>
      </rPr>
      <t>Days Off (first 50%)</t>
    </r>
    <r>
      <rPr>
        <sz val="9"/>
        <color theme="1"/>
        <rFont val="Aptos Narrow"/>
        <family val="2"/>
        <scheme val="minor"/>
      </rPr>
      <t xml:space="preserve">
Hrvatski Telekom - Conf. &amp; Dev.</t>
    </r>
  </si>
  <si>
    <r>
      <rPr>
        <b/>
        <sz val="9"/>
        <color theme="1"/>
        <rFont val="Aptos Narrow"/>
        <family val="2"/>
        <scheme val="minor"/>
      </rPr>
      <t>Days Off</t>
    </r>
    <r>
      <rPr>
        <sz val="9"/>
        <color theme="1"/>
        <rFont val="Aptos Narrow"/>
        <family val="2"/>
        <scheme val="minor"/>
      </rPr>
      <t xml:space="preserve">
Refub MM</t>
    </r>
  </si>
  <si>
    <r>
      <rPr>
        <b/>
        <sz val="9"/>
        <color theme="1"/>
        <rFont val="Aptos Narrow"/>
        <family val="2"/>
        <scheme val="minor"/>
      </rPr>
      <t>MM Spain</t>
    </r>
    <r>
      <rPr>
        <sz val="9"/>
        <color theme="1"/>
        <rFont val="Aptos Narrow"/>
        <family val="2"/>
        <scheme val="minor"/>
      </rPr>
      <t xml:space="preserve"> (Modification)
</t>
    </r>
    <r>
      <rPr>
        <b/>
        <sz val="9"/>
        <color theme="1"/>
        <rFont val="Aptos Narrow"/>
        <family val="2"/>
        <scheme val="minor"/>
      </rPr>
      <t>LTDC Rental</t>
    </r>
    <r>
      <rPr>
        <sz val="9"/>
        <color theme="1"/>
        <rFont val="Aptos Narrow"/>
        <family val="2"/>
        <scheme val="minor"/>
      </rPr>
      <t xml:space="preserve"> - Conf. &amp; Dev.
MKT DP - CR + Support</t>
    </r>
  </si>
  <si>
    <r>
      <rPr>
        <b/>
        <sz val="9"/>
        <color rgb="FF000000"/>
        <rFont val="Aptos Narrow"/>
        <family val="2"/>
        <scheme val="minor"/>
      </rPr>
      <t>Days Off</t>
    </r>
    <r>
      <rPr>
        <sz val="9"/>
        <color rgb="FF000000"/>
        <rFont val="Aptos Narrow"/>
        <family val="2"/>
        <scheme val="minor"/>
      </rPr>
      <t xml:space="preserve">
</t>
    </r>
    <r>
      <rPr>
        <b/>
        <sz val="9"/>
        <color rgb="FF000000"/>
        <rFont val="Aptos Narrow"/>
        <family val="2"/>
        <scheme val="minor"/>
      </rPr>
      <t>MM Spain</t>
    </r>
    <r>
      <rPr>
        <sz val="9"/>
        <color rgb="FF000000"/>
        <rFont val="Aptos Narrow"/>
        <family val="2"/>
        <scheme val="minor"/>
      </rPr>
      <t xml:space="preserve"> (Modification) - Conf.
</t>
    </r>
    <r>
      <rPr>
        <b/>
        <sz val="9"/>
        <color rgb="FF000000"/>
        <rFont val="Aptos Narrow"/>
        <family val="2"/>
        <scheme val="minor"/>
      </rPr>
      <t>MKT DP</t>
    </r>
    <r>
      <rPr>
        <sz val="9"/>
        <color rgb="FF000000"/>
        <rFont val="Aptos Narrow"/>
        <family val="2"/>
        <scheme val="minor"/>
      </rPr>
      <t xml:space="preserve"> - Participant &amp; Subject Modification, Changes at Activation by Insurer, Support MKT</t>
    </r>
  </si>
  <si>
    <t>MKT DP - Participant &amp; Subject Modification - Conf. &amp; Dev.</t>
  </si>
  <si>
    <t>MKT DP - Activation &amp; Deactivation - Conf. &amp; Dev. 
PKO Nav Fix</t>
  </si>
  <si>
    <t>MKT - API for Insumak - Dev.</t>
  </si>
  <si>
    <t>MKT - API for Insumak - Doc. &amp; Dev.</t>
  </si>
  <si>
    <t>ORANGE PROD.REFRESH &amp; MC - Dev.
SNYK - Reduce new issues</t>
  </si>
  <si>
    <t>ORANGE PROD.REFRESH &amp; MC - Dev.
Migration of documentation with Kiro</t>
  </si>
  <si>
    <r>
      <rPr>
        <b/>
        <sz val="9"/>
        <color theme="1"/>
        <rFont val="Aptos Narrow"/>
        <family val="2"/>
        <scheme val="minor"/>
      </rPr>
      <t>Days Off</t>
    </r>
    <r>
      <rPr>
        <sz val="9"/>
        <color theme="1"/>
        <rFont val="Aptos Narrow"/>
        <family val="2"/>
        <scheme val="minor"/>
      </rPr>
      <t xml:space="preserve">
ORANGE PROD.REFRESH &amp; MC - Dev.</t>
    </r>
  </si>
  <si>
    <r>
      <t xml:space="preserve">ORANGE PROD.REFRESH &amp; </t>
    </r>
    <r>
      <rPr>
        <b/>
        <sz val="9"/>
        <color theme="1"/>
        <rFont val="Aptos Narrow"/>
        <family val="2"/>
        <scheme val="minor"/>
      </rPr>
      <t>MC</t>
    </r>
    <r>
      <rPr>
        <sz val="9"/>
        <color theme="1"/>
        <rFont val="Aptos Narrow"/>
        <family val="2"/>
        <scheme val="minor"/>
      </rPr>
      <t xml:space="preserve"> - Dev.</t>
    </r>
  </si>
  <si>
    <r>
      <t xml:space="preserve">ORANGE PROD.REFRESH &amp; </t>
    </r>
    <r>
      <rPr>
        <b/>
        <sz val="9"/>
        <color rgb="FF000000"/>
        <rFont val="Aptos Narrow"/>
        <family val="2"/>
        <scheme val="minor"/>
      </rPr>
      <t>MC</t>
    </r>
    <r>
      <rPr>
        <sz val="9"/>
        <color rgb="FF000000"/>
        <rFont val="Aptos Narrow"/>
        <family val="2"/>
        <charset val="238"/>
        <scheme val="minor"/>
      </rPr>
      <t xml:space="preserve"> - Dev.</t>
    </r>
  </si>
  <si>
    <t>ORANGE PROD.REFRESH &amp; MC - Dev.</t>
  </si>
  <si>
    <t>Coverwise -  Limits/Sounthdowns - Dev.
ORANGE PROD. REFRESH &amp; MC</t>
  </si>
  <si>
    <r>
      <rPr>
        <b/>
        <sz val="9"/>
        <color theme="1"/>
        <rFont val="Aptos Narrow"/>
        <family val="2"/>
        <scheme val="minor"/>
      </rPr>
      <t>Days Off (second 50%)</t>
    </r>
    <r>
      <rPr>
        <sz val="9"/>
        <color theme="1"/>
        <rFont val="Aptos Narrow"/>
        <family val="2"/>
        <scheme val="minor"/>
      </rPr>
      <t xml:space="preserve">
Coverwise -  Limits/Sounthdowns - Dev.
ORANGE PROD. REFRESH &amp; MC</t>
    </r>
  </si>
  <si>
    <t>Hrvatski UAT (Greco)</t>
  </si>
  <si>
    <t>Hrvatski SIT</t>
  </si>
  <si>
    <r>
      <rPr>
        <b/>
        <sz val="9"/>
        <color rgb="FF000000"/>
        <rFont val="Aptos Narrow"/>
        <scheme val="minor"/>
      </rPr>
      <t xml:space="preserve">HT SIT ???
</t>
    </r>
    <r>
      <rPr>
        <sz val="9"/>
        <color rgb="FF000000"/>
        <rFont val="Aptos Narrow"/>
        <scheme val="minor"/>
      </rPr>
      <t>SIT UAT Insumak
Release 2.36.00 - Regression Test</t>
    </r>
  </si>
  <si>
    <t>Coverwise -  Limits/Sounthdowns - SIT
ORANGE PROD.REFRESH &amp; MC
Release 2.35.00 - Regression Test
PROD Smoke Tests automation</t>
  </si>
  <si>
    <t>Southdown (Coverwise)
Finalizing Automation Learning Plan
(?) PROD Smoke Tests automation
LTDC SIT + UAT</t>
  </si>
  <si>
    <t>ORANGE PROD.REFRESH &amp; MC
Southdown SIT
PROD Smoke Tests collection (creation)
40% -&gt; Automation Learning Plan
LTDC SIT + UAT</t>
  </si>
  <si>
    <t>ORANGE PROD.REFRESH &amp; MC
40% -&gt; Automation Learning Plan</t>
  </si>
  <si>
    <r>
      <rPr>
        <b/>
        <sz val="9"/>
        <color rgb="FF000000"/>
        <rFont val="Aptos Narrow"/>
        <scheme val="minor"/>
      </rPr>
      <t xml:space="preserve">Days Off
</t>
    </r>
    <r>
      <rPr>
        <sz val="9"/>
        <color rgb="FF000000"/>
        <rFont val="Aptos Narrow"/>
        <scheme val="minor"/>
      </rPr>
      <t>ORANGE PROD.REFRESH &amp; MC</t>
    </r>
  </si>
  <si>
    <t>LTDC Rental - SIT / UAT
MM Spain (Modification)
MKT DP - Modification - UAT/GOLIVE
Orange - SIT/UAT</t>
  </si>
  <si>
    <r>
      <t>MKT DP - Modification - SIT/UAT
ORANGE</t>
    </r>
    <r>
      <rPr>
        <b/>
        <sz val="9"/>
        <color rgb="FF000000"/>
        <rFont val="Aptos Narrow"/>
        <family val="2"/>
        <scheme val="minor"/>
      </rPr>
      <t xml:space="preserve"> PROD.REFRESH</t>
    </r>
    <r>
      <rPr>
        <sz val="9"/>
        <color rgb="FF000000"/>
        <rFont val="Aptos Narrow"/>
        <family val="2"/>
        <scheme val="minor"/>
      </rPr>
      <t xml:space="preserve"> &amp; MC - SIT
Cleaning up test repository for critical paths of WAREX</t>
    </r>
  </si>
  <si>
    <t>MKT DP - Activation &amp; Deactivation  - SIT
IRIS - WAREX integration SIT</t>
  </si>
  <si>
    <t>Generic Warranty (Autom. Tests) - UAT
Coverwise -  Limits/Sounthdowns (Autom. Tests) - SIT
Orange MCH manual tests
Mirrorcheck iOS builds tasks testing
Release 2.35.00 - Regression Test
Being a buddy for Kamil (automation tests)</t>
  </si>
  <si>
    <t>(?) Release Candidate build regression (manual)
PROD Smoke Tests automation
Being a buddy for Kamil (new automation tester)
LTDC SIT + UAT
ORANGE PROD. REFRESH &amp; MC - Mirrorcheck SIT</t>
  </si>
  <si>
    <t>60% off
PROD Smoke Tests automation
LTDC SIT + UAT</t>
  </si>
  <si>
    <t>ORANGE PROD.REFRESH &amp; MC (Analysis + Test Cases Creation + Automation Tests)</t>
  </si>
  <si>
    <t>PKO (Automation Tests extending)
Orange - SIT/UAT support</t>
  </si>
  <si>
    <t>PKO (Automation Tests)</t>
  </si>
  <si>
    <r>
      <t xml:space="preserve">IRIS - WAREX integration - SIT
MKT DP - Modification - SIT
ORANGE </t>
    </r>
    <r>
      <rPr>
        <b/>
        <sz val="9"/>
        <color theme="1"/>
        <rFont val="Aptos Narrow"/>
        <family val="2"/>
        <scheme val="minor"/>
      </rPr>
      <t>PROD.REFRESH</t>
    </r>
    <r>
      <rPr>
        <sz val="9"/>
        <color theme="1"/>
        <rFont val="Aptos Narrow"/>
        <family val="2"/>
        <scheme val="minor"/>
      </rPr>
      <t xml:space="preserve"> &amp; MC (Activation &amp; Deactivation) - SIT</t>
    </r>
  </si>
  <si>
    <t>Test Automation for regression</t>
  </si>
  <si>
    <t>DEVOPS TEAM</t>
  </si>
  <si>
    <t>e</t>
  </si>
  <si>
    <t>Releases (4.7.0 Optimus)</t>
  </si>
  <si>
    <t>Mobile Apps pipelines migration
Orange Insurance Exchange 
Production implementation releases 4.6.0 in Optimus</t>
  </si>
  <si>
    <t>Orange Insurance Exchange
Mobile apps repository migration
Coverwise front-end
Releases (4.6.0 Optimus, Warex 2.34.0, boltCompare (CMS 2.0.0, FE 2.0.0))
MAGento  1.69.2</t>
  </si>
  <si>
    <t>Delivery Date</t>
  </si>
  <si>
    <t>IT Lead</t>
  </si>
  <si>
    <t>TOTALS 2026</t>
  </si>
  <si>
    <t>Rental Process Excellence</t>
  </si>
  <si>
    <t>BoltCompare</t>
  </si>
  <si>
    <t>Wszystko (DEV, stabilizacja itd.) kończymy na koniec lipca</t>
  </si>
  <si>
    <t>LTDC Rental POC</t>
  </si>
  <si>
    <t>Delays in specs, figma, Insurer selection.</t>
  </si>
  <si>
    <t>T-Mobile Macedonia</t>
  </si>
  <si>
    <t>Waiting for partner.</t>
  </si>
  <si>
    <t>CR raised - Customer Portal with new product</t>
  </si>
  <si>
    <t>Customer Portal update (T-Mobile and Play)</t>
  </si>
  <si>
    <t>Post MVP - NPS +harmo.</t>
  </si>
  <si>
    <t>Post MVP -  deactivation in Warex.</t>
  </si>
  <si>
    <t>Orange Products refresh &amp; Mirror chceck</t>
  </si>
  <si>
    <t>Przemek Ćwikła</t>
  </si>
  <si>
    <t>IMAD Mbrand phase 2</t>
  </si>
  <si>
    <t>Rental Rentme Refurb Media Markt</t>
  </si>
  <si>
    <t>UAT 27.07 or ASAP</t>
  </si>
  <si>
    <t>HT Insurance</t>
  </si>
  <si>
    <t>Orange</t>
  </si>
  <si>
    <t>Gwarancje generyczne</t>
  </si>
  <si>
    <t>Błędy - opóźnienie IT, przesunięcie na 19.04</t>
  </si>
  <si>
    <t>Błędy - opóźnienie IT</t>
  </si>
  <si>
    <t>l</t>
  </si>
  <si>
    <t>??</t>
  </si>
  <si>
    <t xml:space="preserve">BoltPay/PayU payments integration - link </t>
  </si>
  <si>
    <t>IRIS-WAREX</t>
  </si>
  <si>
    <t>Przesunięcie przez inne projekty</t>
  </si>
  <si>
    <t>Parametrization for Credit Risk Department</t>
  </si>
  <si>
    <t>CELE IT</t>
  </si>
  <si>
    <t>Development</t>
  </si>
  <si>
    <t>Huawei</t>
  </si>
  <si>
    <t>Pending discovery</t>
  </si>
  <si>
    <t>HT DP</t>
  </si>
  <si>
    <t>Discovery</t>
  </si>
  <si>
    <t>A1 WMS</t>
  </si>
  <si>
    <t>Istyle DP</t>
  </si>
  <si>
    <t>Trade in MEX</t>
  </si>
  <si>
    <t>Eronet</t>
  </si>
  <si>
    <t>polkomtel online trade-in</t>
  </si>
  <si>
    <t>MONTH</t>
  </si>
  <si>
    <t>AUGUST 2025</t>
  </si>
  <si>
    <t>SEPTEMBER 2025</t>
  </si>
  <si>
    <t>OCTOBER 2025</t>
  </si>
  <si>
    <t>NOVEMBER 2025</t>
  </si>
  <si>
    <t>DECEMBER 2025</t>
  </si>
  <si>
    <t>JANUARY 2026</t>
  </si>
  <si>
    <t>FEBRUARY 2026</t>
  </si>
  <si>
    <t>MARCH 2026</t>
  </si>
  <si>
    <t>DAY</t>
  </si>
  <si>
    <t>PHASE</t>
  </si>
  <si>
    <t>DEPENDENCY</t>
  </si>
  <si>
    <t>TASKS</t>
  </si>
  <si>
    <t>MM Spain Rental</t>
  </si>
  <si>
    <t>Analysis</t>
  </si>
  <si>
    <t>Product Spec delivery (deadline was 12.09 and still open on 24.10</t>
  </si>
  <si>
    <t>Tech Analysis and Tasks Creation</t>
  </si>
  <si>
    <t>A</t>
  </si>
  <si>
    <t>Tech Tasks</t>
  </si>
  <si>
    <t>Test scenarios preparation for SIT</t>
  </si>
  <si>
    <t>DEV</t>
  </si>
  <si>
    <t>Product Spec</t>
  </si>
  <si>
    <t>ALF Product Setup</t>
  </si>
  <si>
    <t>D</t>
  </si>
  <si>
    <t>T</t>
  </si>
  <si>
    <t>IU</t>
  </si>
  <si>
    <t>ALF CVM Implementation</t>
  </si>
  <si>
    <t>ALF delivery</t>
  </si>
  <si>
    <t>MASH CVM Config</t>
  </si>
  <si>
    <t>WAREX Product Setup</t>
  </si>
  <si>
    <t>ALF/Warex delivery</t>
  </si>
  <si>
    <t>OPTIMUS Product Setup</t>
  </si>
  <si>
    <t>ADOBE Sales Platform Delivery</t>
  </si>
  <si>
    <t>ICP-bt contract</t>
  </si>
  <si>
    <t>(EXTERNAL) ICP Repair Integration</t>
  </si>
  <si>
    <t>Adobe delivery</t>
  </si>
  <si>
    <t>(EXTERNAL) Molly PROD Account Setup</t>
  </si>
  <si>
    <t>OPTIMUS Repair One Time Payment</t>
  </si>
  <si>
    <t>UAT</t>
  </si>
  <si>
    <t>Test scenario preparation for UAT</t>
  </si>
  <si>
    <t xml:space="preserve">Test Environment check </t>
  </si>
  <si>
    <t>Verify accesses with KAM (for all UAT stakeholders)</t>
  </si>
  <si>
    <t xml:space="preserve">Internal UAT </t>
  </si>
  <si>
    <t>UAT Start Communication</t>
  </si>
  <si>
    <t>UAT with Partner</t>
  </si>
  <si>
    <t>Partner/Business to provide UAT sign-off</t>
  </si>
  <si>
    <t>Communicate sign-off and UAT closure</t>
  </si>
  <si>
    <t>IMPLEMENTATION</t>
  </si>
  <si>
    <t>ALF PROD Release</t>
  </si>
  <si>
    <t>MASH PROD Release</t>
  </si>
  <si>
    <t>WAREX PROD Release</t>
  </si>
  <si>
    <t>OPTIMUS PROD Release</t>
  </si>
  <si>
    <t>ADOBE PROD Release</t>
  </si>
  <si>
    <t>GOLIVE</t>
  </si>
  <si>
    <t>Business GoLive</t>
  </si>
  <si>
    <t>18.05-24.05</t>
  </si>
  <si>
    <t>25.05-31.05</t>
  </si>
  <si>
    <t>01.06-07.06</t>
  </si>
  <si>
    <t>08.06-14.06</t>
  </si>
  <si>
    <t>15.06-21.06</t>
  </si>
  <si>
    <t>22.06-28.06</t>
  </si>
  <si>
    <t>29.06-05.07</t>
  </si>
  <si>
    <t>06.07-12.07</t>
  </si>
  <si>
    <t>13.07-19.07</t>
  </si>
  <si>
    <t>20.07-26.07</t>
  </si>
  <si>
    <t>27.07-02.08</t>
  </si>
  <si>
    <t>03.08-09.08</t>
  </si>
  <si>
    <t>10.08-16.08</t>
  </si>
  <si>
    <t>17.08-23.08</t>
  </si>
  <si>
    <t>Macedonia CP</t>
  </si>
  <si>
    <t>Coverwise CP</t>
  </si>
  <si>
    <t>HT CP</t>
  </si>
  <si>
    <t>Orange IE Nowa + NNW</t>
  </si>
  <si>
    <t>Orange IE - podbicie wersji</t>
  </si>
  <si>
    <t>KSEF</t>
  </si>
  <si>
    <t>CANCELLED</t>
  </si>
  <si>
    <t>HOLD</t>
  </si>
  <si>
    <t>Rental Refurb Media Markt</t>
  </si>
  <si>
    <t>Largo</t>
  </si>
  <si>
    <t>Luxtrade Integration</t>
  </si>
  <si>
    <t>ON HOLD</t>
  </si>
  <si>
    <t>DPD Migration to CourierHub</t>
  </si>
  <si>
    <t>SFTP bolttech Setup in Optimus</t>
  </si>
  <si>
    <t>PROJECT No.</t>
  </si>
  <si>
    <t>PROJECT NAME</t>
  </si>
  <si>
    <t>ROADMAP PRIORITY</t>
  </si>
  <si>
    <t>BUSINESS REQUESTED DELIVERY DATE</t>
  </si>
  <si>
    <t>IT DELIVERY DATE</t>
  </si>
  <si>
    <t>ONE PAGER STATUS</t>
  </si>
  <si>
    <t>DETAILED IT REQUIREMENTS STATUS</t>
  </si>
  <si>
    <t>KAM / Business Owner</t>
  </si>
  <si>
    <t>IT OWNER</t>
  </si>
  <si>
    <t>PROJECT STATUS</t>
  </si>
  <si>
    <t>DETAILED STATUS</t>
  </si>
  <si>
    <t>RISKS / ISSUES / BLOCKERS / ACTIONS</t>
  </si>
  <si>
    <t>COMMENTS</t>
  </si>
  <si>
    <t>P051</t>
  </si>
  <si>
    <t>Malaysia - PHASE 1A CRs (eKYC + Product Name Variant Change + scoring tests)</t>
  </si>
  <si>
    <t>20th of June</t>
  </si>
  <si>
    <t>DONE</t>
  </si>
  <si>
    <t>Olga Suchojad</t>
  </si>
  <si>
    <t>PM/BA: Agata Borsuk</t>
  </si>
  <si>
    <t>DONE - BAU</t>
  </si>
  <si>
    <t>BAU Phase (1CR from Phase 1 in progress - to be moved to PROD in Sep 2024)</t>
  </si>
  <si>
    <t>P015</t>
  </si>
  <si>
    <t>Operations Excelence in ALF</t>
  </si>
  <si>
    <t>PHASE 1 - End of 2024</t>
  </si>
  <si>
    <t>IT DL: Monika Wilczyńska / ALF Lead: Kamila Molas</t>
  </si>
  <si>
    <t>AT RISK</t>
  </si>
  <si>
    <r>
      <rPr>
        <b/>
        <sz val="9"/>
        <color rgb="FF000000"/>
        <rFont val="Aptos Narrow"/>
        <family val="2"/>
        <scheme val="minor"/>
      </rPr>
      <t xml:space="preserve">Status 17/12 - UAT completed for Phase 1.1 (Main Ops Excel Migration - Importer Component); PROD deployment planned 19/12 (date to be confirmed as there is dependency on Dynamic Pricing planned to go to PROD 18/12); Phase 1.2 (Main Ops Excel Migration - Updater Component) - detailed requirements closed and under detailed estimation
</t>
    </r>
    <r>
      <rPr>
        <sz val="9"/>
        <color rgb="FF000000"/>
        <rFont val="Aptos Narrow"/>
        <family val="2"/>
        <scheme val="minor"/>
      </rPr>
      <t>Status 28/10 - Phase 1.1 of main OPS excel migration to be released to PROD Dec 2024 - testing in progress
Status 22/10 - after recent changes in this project Phase 1 can be partially tested starting 27.10 and the rest (statuses) should come by the end of Novemeber
Status 9/09 - DEV planned to be closed till 14/10 and PROD implementation to be planned by the end of October
Status 28/08 - Phase 1 development is expected to be completed around the end of September, and after QA, it could go to PROD by the end of October
Status 05/08 - new requiremnts raised - PROD date to be updated
Status 18/07 - based on our agreement with Natalia data importer can go to PROD as soon as all open issues/topics are closed - under BA analysis</t>
    </r>
  </si>
  <si>
    <t>RISK: We are still getting new requirements so it's hard to fix the Phase 1 scope that should go to PROD</t>
  </si>
  <si>
    <t>P030</t>
  </si>
  <si>
    <t>ALLPSI Integration (JET)</t>
  </si>
  <si>
    <t>Jul 2024</t>
  </si>
  <si>
    <t>17 Jul 2024</t>
  </si>
  <si>
    <t>Wiktoria Łopian</t>
  </si>
  <si>
    <t>ALF MANAGER: Kamila Molas</t>
  </si>
  <si>
    <t>No issues in PROD so stabilization phase to be closed and project to be moved to BAU (implemented to PROD on 17th of July)</t>
  </si>
  <si>
    <t>ACTION: DL to send BAU communication to Business Stakeholders</t>
  </si>
  <si>
    <t>P032</t>
  </si>
  <si>
    <t>PLK Enterprise (Inicjatywa PLK karta usług)</t>
  </si>
  <si>
    <t>01.08.2024 (moved to mid of August)</t>
  </si>
  <si>
    <t>24 Aug 2024</t>
  </si>
  <si>
    <t>Monika Komorowska</t>
  </si>
  <si>
    <t>WAREX MANAGER: Marcin Pazdyga</t>
  </si>
  <si>
    <t>IN PROD 
(stabilization)</t>
  </si>
  <si>
    <r>
      <rPr>
        <b/>
        <sz val="9"/>
        <color rgb="FF000000"/>
        <rFont val="Aptos Narrow"/>
        <family val="2"/>
      </rPr>
      <t xml:space="preserve">Status 17/12 - GoLive happened 5/12 and stabilization phase in pprogress (no issues so far; more activities in PROD planned in Jan 2025 so IT capacity to be booked for support
</t>
    </r>
    <r>
      <rPr>
        <sz val="9"/>
        <color rgb="FF000000"/>
        <rFont val="Aptos Narrow"/>
        <family val="2"/>
      </rPr>
      <t>Status 10/12 - Sales GoLive happened on 5/12 and IT has been informed on 9/12 without UAT closure confirmation and any notification send to IT
Status 19/11 - UAT with PLK in progress
Status 28/10 - Changes in PROD but not tested by PLK - test slot to be confirmed.
Status 28/08 - Solution delivered to PROD. Partner moved UAT to Oct - dates TBC
Status 18/07 - based on our agreement with Natalia data importer can go to PROD as soon as all open issues/topics are closed - under BA analysis</t>
    </r>
  </si>
  <si>
    <t>P034</t>
  </si>
  <si>
    <t xml:space="preserve"> - WAREX part - DONE (implemented to PROD on 6th of June and planned and confirmed by KAM that it's working as expected)
 - OPTIMUS part - DONE (moved to PROD on 26th of June and confirmed taht it is working as expected)</t>
  </si>
  <si>
    <t>ACTION: WNIP to be shared</t>
  </si>
  <si>
    <t>P043</t>
  </si>
  <si>
    <t>JET2 (product changes in ALF)</t>
  </si>
  <si>
    <t xml:space="preserve"> - ALF changes moved to PROD on 6th of June as planned
 - changes in PROD verified by KAM and confirmed that it's working as expected</t>
  </si>
  <si>
    <t>P045</t>
  </si>
  <si>
    <t>iMadRent Now (PHOX FLEX)</t>
  </si>
  <si>
    <t>End of 2024</t>
  </si>
  <si>
    <t>DONE but still changing</t>
  </si>
  <si>
    <t>Jakub Bogatek</t>
  </si>
  <si>
    <t>PM: Tomasz Lupa</t>
  </si>
  <si>
    <r>
      <rPr>
        <b/>
        <sz val="9"/>
        <color rgb="FF000000"/>
        <rFont val="Aptos Narrow"/>
        <family val="2"/>
        <scheme val="minor"/>
      </rPr>
      <t xml:space="preserve">Status 19/11 - it has been decided that the project in this shape is ON HOLD. This product will be back in the future but will be based on Magento solution.
</t>
    </r>
    <r>
      <rPr>
        <sz val="9"/>
        <color rgb="FF000000"/>
        <rFont val="Aptos Narrow"/>
        <family val="2"/>
        <scheme val="minor"/>
      </rPr>
      <t xml:space="preserve">Status 4/11 - based on BO decision priority of this project has been decreased so Decision Cube for Multibrand can be delivered; iMadNow to be replanned on IT side during sprint planning
Status 28/10 - ALF/Warex changes planned in PROD end of November. 3rd party dates TBC.
Status 23/09 - detailed requirements almost closed (ALF is unblocked and can work on DEV tasks; the rest of open items should be closed by the end of this week)
Status 16/09 - detailed requirements still in progress (communication to be delivered) but DEV will be started this week
Status 10/09 - detailed requirements to be closed max till 11/09 EOD so development can be started as planned on 17/09 to go to PROD end of October
Status 06/08 - final workshops and scope confirmation
Status 13/08 - another requirements review happened and there are still open points - next review planned 20/08
Status 30/07 - missing requirements delivered but later then expected so other project replaced this one the the queue - analisis workshops for this topic planned 20/08
Status 8/07 - second review happened but still some open points (see column "G") to be shared till 17th of July
 - on 14th of June first review of detailed requirements happened and there are still open questions (see column G)
</t>
    </r>
  </si>
  <si>
    <t>ACTION: detiled requirements to be shared with IT (OWNER - KAM)</t>
  </si>
  <si>
    <t>P048</t>
  </si>
  <si>
    <t>Antyfraud - Integration with BIK (CFD - Experian)</t>
  </si>
  <si>
    <t>RISK TEAM</t>
  </si>
  <si>
    <t>IT DL: Monika Wilczyńska</t>
  </si>
  <si>
    <r>
      <rPr>
        <b/>
        <sz val="9"/>
        <color rgb="FF000000"/>
        <rFont val="Aptos Narrow"/>
        <family val="2"/>
      </rPr>
      <t xml:space="preserve">Status 12/11 - stabilization phase still in progress; one CR under analysis
</t>
    </r>
    <r>
      <rPr>
        <sz val="9"/>
        <color rgb="FF000000"/>
        <rFont val="Aptos Narrow"/>
        <family val="2"/>
      </rPr>
      <t xml:space="preserve">Status 16/09 - integration turned on in PROD and we are now in stabilization phase
Status 9/09 - Risk Team should get the required accesses from BIK by the end of this week so then Magento team can enable this integration in PROD and project can go to Stabilization Phase.
Status 28/08 - Changes in PROD, but currently disabled. Risk team awaiting training and access from BIK (account to be created).
Status 20/08 - UAT with Risk Team started and status to be shared by EOD
Status 14/08 - UAT in progress and no critical issues - status with BIK happened on 12/08 and if all closed next week we will move the changes to PROD 
Status 23/07 - we are still on track for 27/08 - UAT sync with BIk planned on 12/08 and UAT to be started on 19/08
 Status 9/07 - DEV on Magento side blocked by Mbox delivery for Media Markt but project deadlines are not impacted
Status 25/06 - TDD document has been consulted by Legal and approved so BIK can give us all accesses; MASH DEV almost finished and MAGENTO just started
 Status 11/07 - after workshop with BIK TDD document has been confirmed and BIK started the test environment setup
</t>
    </r>
  </si>
  <si>
    <t>Phase 1 - DONE
Phase 1A - Nov</t>
  </si>
  <si>
    <t>IN PROGRESS</t>
  </si>
  <si>
    <r>
      <rPr>
        <b/>
        <sz val="9"/>
        <color rgb="FF000000"/>
        <rFont val="Aptos Narrow"/>
        <family val="2"/>
      </rPr>
      <t xml:space="preserve">Status 17/12 - GoLive date for RentMe planned on 22/01 - config in progress
</t>
    </r>
    <r>
      <rPr>
        <sz val="9"/>
        <color rgb="FF000000"/>
        <rFont val="Aptos Narrow"/>
        <family val="2"/>
      </rPr>
      <t>Status 10/12 - Decusion Cube for Multibrand has been implemented to PROD on 4/12 and confirmed as working; GoLive for RentMe is planned mid of Jan 2025
Status 19/11 - implementation for Multibrand planned in PROD 4/12; GoLive for RentMe planned in Jan 2025 - date TBC
Status 12/11 - Decision Cube for Multibrand planned in PROD 2st week of Dec 2024; RentMe under analysis - delivery date TBC
Status 28/10 - Decision Cube for iMadRent (Najem) in PROD (Phase 1). Analysis for Multibrand (Phase 1A) in progress - delivery dates TBC beggining of Nov.
Status 24/09 - UAT in progress and PROD planned next week - date TBC
Status 16/09 - SIT is in progress and to be finished by 20/09. UAT planned 23-27/09 and PROD implementation for iMad Rent - Najem planned 2/10 (TBC)</t>
    </r>
  </si>
  <si>
    <t>iStyle - Dec 2024</t>
  </si>
  <si>
    <t>iStyle - DONE
iMad - ANALYSIS IN PROGRESS
B2B - ANALYSIS IN PROGRESS</t>
  </si>
  <si>
    <t>iStyle - Łukasz Rogulski
iMad - Olga Kuhalskaya</t>
  </si>
  <si>
    <r>
      <rPr>
        <b/>
        <sz val="9"/>
        <color rgb="FF000000"/>
        <rFont val="Aptos Narrow"/>
        <family val="2"/>
      </rPr>
      <t xml:space="preserve">Status 17/12 - UAT for iStyle still in progress but we still do our best to go to PROD as planned 18/12 and GoLive to happen on 19/12
</t>
    </r>
    <r>
      <rPr>
        <sz val="9"/>
        <color rgb="FF000000"/>
        <rFont val="Aptos Narrow"/>
        <family val="2"/>
      </rPr>
      <t>Status 10/12 - GoLive for iStyle planned on 19/12 and UAT to be started 11/12 - internal testing still in progress and UAT start date at risk but no risk at the moment to GoLive date
Status 28/10 - MASH changes done. ALF changes in progress. Solution for iStyle planned to be released mid of Dec.</t>
    </r>
  </si>
  <si>
    <t>P019</t>
  </si>
  <si>
    <t>Rebaranding DC-&gt;BT</t>
  </si>
  <si>
    <t>15.06.2024
(mvp)
15.09.2024
(full)</t>
  </si>
  <si>
    <t>Rebranding Dates
(10.2024)</t>
  </si>
  <si>
    <t>In progress - managed via separate Rebranding status</t>
  </si>
  <si>
    <t>Marcin Szymański</t>
  </si>
  <si>
    <t>Datails provided in Rebranding Status</t>
  </si>
  <si>
    <t>RISK: we are still missing all requirements for full rebranidng scope</t>
  </si>
  <si>
    <t>Zofia Kasperska</t>
  </si>
  <si>
    <t>PM: Tomasz Kułakowski</t>
  </si>
  <si>
    <t>IN PROGRESS – ON TRACK</t>
  </si>
  <si>
    <r>
      <rPr>
        <b/>
        <sz val="9"/>
        <color rgb="FF000000"/>
        <rFont val="Aptos Narrow"/>
        <family val="2"/>
        <scheme val="minor"/>
      </rPr>
      <t xml:space="preserve">Status 10/12 -  MVP/Phase 1 delivery GoLive planned 22/01 and Phase 2 requirements/dates still under discussion
</t>
    </r>
    <r>
      <rPr>
        <sz val="9"/>
        <color rgb="FF000000"/>
        <rFont val="Aptos Narrow"/>
        <family val="2"/>
        <scheme val="minor"/>
      </rPr>
      <t>Status 12/11 - MVP/Phase 1 planned mid of Jan 2025 (automated integration between bt IT and Compass and manual communication between bt IT and by PL); Phase 2 planned in Feb 2025 - date TBC (full automation including grading on bt PL side)
Status 28/10 - for MVP bt PL will provide only manual OPS support (MVP is planned end of Nov and we should be ready beggining of Dec - this is not a blocker). DEV for Phase 1 automation is already in progress - final delivery dates TBC once we have all answers from bt EU
Status 24/09: IT delivery workshop planned on 25/09 - H-L estimates TBC by the end of the week
Status 10/09: Analysis workshops in progress (integration discussions and H-L estimations in progress)
Status 28/08:
 - no IT involvment planned yet (impact unknown)
 - IT Analyst engaged in other project (impact on other projects with lowe prioryty)
 - not confirmed architecture</t>
    </r>
  </si>
  <si>
    <t>P003</t>
  </si>
  <si>
    <t>Hrvatski Telecom CR - PHASE 1 (Rental + Protection)</t>
  </si>
  <si>
    <t>20 Jun -&gt; 1 Sep 2024</t>
  </si>
  <si>
    <t>8 Aug 2024 
(+cancellation process later)</t>
  </si>
  <si>
    <t>Anna Warakomska</t>
  </si>
  <si>
    <t>IN PROGRESS - AT RISK</t>
  </si>
  <si>
    <r>
      <rPr>
        <b/>
        <sz val="9"/>
        <color rgb="FF000000"/>
        <rFont val="Aptos Narrow"/>
        <family val="2"/>
      </rPr>
      <t xml:space="preserve">Status 10/12 - Tested internaly after SFTP CR but still pending the file from HT for E2E testing purposes
</t>
    </r>
    <r>
      <rPr>
        <sz val="9"/>
        <color rgb="FF000000"/>
        <rFont val="Aptos Narrow"/>
        <family val="2"/>
      </rPr>
      <t xml:space="preserve">Status 8/11 - based on internal status - ALF work after SFTP CR to be planned and delivered in Dec; in the meantime manual support is required - all agreed with KAM
Status 28/10 - after CR integration with HT SFTP is in progress and pending test file delivery from them. The rest of IT changes is in PROD.
Status 24/09: CR raised from HT to change the way of file delivery - to be clarified (IT changes ready and pending GoLive date confirmation)
Status: we have info from HT that they plan GoLive on 9/10
Status 03/09: Partner has confirmed that test file delivery for E2E UAT can happen only after the agreement is signed so E2E UAT is blocked
 PROTECTION - internal UAT done and changes are waiting for E2E UAT
 ALF - E2E UAT cannot be started due to missing test file (changes will go to PROD anyway and then after full UAT only potential fixes will be deployed)
 CLAIMS - DONE (changes in PROD), Templates will be deliver and deployed on SPRINT 110
(Contract Cancellation Process - fedback shared with Client and pending feedback)
</t>
    </r>
  </si>
  <si>
    <t>ACTION: the agreement with Partner to be closed (OWNER: KAM)</t>
  </si>
  <si>
    <t>P001</t>
  </si>
  <si>
    <t>iStyle HU</t>
  </si>
  <si>
    <t>20 Jun 2024</t>
  </si>
  <si>
    <t>Łukasz Rogulski</t>
  </si>
  <si>
    <t>28/08 - BAU communication sent</t>
  </si>
  <si>
    <t xml:space="preserve">Rental T-Mobile </t>
  </si>
  <si>
    <t>Nov 2024 -&gt; 
Feb 2025</t>
  </si>
  <si>
    <t>Feb 2025</t>
  </si>
  <si>
    <r>
      <rPr>
        <b/>
        <sz val="9"/>
        <color rgb="FF000000"/>
        <rFont val="Aptos Narrow"/>
        <family val="2"/>
        <scheme val="minor"/>
      </rPr>
      <t xml:space="preserve">Detailed requirements deliverd on 12th of July - to be confirmed:
</t>
    </r>
    <r>
      <rPr>
        <sz val="9"/>
        <color rgb="FF000000"/>
        <rFont val="Aptos Narrow"/>
        <family val="2"/>
        <scheme val="minor"/>
      </rPr>
      <t xml:space="preserve"> - confirmation of integration variant with T-Mobile - can be done only end of Aug once T-Mobile IT team is available for workshops
 - product specs and definitions, client agreement
 - Decision Cube requirements to be adjusted to tMobile product</t>
    </r>
  </si>
  <si>
    <r>
      <rPr>
        <b/>
        <sz val="9"/>
        <color rgb="FF000000"/>
        <rFont val="Aptos Narrow"/>
        <family val="2"/>
      </rPr>
      <t xml:space="preserve">Status 4/11 - IT workshops moved 2-3 monts so the whole project has to be postponed - new dates TBC once IT workshops dates are known
</t>
    </r>
    <r>
      <rPr>
        <sz val="9"/>
        <color rgb="FF000000"/>
        <rFont val="Aptos Narrow"/>
        <family val="2"/>
      </rPr>
      <t>Status 28/10 - Still pending confirmation of IT workshop slot. Missing OPS functionalities in progress on IT side.
Status 24/09: reduction of OPS scope in progress - new estimates to be shared max till beginning of next week
Status 28/08: 
 - OPS functionalities has been estimated by IT team (initial H-L estimation is around 215MD ALF + 24 MD MASH)
 - technical documnention describing full integration has been prepared by IT BA so we are ready for IT workshops with T-Mobile
 - IT workshops with T-Mobile can be planned only on the second half of Sep - dates TBC</t>
    </r>
  </si>
  <si>
    <t>ACTION: IT workshops dates to be confirmed with T-Mobile (OWNER: KAM)
RISK: high estimation on ALF side for missing Ops Functionalities required for GoLive (mitigation: IT Team to involve additional resoures if approved and Business/Ops Team to confirm priorities for all functionalities)</t>
  </si>
  <si>
    <t>P035</t>
  </si>
  <si>
    <t>15.01.2025 (TechGoLive)</t>
  </si>
  <si>
    <t>Iza Zdunek</t>
  </si>
  <si>
    <t>PM: Agata Borsuk</t>
  </si>
  <si>
    <r>
      <rPr>
        <b/>
        <sz val="9"/>
        <color rgb="FF000000"/>
        <rFont val="Aptos Narrow"/>
        <family val="2"/>
        <scheme val="minor"/>
      </rPr>
      <t xml:space="preserve">Status 17/12 - analysis/design phase still in progress; integration DEV partially started
</t>
    </r>
    <r>
      <rPr>
        <sz val="9"/>
        <color rgb="FF000000"/>
        <rFont val="Aptos Narrow"/>
        <family val="2"/>
        <scheme val="minor"/>
      </rPr>
      <t>Status 15/11 - solution provided change from ECOM to bolttech PT; new delivery team to be organized and solution to be analyzed;
Status 28/10 - Workshops with Orange and 3rd Party in progress to confirm requirements. Architecture design in progress.
Status 28/08 Vendor and partner documentation review
No IT requirements raised so far so work can't be planned</t>
    </r>
  </si>
  <si>
    <t>End of Sep 2024 (Protection part)</t>
  </si>
  <si>
    <t>Marcin Pazdyga/Monika Wilczyńska</t>
  </si>
  <si>
    <t>IN PROD 
(pending GoLive)</t>
  </si>
  <si>
    <r>
      <rPr>
        <b/>
        <sz val="9"/>
        <color rgb="FF000000"/>
        <rFont val="Aptos Narrow"/>
        <family val="2"/>
        <scheme val="minor"/>
      </rPr>
      <t xml:space="preserve">Status 17/12 - based on update from KAM E2E testing date still unknown and Orange has currently other priorities
</t>
    </r>
    <r>
      <rPr>
        <sz val="9"/>
        <color rgb="FF000000"/>
        <rFont val="Aptos Narrow"/>
        <family val="2"/>
        <scheme val="minor"/>
      </rPr>
      <t>Status 12/11 - based on latest status from KAM Oragne would like to plan GoLive beginning of DEC but testing slot confirmation is still missing
Status 28/10 - IT changes in PROD. Pending E2E tetsing with our Partner - dates TBC.
Status 17/09 - SIT started this week, UAT planned 23-27/09 and PROD deployment planned on 2/10
Status 9/09 - one week of delay on the project caused by delayed delivery of sample file from Orange
Status 28/08 Starting DEV 4/09, Optimus start DEV 10/09. Expected launch end of SEP.
Status 5/08 - planned to be started on Protection side begining of Sep and to be finished in Sep</t>
    </r>
  </si>
  <si>
    <t>iMad Product Changes - Phase 1 (iMAD Care / iMAD Rent)</t>
  </si>
  <si>
    <t>iMadRent/iMadCare - 11 Dec</t>
  </si>
  <si>
    <t>Olga Kuhalskaya</t>
  </si>
  <si>
    <r>
      <rPr>
        <b/>
        <sz val="9"/>
        <color rgb="FF000000"/>
        <rFont val="Aptos Narrow"/>
        <family val="2"/>
        <scheme val="minor"/>
      </rPr>
      <t>Status 17/12 - project went live as planned 12/12</t>
    </r>
    <r>
      <rPr>
        <sz val="9"/>
        <color rgb="FF000000"/>
        <rFont val="Aptos Narrow"/>
        <family val="2"/>
        <scheme val="minor"/>
      </rPr>
      <t xml:space="preserve"> 
Status 19/11 - iMadRent changes planned to go to PROD 27/11 and iMadCare PROD deployment planned 11/12
Status 28/10 - iMadRent changes planned in PROD 27/11 and iMadCare beggining of Dec - date to be confirmed by KAM when we will be ready from business perspective
Status 24/09 - new dates confirmed based on latest changes: iMadRent+ planned on PROD till the end of October and iMadCare planned end of November (Care TBC)
Status 17/09 - new dates planned including PHOX impact: iMadRent can go to PROD mid of Nov 2024 and IMadCare can go to PROD mid of Jan 2025 (dates are also impacted by the fact that 2 people from WAREX will be off in Nov - 10 days due to company trip)
Status 10/09 - project will be impacted by deliverey speed up for PHOX - detailed dates to be confirmed once Marcin is back from holiday and we have initial analysis done for PHOX
Status 03/09 - shift changes to October (till 25.10)
Status 28/08 Planned new variants (2 products to be changed), so we have to come back to new requirements and confirm it. ALF - only pricelist to be updated. Warex will start DEV 18/09, Optimus will start DEV 1/10.
Status 5/08 - Olga to update One Pagers and Product Specs based on changes requested by iMad till 28/08 so DEV can be started in Sep (it is requested to be delievred by the end of Sep - to be confirmed by IT Teams once we have final requirements)</t>
    </r>
  </si>
  <si>
    <t>ISSUE: dates on this project will be impacted by PHOX delivery - detailed impact to be confirmed once PHOX analysis are done and WAREX Manager is back from holiday</t>
  </si>
  <si>
    <t>P054</t>
  </si>
  <si>
    <t>Multibrand iMad - PHASE 2 (rental2, sales, account1)</t>
  </si>
  <si>
    <t>Requirements under analysis</t>
  </si>
  <si>
    <t>Małgorzata Janiszek</t>
  </si>
  <si>
    <r>
      <rPr>
        <b/>
        <sz val="9"/>
        <color rgb="FF000000"/>
        <rFont val="Aptos Narrow"/>
        <family val="2"/>
        <scheme val="minor"/>
      </rPr>
      <t>Status 17/12 -</t>
    </r>
    <r>
      <rPr>
        <b/>
        <sz val="9"/>
        <color rgb="FFFF0000"/>
        <rFont val="Aptos Narrow"/>
        <family val="2"/>
        <scheme val="minor"/>
      </rPr>
      <t xml:space="preserve"> Status TBC (przesunięcie kroku dostawy); </t>
    </r>
    <r>
      <rPr>
        <b/>
        <sz val="9"/>
        <color rgb="FF000000"/>
        <rFont val="Aptos Narrow"/>
        <family val="2"/>
        <scheme val="minor"/>
      </rPr>
      <t xml:space="preserve">Business Requirements under verification
</t>
    </r>
    <r>
      <rPr>
        <sz val="9"/>
        <color rgb="FF000000"/>
        <rFont val="Aptos Narrow"/>
        <family val="2"/>
        <scheme val="minor"/>
      </rPr>
      <t>Status 28/10 - PMO planned sessions with all Business areas to get their feedback on planned processes and requirements. Next step is to confirm requirements for Rental and Sales based on planned Business processes.
Status 03/09 - Sale workshops done (review and estimation), Rental workshops in progress, basic backlog in progress
Status 28/08 - Scope of project defined,  roadmap to be agreed in 2nd week of Sept
Status 20/08 - Phase 2 Roadmap analysis in progress
Status 23/07 - Phase 2 detailed requirements delivery/analysis in progress
Status 16/07 - Małgorzata Janiszek confirmed as temporary BO (target BO TBC - date unknown)</t>
    </r>
  </si>
  <si>
    <t xml:space="preserve"> - ACTION: Business Owner (TBC) to provide the answers to IT questions and confirm Phase 2 MVP scope</t>
  </si>
  <si>
    <t>P025</t>
  </si>
  <si>
    <t>Multibox - PHASE 1 (rental)</t>
  </si>
  <si>
    <r>
      <rPr>
        <b/>
        <sz val="9"/>
        <color rgb="FF000000"/>
        <rFont val="Aptos Narrow"/>
        <family val="2"/>
        <scheme val="minor"/>
      </rPr>
      <t xml:space="preserve">Status 4/11 - mBox delivery for ING cancelled
</t>
    </r>
    <r>
      <rPr>
        <sz val="9"/>
        <color rgb="FF000000"/>
        <rFont val="Aptos Narrow"/>
        <family val="2"/>
        <scheme val="minor"/>
      </rPr>
      <t>Status 28/10 - One mBox planned to be delivered of ING - under analysis
Status 03/09 - White Label Product definition in progress
Status 28/08 - Phase 2 product workshops done, One Pager planned on 2nd week of Sept
Status 20/08 - Phase 2 Roadmap analysis in progress
Status 23/07 - mBox delivered for Worten presentation; requirements in progress for target mBox version</t>
    </r>
  </si>
  <si>
    <t>Oct 2024</t>
  </si>
  <si>
    <t>Milena Dzikowska</t>
  </si>
  <si>
    <r>
      <rPr>
        <b/>
        <sz val="9"/>
        <color rgb="FF000000"/>
        <rFont val="Aptos Narrow"/>
        <family val="2"/>
        <scheme val="minor"/>
      </rPr>
      <t xml:space="preserve">Status 20/11 - Project went live as planned 20/11 - stabilization in progress
</t>
    </r>
    <r>
      <rPr>
        <sz val="9"/>
        <color rgb="FF000000"/>
        <rFont val="Aptos Narrow"/>
        <family val="2"/>
        <scheme val="minor"/>
      </rPr>
      <t>Status 14/11 - GoLive planned with 7 stores on 20/11
Status 28/10 - Changes in PROD. Pending contract sign-off with our Partner so GoLive can be planned.
Status 24/09 - SIT in progress
Status 9/09 - ALF DEV in progress, UAT to be planned 1-8/10, PROD rdeployment 10/10 and PROD GoLive 15/10 (dates might be impacted by rebranding changes)
Status 28/08 Planned delivery 15/10 
Status 13/08 - as agreed this project will go with higher priority then the rest so it can be started in ALF sprint planned 3/09 (Product Spec to be delievred till 27/08)</t>
    </r>
  </si>
  <si>
    <t>RISK: during DEV on 10/09 it has been decided that we should change the documentation branding to bolttech (status - documents delivered 17/09 so no impact to delivery dates)</t>
  </si>
  <si>
    <t>P005</t>
  </si>
  <si>
    <t>Hoang Ha VN - PHASE 1</t>
  </si>
  <si>
    <t xml:space="preserve">Delivery scope shared with the Business for confirmation - open topics:
 - eSign
 - integration with Partner warehous
 - SMS Gateway
</t>
  </si>
  <si>
    <t>ON-HOLD</t>
  </si>
  <si>
    <r>
      <rPr>
        <b/>
        <sz val="9"/>
        <color rgb="FF000000"/>
        <rFont val="Aptos Narrow"/>
        <family val="2"/>
      </rPr>
      <t xml:space="preserve">Status 17/12 - this projest should be still continued but there is no progress from Asia side
Below decision has been canceled and project should be continued with low priority
</t>
    </r>
    <r>
      <rPr>
        <sz val="9"/>
        <color rgb="FF000000"/>
        <rFont val="Aptos Narrow"/>
        <family val="2"/>
      </rPr>
      <t>Status 19/11 - Management Board decision is that this project should be cancelled taking into consideration global decisions 
Status 28/10 - Requiremnts and Business Case under review on bt Asia side
Status 24/09 - clarification call with Asia team happened yesterday - pending business requirements closure 
Status 9/09 - analysis still in progress - more details in columnt "G". This project should be started in next ALF sprint but requiremnets are not closed and we have to focus on higher priority project - PHOX
Status 03/09 - IT Team analysis in progress - PM will share all questions and requierments 05/09 once KAM came back from the Partner. 
DEV can start  16/09 but all requirements needs to be defined till 06/09.
- Product delivery: analysis requierments and Product Specification gap to estimate work scope on IT side
- eSign: solution proposal presented to KAM - we are waiting for the Partner's response to estimate work on IT side
- SMS Gateway: estimate work on MASH side at 10 MD, analysis estimate work on ALF side
Status 04/07 - product spec and client agreement delivered and under IT verification (we need more time due to holiday period and requirements for other projects coming at the same time)</t>
    </r>
  </si>
  <si>
    <t>P002</t>
  </si>
  <si>
    <t>Sep 2024 (Rental part)</t>
  </si>
  <si>
    <r>
      <rPr>
        <b/>
        <sz val="9"/>
        <color rgb="FF000000"/>
        <rFont val="Aptos Narrow"/>
        <family val="2"/>
      </rPr>
      <t xml:space="preserve">Status 28/10 - IT changes in PROD. Pending Business GoLive date confirmation
</t>
    </r>
    <r>
      <rPr>
        <sz val="9"/>
        <color rgb="FF000000"/>
        <rFont val="Aptos Narrow"/>
        <family val="2"/>
      </rPr>
      <t>Status 24/09: Pending business GoLive date confirmation (Rental changes in PROD; Projection planned in PROD end of Sep; Claims planned to be deployed mid of Oct)
Status 17/09 - E2E UAT in progress:
ALF -  IN PROGRESS
dates UAT: 2-6/09; UAT DUO: 9-11/09;; PROD Release: 11/09; GoLive: 16/09
WAREX - UAT in progress; PROD Release: 25/09; GoLive: 26/09
OPTIMUS - DEV start blocked by missing answers from KAM
Status 10/09 - E2E UAT in progress:
ALF -  Testing on UAT environment 
dates UAT: 2-6/09; UAT DUO: 9-11/09;; PROD Release: 11/09; GoLive: 16/09
WAREX - Testing on TST environment ending
dates UAT: 2-17/09; PROD Release: 18/09; GoLive: 20/09
OPTIMUS - requierment analysis
dates UAT: 24-30/09; PROD Release: 1/10; GoLive: 3/10
Status 03/09 - Internal UAT begins.
ALF -  Testing on UAT environment 
dates UAT: 2-6/09; UAT DUO: 9-11/09;; PROD Release: 11/09; GoLive: 16/09
WAREX - Testing on TST environment ending
dates UAT: 2-17/09; PROD Release: 18/09; GoLive: 20/09
OPTIMUS - Requierment analysis
dates UAT: 24-30/09; PROD Release: 1/10; GoLive: 3/10
Status 28/08 - TESTS can be started after Statosfera integration reconfiguration. UAT planned on 9/09
ALF -  Testing on TST environment 
dates UAT: 2-6/09; PROD Release: 11/09; GoLive: 16/09
WAREX - Testing on TST environment
dates UAT: 2-17/09; PROD Release: 18/09; GoLive: 20/09
OPTIMUS - Requierment analysis
dates UAT: 24-30/09; PROD Release: 1/10; GoLive: 3/10
Status 20/08 - DEV in progress (communication to be delievred till 22/08 EOD)
 ALF -  dates UAT: 2-6/09; PROD Release: 11/09; GoLive: 16/09
 WAREX - dates UAT: 2-17/09; PROD Release: 18/09; GoLive: 20/09
 OPTIMUS - dates UAT: 24-30/09; PROD Release: 1/10; GoLive: 3/10
Status 13/08 - ALF DEV in progress but there are gaps in requirements and scoring integration is not done on Statosfera side
Status 06/08 - DEV just started in ALF as planned (PROD deployment planned 11/09 and GoLive 16/09 - risk changes not included / dynamic pricing TBC)
 Status 31/07 - requirements delivered (only communication is missing) - ALF DEV to be started 6/08 and PROD deployment planned on 11/09 (proposed GoLive date is 16/09)
Status 23/07 - after analysis call with KAM and Kamila Molas list of final gaps has been created and Łukasz confirmed that they should be closed till 26/07
Status 17/07 - list of gaps in detailed requirements shared with KAM
Status 26/06 - product spec delivered and under IT verification (we need more time due to holiday period and requirements for other projects coming at the same time)</t>
    </r>
  </si>
  <si>
    <t>ISSUE: E2E testing delayed by test environment changes on Statosfera side (FIXED)</t>
  </si>
  <si>
    <t>P020</t>
  </si>
  <si>
    <t>Grameenphone Bangladesh</t>
  </si>
  <si>
    <t>End of Oct 2024 - TBC</t>
  </si>
  <si>
    <r>
      <rPr>
        <b/>
        <sz val="9"/>
        <color rgb="FF000000"/>
        <rFont val="Aptos Narrow"/>
        <family val="2"/>
        <scheme val="minor"/>
      </rPr>
      <t xml:space="preserve">Requirements deliverd and analysed - still missing:
</t>
    </r>
    <r>
      <rPr>
        <sz val="9"/>
        <color rgb="FF000000"/>
        <rFont val="Aptos Narrow"/>
        <family val="2"/>
        <scheme val="minor"/>
      </rPr>
      <t xml:space="preserve"> - Client agreement TBC (it will come in Sep)
 - Consents &amp; declarations
 - Payment schedule (including payment logic description)
 - Translations
 - Optimus communication matrix  - end of Aug</t>
    </r>
  </si>
  <si>
    <r>
      <rPr>
        <b/>
        <sz val="9"/>
        <color rgb="FF000000"/>
        <rFont val="Aptos Narrow"/>
        <family val="2"/>
        <scheme val="minor"/>
      </rPr>
      <t xml:space="preserve">Status 19/11 - Management Board decision is that this project should be cancelled taking into consideration global decisions.
</t>
    </r>
    <r>
      <rPr>
        <sz val="9"/>
        <color rgb="FF000000"/>
        <rFont val="Aptos Narrow"/>
        <family val="2"/>
        <scheme val="minor"/>
      </rPr>
      <t xml:space="preserve">Status 28/10 - we can start integration work with GP end of Nov but first bt EU approval is required - KAM to confim
Status 28/08 - OWN and translation within 2 weeks, payment schedule ready (to be confirmed by bkash)
Status 8/07 - detailed requirements review happened with KAM and IT BA and gaps have been confirmed - column "G"
 - project blocked by missing detailed requirements - key blocker is client agreement that can be provided only in September
</t>
    </r>
  </si>
  <si>
    <t>P006</t>
  </si>
  <si>
    <t>Mid of Sep</t>
  </si>
  <si>
    <t xml:space="preserve">Product Spec - in progress
</t>
  </si>
  <si>
    <t>TO BE STARTED</t>
  </si>
  <si>
    <r>
      <rPr>
        <b/>
        <sz val="9"/>
        <color rgb="FF000000"/>
        <rFont val="Aptos Narrow"/>
        <family val="2"/>
        <scheme val="minor"/>
      </rPr>
      <t xml:space="preserve">Status 17/12 - TBC - Product Spec still in progress
</t>
    </r>
    <r>
      <rPr>
        <sz val="9"/>
        <color rgb="FF000000"/>
        <rFont val="Aptos Narrow"/>
        <family val="2"/>
        <scheme val="minor"/>
      </rPr>
      <t>Status 12/11 - Based on lastest status from BO the delivery is moved to 2025 (including Protection part that was initially planned end of 2024)
Status 28/10 - workshop planned 29/10 to confirm business processes that will allow IT team to propose the best solution option and estimate this work
Status 19/08 - WAREX One Pager delivered - to be analysed (planned to be started in October)
Status 6/08 - it will take a while to prepare Protection/Claims Product Spec as there are organizational changes to be closed on Partner side
Status  25/07 - the decision has been taken to move Rental part to Jan 2025 and now only Protection &amp; Claims should be delievred - KAM to prep Products Specs
Status 17/07  - detailed requirements gaps shared with KAM
Status 02/07 - product spec delivered and under IT verification (we need more time due to holiday period and requirements for other projects coming at the same time)</t>
    </r>
  </si>
  <si>
    <t>JET Phase 3 [Implementation of new product with an offer for better customers - JET]</t>
  </si>
  <si>
    <t>DONE - under IT analysis</t>
  </si>
  <si>
    <r>
      <rPr>
        <b/>
        <sz val="9"/>
        <color rgb="FF000000"/>
        <rFont val="Aptos Narrow"/>
        <family val="2"/>
        <scheme val="minor"/>
      </rPr>
      <t xml:space="preserve">Status 28/10 – analusis on hold due to other priorities
</t>
    </r>
    <r>
      <rPr>
        <sz val="9"/>
        <color rgb="FF000000"/>
        <rFont val="Aptos Narrow"/>
        <family val="2"/>
        <scheme val="minor"/>
      </rPr>
      <t>Status 29/08 - changes in integration with Experian, changes in rules  (end of SEP)and modification in product  and scoring (better offer) (date to be confirmed).
Status 13/08 - it has been decided that Edgars will go first and only then this Phase for Jet will be analysed
Status 30/07 - analysis to be planned in ALF sprint starting 6/08</t>
    </r>
  </si>
  <si>
    <t>P008</t>
  </si>
  <si>
    <t xml:space="preserve">MR Price Group SA RPA </t>
  </si>
  <si>
    <t>15.07.2024 -&gt; Q1 2025</t>
  </si>
  <si>
    <t>Aug 2024</t>
  </si>
  <si>
    <t>WAREX Product Spec - DONE
OPTIMUS Product Spec - DONE</t>
  </si>
  <si>
    <t>BLOCKED</t>
  </si>
  <si>
    <r>
      <rPr>
        <b/>
        <sz val="9"/>
        <color rgb="FF000000"/>
        <rFont val="Aptos Narrow"/>
        <family val="2"/>
      </rPr>
      <t xml:space="preserve">Status 28/10 - Warex and Optimus changes in PROD. Africa CRM changes in progress. GoLive moved to 2025 by Mr Price
</t>
    </r>
    <r>
      <rPr>
        <sz val="9"/>
        <color rgb="FF000000"/>
        <rFont val="Aptos Narrow"/>
        <family val="2"/>
      </rPr>
      <t>Status 10/09 - as agreed with Mr Price PROD GoLive moved to the end of Oct (some changes required on DEV side)
Status 28/08 - GoLive date moved to 20/09 due to delay on Partner side
 - WAREX - PROD date moved to 20/09
- wait for flat file from Partner which should be deliver till 30/08 to conducting E2E UAT testing (need 3-4 days for this)
 - OPTIMUS - UAT TESTING in progress
Status 20/08 - GoLive date moved to 20/09 due to delay on Partner side
 - WAREX  - regression in progress - PROD date moved to 20/09
 - OPTIMUS - DEV in progress</t>
    </r>
  </si>
  <si>
    <t>P007</t>
  </si>
  <si>
    <t>06.09.2024 -&gt; Nov 2024</t>
  </si>
  <si>
    <r>
      <rPr>
        <b/>
        <sz val="9"/>
        <color rgb="FF000000"/>
        <rFont val="Aptos Narrow"/>
        <family val="2"/>
        <scheme val="minor"/>
      </rPr>
      <t xml:space="preserve">ON HOLD on Partner side - requirements gaps:
</t>
    </r>
    <r>
      <rPr>
        <sz val="9"/>
        <color rgb="FF000000"/>
        <rFont val="Aptos Narrow"/>
        <family val="2"/>
        <scheme val="minor"/>
      </rPr>
      <t>- scoring process confirmation
- B2C and B2B process description - still in progress
- integration endpoints
- product specs/definisions to be shared
- email templates</t>
    </r>
  </si>
  <si>
    <r>
      <rPr>
        <b/>
        <sz val="9"/>
        <color rgb="FF000000"/>
        <rFont val="Aptos Narrow"/>
        <family val="2"/>
        <scheme val="minor"/>
      </rPr>
      <t xml:space="preserve">Status 28/10 - status ON HOLD and priority decreased
</t>
    </r>
    <r>
      <rPr>
        <sz val="9"/>
        <color rgb="FF000000"/>
        <rFont val="Aptos Narrow"/>
        <family val="2"/>
        <scheme val="minor"/>
      </rPr>
      <t xml:space="preserve">Status 16/07 - based on Business decision this project will be moved (probably to Nov) - ON HOLD on partner side
Status 09/07 - scoring decision is blocking the requirements completion
Status 25/06 - based on update from Pawel Sz. it was planned to go through LFO and now it looks like it will be full API integration so IT H-L estimations will require updates once full requirements are delivered
</t>
    </r>
  </si>
  <si>
    <t>Upgrade Media Markt</t>
  </si>
  <si>
    <t xml:space="preserve">Other </t>
  </si>
  <si>
    <t>Availability for projects (excluding Maintenance and BAU time)</t>
  </si>
  <si>
    <t>1st half of April</t>
  </si>
  <si>
    <t>2nd half of April</t>
  </si>
  <si>
    <t>1st half of May</t>
  </si>
  <si>
    <t>2nd half of May</t>
  </si>
  <si>
    <t>1st half of June</t>
  </si>
  <si>
    <t>2nd half of June</t>
  </si>
  <si>
    <t>1st half of July</t>
  </si>
  <si>
    <t>2nd half of July</t>
  </si>
  <si>
    <t>Worten / Paperless Functionality</t>
  </si>
  <si>
    <t>Worten / 40% free TBC</t>
  </si>
  <si>
    <t xml:space="preserve">Coverwise / PayU Integration with boltPay / Compass </t>
  </si>
  <si>
    <t>Coverwise / PayU Integration with boltPay / 30% free TBC</t>
  </si>
  <si>
    <t>Free - TBC</t>
  </si>
  <si>
    <t>Vacancy (replacement in Delivery Team)</t>
  </si>
  <si>
    <t>Orange IE</t>
  </si>
  <si>
    <t>Vacancy (ecom area)</t>
  </si>
  <si>
    <t>Vacancy (delivery)</t>
  </si>
  <si>
    <t>ALF modularization, Operational Excellence part 3</t>
  </si>
  <si>
    <t xml:space="preserve">Operational Excellence part 3, </t>
  </si>
  <si>
    <t>Operational Excellence part 3,</t>
  </si>
  <si>
    <t> </t>
  </si>
  <si>
    <t>Coverwise / HT Rental</t>
  </si>
  <si>
    <t>Coverwise / Loop / HT Rental</t>
  </si>
  <si>
    <t>Coverwise / Loop / 30% free - TBC</t>
  </si>
  <si>
    <t>80%?</t>
  </si>
  <si>
    <t>Orange IE / Worten / Mobile Apps / Rebranding</t>
  </si>
  <si>
    <t>Orange IE? / Worten / Mobile Apps</t>
  </si>
  <si>
    <t>Worten / Mobile Apps / 40% free - TBC</t>
  </si>
  <si>
    <t>MW Comment: I would like to take off Tomek from Orange IE so he can be involved in Melon or MediaMarkt</t>
  </si>
  <si>
    <t>Vacancy (Agata Borsuk)</t>
  </si>
  <si>
    <t>Other projects to be assigned</t>
  </si>
  <si>
    <t>process excellence ALF</t>
  </si>
  <si>
    <t>dynamic pricing</t>
  </si>
  <si>
    <t>decistion cube</t>
  </si>
  <si>
    <t>rebranding</t>
  </si>
  <si>
    <t>comnpass</t>
  </si>
  <si>
    <t>Luxtrade</t>
  </si>
  <si>
    <t>on hold</t>
  </si>
  <si>
    <t>B2B portal (protection)</t>
  </si>
  <si>
    <t>Integration ALF-NAV</t>
  </si>
  <si>
    <t>Upgrade w ALF</t>
  </si>
  <si>
    <t>ESTIMATION PER TEAM</t>
  </si>
  <si>
    <t>One Pager (HLR) LINK</t>
  </si>
  <si>
    <t>PROVIDED BY</t>
  </si>
  <si>
    <t>ONE PAGER DELIVERY STATUS</t>
  </si>
  <si>
    <t>ESTIMATION STATUS</t>
  </si>
  <si>
    <t>ALF (MD)</t>
  </si>
  <si>
    <t>MAGENTO (MD)</t>
  </si>
  <si>
    <t>WAREX (MD)</t>
  </si>
  <si>
    <t>OPTIMUS (MD)</t>
  </si>
  <si>
    <t>M.A.S.H. (MD)</t>
  </si>
  <si>
    <t>BI (MD)</t>
  </si>
  <si>
    <t>DATE WHEN OP WAS DELIVERED</t>
  </si>
  <si>
    <t>Hrvatski Telecom HR</t>
  </si>
  <si>
    <t>One Pager</t>
  </si>
  <si>
    <t>Hoang Ha Wietnam PHASE 1</t>
  </si>
  <si>
    <t>Dni Otwarte MM (oferta pracownicza)</t>
  </si>
  <si>
    <t>Justyna Łobińska</t>
  </si>
  <si>
    <t>Grameenphone</t>
  </si>
  <si>
    <t>Mr. Price</t>
  </si>
  <si>
    <t>Malezja DirectD Phase 1A (CRs)</t>
  </si>
  <si>
    <t>Product Name Variant Change</t>
  </si>
  <si>
    <t>eKYC</t>
  </si>
  <si>
    <t>Matryca Wymagań</t>
  </si>
  <si>
    <t>Multibrand iMad - PHASE 3 (account2, protection, repair, trade-in)</t>
  </si>
  <si>
    <t>BRAK</t>
  </si>
  <si>
    <t>MBox RENTAL</t>
  </si>
  <si>
    <t>Multibox - PHASE 2 (trade-in, sales, protection, repair)</t>
  </si>
  <si>
    <t>Multibox open days</t>
  </si>
  <si>
    <t>MBox DC Opendays</t>
  </si>
  <si>
    <t>REBRANDING</t>
  </si>
  <si>
    <t>Matryce Wymagań dla Partnerów</t>
  </si>
  <si>
    <t>LINK</t>
  </si>
  <si>
    <t>Decision Cube - Option 2</t>
  </si>
  <si>
    <t>WYMAGANIA</t>
  </si>
  <si>
    <t>PHOX FLEX</t>
  </si>
  <si>
    <t>Marzena/Kacper</t>
  </si>
  <si>
    <t>Philipppines (Homecredit)</t>
  </si>
  <si>
    <t>Oskar Sumiński?</t>
  </si>
  <si>
    <t>MISSING/REQUESTED</t>
  </si>
  <si>
    <t>NOT STARTED</t>
  </si>
  <si>
    <t>Samsung Plaza (Rental)</t>
  </si>
  <si>
    <t>tMobile Rental</t>
  </si>
  <si>
    <t>Zofia Kasperska / Martyna M</t>
  </si>
  <si>
    <t xml:space="preserve"> + kostka + cennik</t>
  </si>
  <si>
    <t>Malezja CRs (from Phase 1 &amp; 1A)</t>
  </si>
  <si>
    <t>Malezja CR Log</t>
  </si>
  <si>
    <t>iMAD CHANGES - PHASE1:</t>
  </si>
  <si>
    <t>1. Repricing iMadCare (including iMadUltra)</t>
  </si>
  <si>
    <t>Zależne od decyzji czy nowy produkt u nas</t>
  </si>
  <si>
    <t>2. Repricing Rent+</t>
  </si>
  <si>
    <t>3. Imad Ultra (new product ale to jest część pracy iMadCare)</t>
  </si>
  <si>
    <t>Nowy Produkt</t>
  </si>
  <si>
    <t>4. Zmiana iMadCare usterka (included in no 1)</t>
  </si>
  <si>
    <t>Bez zmian definicji produktu</t>
  </si>
  <si>
    <t>5. Zmiana limitów napraw Rent+ (included in no 2)</t>
  </si>
  <si>
    <t>Media Markt - 5 Mboxów (full scope)</t>
  </si>
  <si>
    <t>Weryfikacja klienta w CRIF</t>
  </si>
  <si>
    <t>Dni Otwarte PLAY - 15.09.2024</t>
  </si>
  <si>
    <t>brak wymagań dla Mbox</t>
  </si>
  <si>
    <t>Orange - B2B Enterprise</t>
  </si>
  <si>
    <t>JET - FAZA 2</t>
  </si>
  <si>
    <t>JET - 200 POSów (może być mniej POSów)</t>
  </si>
  <si>
    <t>Edgars (Rental in POS)</t>
  </si>
  <si>
    <t>HUAWEI</t>
  </si>
  <si>
    <t>Huawei (sprzedaż przez BT)</t>
  </si>
  <si>
    <t>Rafał Dworak / Wiktoria Łopian</t>
  </si>
  <si>
    <t>60-80</t>
  </si>
  <si>
    <t>Nie rekomendujemy tego rozwiązania. Nie wiemy, który system ma pilnować płatności za usługę, rozliczać i ewentualnie informować Warex o aktywności</t>
  </si>
  <si>
    <t>Huawei (sprzedaż przez Partnera)</t>
  </si>
  <si>
    <t>Checkers (Shoprite)</t>
  </si>
  <si>
    <t>Odkup urządeń w PLUS</t>
  </si>
  <si>
    <t>Nowa funkcjonalnosć po stronie Warex i NAV (po stronie Optiego może być potrzeba sprawdzenia czy nie ma ma otwartej szkody); mail: RE: Programy odkupowe, a weryfikacja IMEI urządzeń</t>
  </si>
  <si>
    <t>Pakiety usług ochronnych w Warex</t>
  </si>
  <si>
    <t>Produkt Protection</t>
  </si>
  <si>
    <t>Nowe produkty BusinessRent i BusinessCare</t>
  </si>
  <si>
    <t>Produkt Protection (Igor)</t>
  </si>
  <si>
    <t>Karol ma rozpisać zadania na to w listopadzie</t>
  </si>
  <si>
    <t>V1 - 35
V2 - 75</t>
  </si>
  <si>
    <t>V1 - 20
V2 - 40</t>
  </si>
  <si>
    <t>Wersja 1 (bez bramki płatności)
ALF: 35 MD
MASH: 20 MD (Scoring + pricing)
Wersja 2 (z bramką płatności)
ALF: 75 MD
MASH: 40 MD
BoltPay: Koszt do ustalenia</t>
  </si>
  <si>
    <t>Qualtrics</t>
  </si>
  <si>
    <t>Email od Cezarego 30/01 z prośbą o wysokopoziomowe oszacowanie do Moniki i Karola Murawskiego</t>
  </si>
  <si>
    <t xml:space="preserve">PayU - link do szybkiej płatności </t>
  </si>
  <si>
    <t>Daniel Nazaruk</t>
  </si>
  <si>
    <t>B2B Portal – Protection Product Changes (PROTECTION PROJECT 1)</t>
  </si>
  <si>
    <t>BusinessRent+</t>
  </si>
  <si>
    <t>Łukasz Szklarczyk</t>
  </si>
  <si>
    <t>BusinessRent+Basic</t>
  </si>
  <si>
    <t>BusinessCare</t>
  </si>
  <si>
    <t>BusinessCare Ultra</t>
  </si>
  <si>
    <t>MELON MOBILE</t>
  </si>
  <si>
    <t>30-60</t>
  </si>
  <si>
    <t xml:space="preserve">CP może dojechać później </t>
  </si>
  <si>
    <t>mid Dec 2024 after changes</t>
  </si>
  <si>
    <t>PKO BP - New Variants</t>
  </si>
  <si>
    <t>PKO BP - Device</t>
  </si>
  <si>
    <t>PKO BP - Screen</t>
  </si>
  <si>
    <t>Santander - Fleet</t>
  </si>
  <si>
    <t>MediaMarkt Spain</t>
  </si>
  <si>
    <t>Compass - Phase 2</t>
  </si>
  <si>
    <t>Functional Requirements</t>
  </si>
  <si>
    <t>H-L Estimates</t>
  </si>
  <si>
    <t>Gwarancja dla Orange Słowacja</t>
  </si>
  <si>
    <t>Rental in SA</t>
  </si>
  <si>
    <t>15TBC</t>
  </si>
  <si>
    <t>Eronet BiH</t>
  </si>
  <si>
    <t>Mr. Price v2</t>
  </si>
  <si>
    <t>Neil / Joanna Ćwikła</t>
  </si>
  <si>
    <t>Release Date</t>
  </si>
  <si>
    <t>Comments</t>
  </si>
  <si>
    <t>IT changes implemented to PROD and after official GoLive:</t>
  </si>
  <si>
    <t>DirectD Malaysia</t>
  </si>
  <si>
    <t>Q1</t>
  </si>
  <si>
    <t>Żabka (naprawy odpłatne)</t>
  </si>
  <si>
    <t>T-Mobile (open days)</t>
  </si>
  <si>
    <t>iStyle Chech</t>
  </si>
  <si>
    <t>Polkomtel DUO</t>
  </si>
  <si>
    <t>Multibox Rental</t>
  </si>
  <si>
    <t>Magento B2C e-comm (Multibrand)</t>
  </si>
  <si>
    <t>Q2</t>
  </si>
  <si>
    <t>Magento B2B portal </t>
  </si>
  <si>
    <t>iStyle Hungary</t>
  </si>
  <si>
    <t>Rebranding MVP</t>
  </si>
  <si>
    <t xml:space="preserve">RPA JET </t>
  </si>
  <si>
    <t>Media Markt</t>
  </si>
  <si>
    <t>Paperless (iMadRent)</t>
  </si>
  <si>
    <t>Q3</t>
  </si>
  <si>
    <t>Decision Cube (for iMadRent Najem &amp; Multibrand)</t>
  </si>
  <si>
    <t>Q4</t>
  </si>
  <si>
    <t>iStyle Croatia</t>
  </si>
  <si>
    <t>iMadRent i iMadCare Product Changes</t>
  </si>
  <si>
    <t>Rebranding Phase 1</t>
  </si>
  <si>
    <t>Operations Excelence in ALF (Excel Migration - Importer)</t>
  </si>
  <si>
    <t>IT changes implemented to PROD and pending official GoLive:</t>
  </si>
  <si>
    <t>MR Price Group SA RPA</t>
  </si>
  <si>
    <t>GoLive planned in Dec 2024:</t>
  </si>
  <si>
    <t>Dynamic Pricing for iStyle</t>
  </si>
  <si>
    <t>Compass MVP</t>
  </si>
  <si>
    <t>Q1 2025</t>
  </si>
  <si>
    <t>Warex was in PROD since September 2024 but we had changes related to ALF</t>
  </si>
  <si>
    <t>ZMIANA</t>
  </si>
  <si>
    <t>KWARTAŁ</t>
  </si>
  <si>
    <t>Warex</t>
  </si>
  <si>
    <t>Umożliwienie pracownikom Operacji dezaktywacji usług  przez Ochronę w sprzedaży Orange</t>
  </si>
  <si>
    <t>Rozszerzenie listy statusów przesyłanych przez Orange w celu reaktywacj i zawieszania usług w programie</t>
  </si>
  <si>
    <t>Przygotowanie mechanizmu do  uzupelnienia CustomerID (CAS) na starych uslugach</t>
  </si>
  <si>
    <t>Włączenie wariantu OSC SIMO Premium L24 od 06.2022 do procesu karencji</t>
  </si>
  <si>
    <t>Stworzenie mechanizmu do szyfrowania dokumetów pdf wysyłanych jako załącznik do maila generowaneg z Warex</t>
  </si>
  <si>
    <t>Automatyczne wpisywanie ceny urządzenia w W2 na podstawie ceny netto lub brutto wprowadzonej przez Ochronę</t>
  </si>
  <si>
    <t>Stworzenie mechanizmu, który w usługach DUO umożliwia ponowne zgłoszenie szkody w nowym cykly rozliczeniowym</t>
  </si>
  <si>
    <t>Rozwój narzędzi do konfiguracji workflow o zautomatyzowanie wyliczenia ryzyk i limitów na usłudze na podstawie parametrów z definicji produktu</t>
  </si>
  <si>
    <t>Optimus</t>
  </si>
  <si>
    <t xml:space="preserve">Odkładanie wpłat za Udział własny </t>
  </si>
  <si>
    <t>Reklamacje - zmiany w Weryfikacji Partner i wybór serwisu</t>
  </si>
  <si>
    <t>Zmiana terminów monitów o dopłacie dla Nowego Urządzenia i o decyzji wyboru Nowego Urządzenia</t>
  </si>
  <si>
    <t>Dodanie nowej kategorii części APPLE_SWAP</t>
  </si>
  <si>
    <t>Przebudowa matrycy kierowalności</t>
  </si>
  <si>
    <t>Autoakceptacja kosztorysów z naprawami UB</t>
  </si>
  <si>
    <t>Zmiana sposobu dowiązywania kosztów planowanych i rzeczywistych Udziału Własnego</t>
  </si>
  <si>
    <t>Zmiana mechanizmu pobierania treści dla  rejestracji zgłoszenia nieutoryzowanego na Customer Portal</t>
  </si>
  <si>
    <t>ALF/LFO</t>
  </si>
  <si>
    <r>
      <t xml:space="preserve">Automatyczna korekta małych liter na wielkie w sekcji </t>
    </r>
    <r>
      <rPr>
        <i/>
        <sz val="11"/>
        <color theme="1"/>
        <rFont val="Aptos Narrow"/>
        <family val="2"/>
        <scheme val="minor"/>
      </rPr>
      <t>Dane klienta i Dane adresowe</t>
    </r>
    <r>
      <rPr>
        <sz val="11"/>
        <color theme="1"/>
        <rFont val="Aptos Narrow"/>
        <family val="2"/>
        <charset val="238"/>
        <scheme val="minor"/>
      </rPr>
      <t xml:space="preserve"> podczas tworzenia kontraktu</t>
    </r>
  </si>
  <si>
    <t>Zmiana produktu SARental na najem</t>
  </si>
  <si>
    <t>Dodanie opcji wysiłki oferty na adres klienta jak również zaczytywanie danych Doradcy Biznesowego do szablonu</t>
  </si>
  <si>
    <t>KAP - wprowadzenie opcji wyłączenia wszystkich linii cennikowych za pomocą pliku zbiorczego</t>
  </si>
  <si>
    <t>RentMe Media Markt: Kody rabatowe możliwe do użycia w produkcie</t>
  </si>
  <si>
    <t>RentMe Media Markt: włączenie opcji wykupu w produkcie</t>
  </si>
  <si>
    <t>Dodanie nowych powodów anulowania umowy</t>
  </si>
  <si>
    <t>Dodanie dla pracowników POS na LFO opcji podglądu numeru infolinii, pobrane/podgląd manuala obsługowego jak również zebrane FAQ</t>
  </si>
  <si>
    <t>SARental: sprawdzenie list sankcyjnych (UN Sanctions list)</t>
  </si>
  <si>
    <t>KAP: Zmiana walidacji daty obowiązywania pliku - w ramach szablonów maili jak i OWN odblokowano możliwosc wyboru daty bieżącej</t>
  </si>
  <si>
    <t>Automatyczne anulowanie umowy po otrzymaniu negatywnej oceny scoringowej</t>
  </si>
  <si>
    <t>Prezentacja danych pojedynczego urządzenia w kontrakcie</t>
  </si>
  <si>
    <t>Dodanie roli do dodawania plików w KAP (LFO_manual + OWU) + konfiguracja przechowywania nr infolinii dla sprzedawców</t>
  </si>
  <si>
    <t>Zmiana interpretacji raportów scoringowych ze Statosfery dla wszystkich produktów</t>
  </si>
  <si>
    <t>Rozszerzenie modelu scoringowego dla JET</t>
  </si>
  <si>
    <t>Wprowadzenie automatycznych powiadomień w przypadku potrzeby dodatkowej weryfikacji przez zespół Ryzyka</t>
  </si>
  <si>
    <t>Czarna Lista  - rozszerzenie listy powodów blokowania przy użyciu ręcznego blokowania w systemie</t>
  </si>
  <si>
    <t>Zmiana czasu po jakim zaoferowany kontrakt zostaje anulowany [60d -&gt; 30d]</t>
  </si>
  <si>
    <t>Komentarze - dodanie nowej sekcji w ALF</t>
  </si>
  <si>
    <t>Widoczność numeru umowy ramowej w ALF</t>
  </si>
  <si>
    <t>Zmiana treści komunikatu w sekcji Wynik weryfikacji klienta</t>
  </si>
  <si>
    <t>Dodawanie dokumentów w ALF dla roli Operator</t>
  </si>
  <si>
    <t>[iMad Zdalny] Dodanie sekcji lub pola źródło pozyskania klienta</t>
  </si>
  <si>
    <t>Dodanie do ALF GUI adresu e-mail rozliczeniowego - import, wyświetlenie</t>
  </si>
  <si>
    <t>[Malezja] Przekazanie przez DC API danych wystawcy karty</t>
  </si>
  <si>
    <t>[Malezja]  Umożliwienie dodawania e-mail do czarnej listy przez KAP</t>
  </si>
  <si>
    <t>[Malezja] Aktywowanie reguły powielenia po nr telefonu i dodawanie klientów bo Black Listy</t>
  </si>
  <si>
    <t>Proces podpisania umowy - aktywacja umów przez ROT na podstawie zgłoszeń z POS</t>
  </si>
  <si>
    <r>
      <t>[LFO GUI] Zmiana treści z przypomnieniem w </t>
    </r>
    <r>
      <rPr>
        <i/>
        <sz val="12"/>
        <color rgb="FF000000"/>
        <rFont val="Calibri"/>
        <family val="2"/>
        <charset val="238"/>
      </rPr>
      <t>Panelu zgody na scoring</t>
    </r>
  </si>
  <si>
    <t>iMadRent Repricing - dodanie nowych nazw do słownika</t>
  </si>
  <si>
    <t>Wydzielenie funkcji aktualizacji nr telefonu lub adresu email</t>
  </si>
  <si>
    <t xml:space="preserve">Dodanie sekcji reprezentanta firmy dla klientów B2B </t>
  </si>
  <si>
    <t>Zmiana max wieku na 75 lat w Najem POS i Multibrand</t>
  </si>
  <si>
    <t>Dodanie informacji na ekranie aktywacji - informacje o numerze umowy, kodzie produktu urządzenia oraz wartości urządzenia brutto (netto).</t>
  </si>
  <si>
    <t>[JET] Rozszerzenie o dodatkowe wartości z raportu Experiana</t>
  </si>
  <si>
    <t>[iStyle] Rozszerzenie o dodatkowe wartości z raportu Statosfery</t>
  </si>
  <si>
    <t>[BIH] Weryfikacja sankcji ONZ</t>
  </si>
  <si>
    <t>[Malezja] Zwiększenie maksymalnej kwoty pobrania w Curlec z RM 600 do RM 1000</t>
  </si>
  <si>
    <t>[Media Markt] Dodanie nowych parametrów wyliczeniowych do algorytmu najmu</t>
  </si>
  <si>
    <t>Magento</t>
  </si>
  <si>
    <t>Integracja z NEXO - pobieranie produktów i stanów</t>
  </si>
  <si>
    <t>Wdrożenie antyfraud CFD BIK</t>
  </si>
  <si>
    <t>Integracja i przekierowanie z iMad.pl do usługi rental</t>
  </si>
  <si>
    <t>Łączenie prezentowanych zgód w sekcje - możliwości akceptacji grupowej</t>
  </si>
  <si>
    <t>[Malezja] Możliwość podpięcia i modyfikacji karty płatniczej po zawarciu umowy</t>
  </si>
  <si>
    <t>[Mbox] Dodanie wersji angielskiej rozwiązania - dwujęzyczność</t>
  </si>
  <si>
    <t>Aktualizacja modułu Omnibus pod nowe wytyczne</t>
  </si>
  <si>
    <t>Aktualizacja i optymalizacja pobierania stanów magazynowych i produktów - mniejsza ilość błędów synchronizacyjnych</t>
  </si>
  <si>
    <t>[Mbox] Przygotowanie rozwiązania ze specjalnym produktem pod Opendays</t>
  </si>
  <si>
    <t>Integracja rozwiązania z logami BT - ApplicationInsight</t>
  </si>
  <si>
    <t>Wdrożenie kalulatora śladu węglowego na stronie korporacyjnej</t>
  </si>
  <si>
    <t>Wdrożenie Autopay - przelew 1zł</t>
  </si>
  <si>
    <t>[B2B} Login as customer - możliwość złożenia zamówienia w imieniu klienta przez handlowca</t>
  </si>
  <si>
    <t>PROJECT/PARTNER NAME</t>
  </si>
  <si>
    <t>PROJECT TYPE</t>
  </si>
  <si>
    <t>SCOPE</t>
  </si>
  <si>
    <t>STATUS</t>
  </si>
  <si>
    <t>Worten Portugal</t>
  </si>
  <si>
    <t>Partner Implementation</t>
  </si>
  <si>
    <t>Rental &amp; Device Protection</t>
  </si>
  <si>
    <t>To be added to IT Roadmap once we get H-L RQMs</t>
  </si>
  <si>
    <t>Luxtrade Poland</t>
  </si>
  <si>
    <t>On IT Roadmap - Analysis</t>
  </si>
  <si>
    <t>Checkers RPA</t>
  </si>
  <si>
    <t>Melon Mobile RPA</t>
  </si>
  <si>
    <t>iStyle Romania</t>
  </si>
  <si>
    <t>iStyle Bulgaria</t>
  </si>
  <si>
    <t>Compass Italy</t>
  </si>
  <si>
    <t>bt Poland to deliver Grading funtionality and Claims handling system</t>
  </si>
  <si>
    <t>On IT Roadmap - DEV in progress</t>
  </si>
  <si>
    <t>T-Mobile Poland</t>
  </si>
  <si>
    <t>Pending for T-Mobile to delegate IT resources for workshops purposes</t>
  </si>
  <si>
    <t>Mr Price RPA</t>
  </si>
  <si>
    <t xml:space="preserve">This implementation was partially done but CR has been reported and pending analysis </t>
  </si>
  <si>
    <t>A1 Group</t>
  </si>
  <si>
    <t>Loop Kenya</t>
  </si>
  <si>
    <t>Claims /Protection/ Rental</t>
  </si>
  <si>
    <t>Multibrand &amp; Multibox</t>
  </si>
  <si>
    <t>System Development</t>
  </si>
  <si>
    <t>Development of our B2C platform and Multibox solution</t>
  </si>
  <si>
    <t>New functionality to support many processes and partners</t>
  </si>
  <si>
    <t>In 2025 we need this for iMad and then for new partners such as T-Mobile, Worten and others</t>
  </si>
  <si>
    <t>First in Q1 it will go for MediaMarkt PL and then for others</t>
  </si>
  <si>
    <t>Integration of our Rental (ALF) and Financial (Navision) systems</t>
  </si>
  <si>
    <t>ALF New Functionalities</t>
  </si>
  <si>
    <t>MediaMarkt Netherlands</t>
  </si>
  <si>
    <t>Under Sale Process - 50% chance of winning</t>
  </si>
  <si>
    <t>MediaMarkt Italy</t>
  </si>
  <si>
    <t>Rental &amp; Device Protection (same model as Compass)</t>
  </si>
  <si>
    <t>Telenet Belgium</t>
  </si>
  <si>
    <t>OVERHEAD</t>
  </si>
  <si>
    <t>SCRUM</t>
  </si>
  <si>
    <t>MAINTENANCE NET</t>
  </si>
  <si>
    <t>SUM_NO_PROJECTS</t>
  </si>
  <si>
    <t>SUM</t>
  </si>
  <si>
    <t>FRIDAYS</t>
  </si>
  <si>
    <t>MAINTENANCE GROSS</t>
  </si>
  <si>
    <t>MD</t>
  </si>
  <si>
    <t>FTE</t>
  </si>
  <si>
    <t>ŚWIĘTA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</si>
</sst>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15]d\ mmm;@"/>
    <numFmt numFmtId="165" formatCode="0.0"/>
    <numFmt numFmtId="166" formatCode="0;[Red]0"/>
    <numFmt numFmtId="167" formatCode="yyyy\-mm\-dd;@"/>
  </numFmts>
  <fonts count="75">
    <font>
      <sz val="11"/>
      <color theme="1"/>
      <name val="Aptos Narrow"/>
      <family val="2"/>
      <charset val="238"/>
      <scheme val="minor"/>
    </font>
    <font>
      <sz val="11"/>
      <color theme="1"/>
      <name val="Aptos Narrow"/>
      <family val="2"/>
      <charset val="238"/>
      <scheme val="minor"/>
    </font>
    <font>
      <sz val="9"/>
      <color theme="1"/>
      <name val="Aptos Narrow"/>
      <family val="2"/>
      <charset val="238"/>
      <scheme val="minor"/>
    </font>
    <font>
      <sz val="9"/>
      <color rgb="FF000000"/>
      <name val="Calibri"/>
      <family val="2"/>
      <charset val="238"/>
    </font>
    <font>
      <sz val="9"/>
      <color theme="1"/>
      <name val="Aptos Narrow"/>
      <family val="2"/>
      <scheme val="minor"/>
    </font>
    <font>
      <b/>
      <sz val="9"/>
      <color theme="1"/>
      <name val="Aptos Narrow"/>
      <family val="2"/>
      <scheme val="minor"/>
    </font>
    <font>
      <b/>
      <sz val="9"/>
      <color rgb="FF000000"/>
      <name val="Calibri"/>
      <family val="2"/>
      <charset val="238"/>
    </font>
    <font>
      <b/>
      <sz val="9"/>
      <color theme="1"/>
      <name val="Aptos Narrow"/>
      <family val="2"/>
      <charset val="238"/>
      <scheme val="minor"/>
    </font>
    <font>
      <sz val="8"/>
      <color theme="1"/>
      <name val="Aptos Narrow"/>
      <family val="2"/>
      <charset val="238"/>
      <scheme val="minor"/>
    </font>
    <font>
      <u/>
      <sz val="11"/>
      <color theme="10"/>
      <name val="Aptos Narrow"/>
      <family val="2"/>
      <charset val="238"/>
      <scheme val="minor"/>
    </font>
    <font>
      <b/>
      <sz val="9"/>
      <color theme="1"/>
      <name val="Calibri"/>
      <family val="2"/>
    </font>
    <font>
      <sz val="9"/>
      <color theme="1"/>
      <name val="Calibri"/>
      <family val="2"/>
    </font>
    <font>
      <u/>
      <sz val="9"/>
      <color theme="10"/>
      <name val="Aptos Narrow"/>
      <family val="2"/>
      <charset val="238"/>
      <scheme val="minor"/>
    </font>
    <font>
      <u/>
      <sz val="9"/>
      <color theme="10"/>
      <name val="Calibri"/>
      <family val="2"/>
    </font>
    <font>
      <sz val="9"/>
      <color theme="1"/>
      <name val="Calibri"/>
      <family val="2"/>
      <charset val="238"/>
    </font>
    <font>
      <b/>
      <sz val="9"/>
      <color theme="1"/>
      <name val="Calibri"/>
      <family val="2"/>
      <charset val="238"/>
    </font>
    <font>
      <u/>
      <sz val="9"/>
      <color theme="10"/>
      <name val="Calibri"/>
      <family val="2"/>
      <charset val="238"/>
    </font>
    <font>
      <b/>
      <sz val="11"/>
      <color theme="1"/>
      <name val="Aptos Narrow"/>
      <family val="2"/>
      <scheme val="minor"/>
    </font>
    <font>
      <b/>
      <sz val="8"/>
      <color theme="1"/>
      <name val="Aptos Narrow"/>
      <family val="2"/>
      <charset val="238"/>
      <scheme val="minor"/>
    </font>
    <font>
      <sz val="8"/>
      <color rgb="FF000000"/>
      <name val="Aptos Narrow"/>
      <family val="2"/>
      <charset val="238"/>
      <scheme val="minor"/>
    </font>
    <font>
      <sz val="9"/>
      <color theme="1"/>
      <name val="Calibri"/>
      <family val="2"/>
      <charset val="238"/>
    </font>
    <font>
      <b/>
      <sz val="9"/>
      <color rgb="FF000000"/>
      <name val="Aptos Narrow"/>
      <family val="2"/>
      <scheme val="minor"/>
    </font>
    <font>
      <sz val="9"/>
      <color rgb="FF000000"/>
      <name val="Aptos Narrow"/>
      <family val="2"/>
      <scheme val="minor"/>
    </font>
    <font>
      <sz val="9"/>
      <color rgb="FF000000"/>
      <name val="Aptos Narrow"/>
      <family val="2"/>
    </font>
    <font>
      <sz val="9"/>
      <color rgb="FF000000"/>
      <name val="Aptos Narrow"/>
      <family val="2"/>
      <charset val="238"/>
      <scheme val="minor"/>
    </font>
    <font>
      <b/>
      <sz val="9"/>
      <color rgb="FF000000"/>
      <name val="Aptos Narrow"/>
      <family val="2"/>
    </font>
    <font>
      <sz val="11"/>
      <color rgb="FF242424"/>
      <name val="Aptos Narrow"/>
      <family val="2"/>
    </font>
    <font>
      <b/>
      <sz val="11"/>
      <color theme="1"/>
      <name val="Aptos Narrow"/>
      <family val="2"/>
      <charset val="238"/>
      <scheme val="minor"/>
    </font>
    <font>
      <sz val="9"/>
      <color rgb="FF000000"/>
      <name val="Aptos Narrow"/>
      <family val="2"/>
      <charset val="1"/>
    </font>
    <font>
      <sz val="9"/>
      <color rgb="FF242424"/>
      <name val="Aptos Narrow"/>
      <family val="2"/>
    </font>
    <font>
      <sz val="8"/>
      <color rgb="FF242424"/>
      <name val="Aptos Narrow"/>
      <family val="2"/>
    </font>
    <font>
      <sz val="11"/>
      <color rgb="FF000000"/>
      <name val="Aptos Narrow"/>
      <family val="2"/>
    </font>
    <font>
      <sz val="11"/>
      <color rgb="FF212121"/>
      <name val="Calibri"/>
      <family val="2"/>
      <charset val="1"/>
    </font>
    <font>
      <i/>
      <sz val="11"/>
      <color theme="1"/>
      <name val="Aptos Narrow"/>
      <family val="2"/>
      <scheme val="minor"/>
    </font>
    <font>
      <sz val="8"/>
      <name val="Aptos Narrow"/>
      <family val="2"/>
      <charset val="238"/>
      <scheme val="minor"/>
    </font>
    <font>
      <sz val="12"/>
      <color rgb="FF000000"/>
      <name val="Calibri"/>
      <family val="2"/>
      <charset val="238"/>
    </font>
    <font>
      <i/>
      <sz val="12"/>
      <color rgb="FF000000"/>
      <name val="Calibri"/>
      <family val="2"/>
      <charset val="238"/>
    </font>
    <font>
      <b/>
      <sz val="9"/>
      <color rgb="FFFF0000"/>
      <name val="Aptos Narrow"/>
      <family val="2"/>
      <scheme val="minor"/>
    </font>
    <font>
      <u/>
      <sz val="9"/>
      <color theme="1"/>
      <name val="Aptos Narrow"/>
      <family val="2"/>
      <charset val="238"/>
      <scheme val="minor"/>
    </font>
    <font>
      <strike/>
      <sz val="8"/>
      <color theme="1"/>
      <name val="Aptos Narrow"/>
      <family val="2"/>
      <charset val="238"/>
      <scheme val="minor"/>
    </font>
    <font>
      <b/>
      <sz val="10"/>
      <color theme="1"/>
      <name val="Aptos Narrow"/>
      <family val="2"/>
      <charset val="238"/>
      <scheme val="minor"/>
    </font>
    <font>
      <sz val="10"/>
      <color theme="1"/>
      <name val="Aptos Narrow"/>
      <family val="2"/>
      <charset val="238"/>
      <scheme val="minor"/>
    </font>
    <font>
      <sz val="10"/>
      <color rgb="FF000000"/>
      <name val="Aptos Narrow"/>
      <family val="2"/>
    </font>
    <font>
      <strike/>
      <sz val="9"/>
      <color theme="1"/>
      <name val="Aptos Narrow"/>
      <family val="2"/>
      <charset val="238"/>
      <scheme val="minor"/>
    </font>
    <font>
      <sz val="10"/>
      <color rgb="FF000000"/>
      <name val="Arial"/>
      <family val="2"/>
    </font>
    <font>
      <sz val="11"/>
      <color rgb="FFFF0000"/>
      <name val="Aptos Narrow"/>
      <family val="2"/>
      <charset val="238"/>
      <scheme val="minor"/>
    </font>
    <font>
      <sz val="8"/>
      <color rgb="FFFF0000"/>
      <name val="Aptos Narrow"/>
      <family val="2"/>
      <charset val="238"/>
      <scheme val="minor"/>
    </font>
    <font>
      <sz val="11"/>
      <color theme="1"/>
      <name val="Aptos Narrow"/>
      <family val="2"/>
      <scheme val="minor"/>
    </font>
    <font>
      <b/>
      <sz val="9"/>
      <color theme="0"/>
      <name val="Aptos Narrow"/>
      <family val="2"/>
      <scheme val="minor"/>
    </font>
    <font>
      <sz val="9"/>
      <color rgb="FFFF0000"/>
      <name val="Aptos Narrow"/>
      <family val="2"/>
      <scheme val="minor"/>
    </font>
    <font>
      <b/>
      <i/>
      <sz val="9"/>
      <color theme="1"/>
      <name val="Aptos Narrow"/>
      <family val="2"/>
      <scheme val="minor"/>
    </font>
    <font>
      <sz val="9"/>
      <name val="Aptos Narrow"/>
      <family val="2"/>
      <scheme val="minor"/>
    </font>
    <font>
      <i/>
      <sz val="9"/>
      <color rgb="FFFF0000"/>
      <name val="Aptos Narrow"/>
      <family val="2"/>
      <scheme val="minor"/>
    </font>
    <font>
      <b/>
      <sz val="9"/>
      <color rgb="FF000000"/>
      <name val="Aptos Narrow"/>
      <family val="2"/>
      <charset val="238"/>
      <scheme val="minor"/>
    </font>
    <font>
      <sz val="9"/>
      <color rgb="FFFF0000"/>
      <name val="Aptos Narrow"/>
      <family val="2"/>
      <charset val="238"/>
      <scheme val="minor"/>
    </font>
    <font>
      <sz val="9"/>
      <color indexed="81"/>
      <name val="Tahoma"/>
      <family val="2"/>
      <charset val="238"/>
    </font>
    <font>
      <b/>
      <sz val="9"/>
      <color indexed="81"/>
      <name val="Tahoma"/>
      <family val="2"/>
      <charset val="238"/>
    </font>
    <font>
      <sz val="9"/>
      <name val="Aptos Narrow"/>
      <family val="2"/>
      <charset val="238"/>
      <scheme val="minor"/>
    </font>
    <font>
      <sz val="10"/>
      <color rgb="FF000000"/>
      <name val="Aptos Narrow"/>
      <family val="2"/>
      <scheme val="minor"/>
    </font>
    <font>
      <b/>
      <sz val="9"/>
      <color rgb="FF000000"/>
      <name val="Aptos Narrow"/>
      <scheme val="minor"/>
    </font>
    <font>
      <sz val="9"/>
      <color rgb="FF000000"/>
      <name val="Aptos Narrow"/>
      <scheme val="minor"/>
    </font>
    <font>
      <sz val="10"/>
      <color rgb="FF000000"/>
      <name val="Aptos Narrow"/>
      <scheme val="minor"/>
    </font>
    <font>
      <sz val="10"/>
      <color rgb="FF000000"/>
      <name val="Aptos Narrow"/>
      <family val="2"/>
      <charset val="238"/>
      <scheme val="minor"/>
    </font>
    <font>
      <b/>
      <sz val="10"/>
      <color rgb="FF000000"/>
      <name val="Aptos Narrow"/>
      <family val="2"/>
      <scheme val="minor"/>
    </font>
    <font>
      <sz val="9"/>
      <color indexed="81"/>
      <name val="Tahoma"/>
      <charset val="1"/>
    </font>
    <font>
      <b/>
      <sz val="9"/>
      <color indexed="81"/>
      <name val="Tahoma"/>
      <charset val="1"/>
    </font>
    <font>
      <b/>
      <strike/>
      <sz val="10"/>
      <color rgb="FF000000"/>
      <name val="Aptos Narrow"/>
      <family val="2"/>
      <scheme val="minor"/>
    </font>
    <font>
      <strike/>
      <sz val="10"/>
      <color rgb="FF000000"/>
      <name val="Aptos Narrow"/>
      <family val="2"/>
      <scheme val="minor"/>
    </font>
    <font>
      <sz val="8"/>
      <color rgb="FFFF0000"/>
      <name val="Aptos Narrow"/>
      <family val="2"/>
      <scheme val="minor"/>
    </font>
    <font>
      <sz val="11"/>
      <color rgb="FF242424"/>
      <name val="Aptos Narrow"/>
      <charset val="1"/>
    </font>
    <font>
      <sz val="10"/>
      <color rgb="FF000000"/>
      <name val="Aptos Narrow"/>
    </font>
    <font>
      <b/>
      <sz val="10"/>
      <color rgb="FF000000"/>
      <name val="Aptos Narrow"/>
    </font>
    <font>
      <b/>
      <sz val="10"/>
      <color rgb="FF000000"/>
      <name val="Aptos Narrow"/>
      <family val="2"/>
    </font>
    <font>
      <strike/>
      <sz val="9"/>
      <color rgb="FF000000"/>
      <name val="Aptos Narrow"/>
      <scheme val="minor"/>
    </font>
    <font>
      <strike/>
      <sz val="10"/>
      <color rgb="FF000000"/>
      <name val="Aptos Narrow"/>
      <family val="2"/>
    </font>
  </fonts>
  <fills count="32">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rgb="FF00B0F0"/>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rgb="FFFF00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rgb="FF00B050"/>
        <bgColor indexed="64"/>
      </patternFill>
    </fill>
    <fill>
      <patternFill patternType="solid">
        <fgColor theme="9"/>
        <bgColor indexed="64"/>
      </patternFill>
    </fill>
    <fill>
      <patternFill patternType="solid">
        <fgColor rgb="FFFF3300"/>
        <bgColor indexed="64"/>
      </patternFill>
    </fill>
    <fill>
      <patternFill patternType="solid">
        <fgColor theme="2"/>
        <bgColor indexed="64"/>
      </patternFill>
    </fill>
    <fill>
      <patternFill patternType="solid">
        <fgColor theme="3"/>
        <bgColor indexed="64"/>
      </patternFill>
    </fill>
    <fill>
      <patternFill patternType="solid">
        <fgColor rgb="FFFFFFFF"/>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thin">
        <color rgb="FF000000"/>
      </left>
      <right/>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style="medium">
        <color rgb="FF000000"/>
      </top>
      <bottom/>
      <diagonal/>
    </border>
    <border>
      <left/>
      <right style="thin">
        <color rgb="FF000000"/>
      </right>
      <top/>
      <bottom/>
      <diagonal/>
    </border>
    <border>
      <left/>
      <right style="thin">
        <color rgb="FF000000"/>
      </right>
      <top/>
      <bottom style="medium">
        <color rgb="FF000000"/>
      </bottom>
      <diagonal/>
    </border>
    <border>
      <left/>
      <right/>
      <top style="thin">
        <color rgb="FF000000"/>
      </top>
      <bottom style="medium">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bottom style="thin">
        <color rgb="FF000000"/>
      </bottom>
      <diagonal/>
    </border>
    <border>
      <left/>
      <right/>
      <top style="medium">
        <color rgb="FF000000"/>
      </top>
      <bottom/>
      <diagonal/>
    </border>
    <border>
      <left/>
      <right/>
      <top/>
      <bottom style="medium">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medium">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rgb="FF000000"/>
      </bottom>
      <diagonal/>
    </border>
    <border>
      <left style="thin">
        <color indexed="64"/>
      </left>
      <right style="thin">
        <color indexed="64"/>
      </right>
      <top/>
      <bottom style="thin">
        <color rgb="FF000000"/>
      </bottom>
      <diagonal/>
    </border>
    <border>
      <left style="thin">
        <color indexed="64"/>
      </left>
      <right style="thin">
        <color indexed="64"/>
      </right>
      <top style="medium">
        <color rgb="FF000000"/>
      </top>
      <bottom/>
      <diagonal/>
    </border>
    <border>
      <left style="thin">
        <color indexed="64"/>
      </left>
      <right style="thin">
        <color indexed="64"/>
      </right>
      <top/>
      <bottom style="medium">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4" tint="0.39997558519241921"/>
      </left>
      <right style="thin">
        <color theme="0" tint="-0.34998626667073579"/>
      </right>
      <top style="medium">
        <color theme="4" tint="0.39997558519241921"/>
      </top>
      <bottom style="thin">
        <color theme="0" tint="-0.34998626667073579"/>
      </bottom>
      <diagonal/>
    </border>
    <border>
      <left style="thin">
        <color theme="0" tint="-0.34998626667073579"/>
      </left>
      <right style="thin">
        <color theme="0" tint="-0.34998626667073579"/>
      </right>
      <top style="medium">
        <color theme="4" tint="0.39997558519241921"/>
      </top>
      <bottom style="thin">
        <color theme="0" tint="-0.34998626667073579"/>
      </bottom>
      <diagonal/>
    </border>
    <border>
      <left/>
      <right/>
      <top style="medium">
        <color theme="4" tint="0.39997558519241921"/>
      </top>
      <bottom/>
      <diagonal/>
    </border>
    <border>
      <left/>
      <right style="thin">
        <color rgb="FF000000"/>
      </right>
      <top style="medium">
        <color theme="4" tint="0.39997558519241921"/>
      </top>
      <bottom style="thin">
        <color rgb="FF000000"/>
      </bottom>
      <diagonal/>
    </border>
    <border>
      <left style="thin">
        <color rgb="FF000000"/>
      </left>
      <right style="thin">
        <color rgb="FF000000"/>
      </right>
      <top style="medium">
        <color theme="4" tint="0.39997558519241921"/>
      </top>
      <bottom style="thin">
        <color rgb="FF000000"/>
      </bottom>
      <diagonal/>
    </border>
    <border>
      <left style="thin">
        <color rgb="FF000000"/>
      </left>
      <right/>
      <top style="medium">
        <color theme="4" tint="0.39997558519241921"/>
      </top>
      <bottom style="thin">
        <color rgb="FF000000"/>
      </bottom>
      <diagonal/>
    </border>
    <border>
      <left style="medium">
        <color theme="4" tint="0.39997558519241921"/>
      </left>
      <right style="thin">
        <color theme="0" tint="-0.34998626667073579"/>
      </right>
      <top style="thin">
        <color theme="0" tint="-0.34998626667073579"/>
      </top>
      <bottom style="thin">
        <color theme="0" tint="-0.34998626667073579"/>
      </bottom>
      <diagonal/>
    </border>
    <border>
      <left style="medium">
        <color theme="4" tint="0.39997558519241921"/>
      </left>
      <right style="thin">
        <color theme="0" tint="-0.34998626667073579"/>
      </right>
      <top style="thin">
        <color theme="0" tint="-0.34998626667073579"/>
      </top>
      <bottom style="medium">
        <color theme="4" tint="0.39997558519241921"/>
      </bottom>
      <diagonal/>
    </border>
    <border>
      <left style="thin">
        <color theme="0" tint="-0.34998626667073579"/>
      </left>
      <right style="thin">
        <color theme="0" tint="-0.34998626667073579"/>
      </right>
      <top style="thin">
        <color theme="0" tint="-0.34998626667073579"/>
      </top>
      <bottom style="medium">
        <color theme="4" tint="0.39997558519241921"/>
      </bottom>
      <diagonal/>
    </border>
  </borders>
  <cellStyleXfs count="4">
    <xf numFmtId="0" fontId="0" fillId="0" borderId="0"/>
    <xf numFmtId="9" fontId="1" fillId="0" borderId="0" applyFont="0" applyFill="0" applyBorder="0" applyAlignment="0" applyProtection="0"/>
    <xf numFmtId="0" fontId="9" fillId="0" borderId="0" applyNumberFormat="0" applyFill="0" applyBorder="0" applyAlignment="0" applyProtection="0"/>
    <xf numFmtId="0" fontId="47" fillId="0" borderId="0"/>
  </cellStyleXfs>
  <cellXfs count="1144">
    <xf numFmtId="0" fontId="0" fillId="0" borderId="0" xfId="0"/>
    <xf numFmtId="0" fontId="2" fillId="0" borderId="0" xfId="0" applyFont="1"/>
    <xf numFmtId="0" fontId="3" fillId="0" borderId="0" xfId="0" applyFont="1" applyAlignment="1">
      <alignment horizontal="left" vertical="center" readingOrder="1"/>
    </xf>
    <xf numFmtId="0" fontId="4" fillId="0" borderId="0" xfId="0" applyFont="1"/>
    <xf numFmtId="0" fontId="5" fillId="0" borderId="0" xfId="0" applyFont="1"/>
    <xf numFmtId="0" fontId="0" fillId="0" borderId="1" xfId="0" applyBorder="1"/>
    <xf numFmtId="9" fontId="0" fillId="0" borderId="1" xfId="1" applyFont="1" applyBorder="1"/>
    <xf numFmtId="9" fontId="0" fillId="0" borderId="1" xfId="0" applyNumberFormat="1" applyBorder="1"/>
    <xf numFmtId="14" fontId="0" fillId="0" borderId="0" xfId="0" applyNumberFormat="1"/>
    <xf numFmtId="0" fontId="4" fillId="0" borderId="1" xfId="0" applyFont="1" applyBorder="1"/>
    <xf numFmtId="164" fontId="4" fillId="0" borderId="1" xfId="0" applyNumberFormat="1" applyFont="1" applyBorder="1"/>
    <xf numFmtId="164" fontId="4" fillId="3" borderId="1" xfId="0" applyNumberFormat="1" applyFont="1" applyFill="1" applyBorder="1"/>
    <xf numFmtId="164" fontId="4" fillId="2" borderId="1" xfId="0" applyNumberFormat="1" applyFont="1" applyFill="1" applyBorder="1"/>
    <xf numFmtId="0" fontId="5" fillId="0" borderId="1" xfId="0" applyFont="1" applyBorder="1"/>
    <xf numFmtId="9" fontId="4" fillId="0" borderId="1" xfId="1" applyFont="1" applyBorder="1"/>
    <xf numFmtId="9" fontId="4" fillId="0" borderId="1" xfId="0" applyNumberFormat="1" applyFont="1" applyBorder="1"/>
    <xf numFmtId="2" fontId="4" fillId="0" borderId="1" xfId="0" applyNumberFormat="1" applyFont="1" applyBorder="1"/>
    <xf numFmtId="0" fontId="0" fillId="4" borderId="1" xfId="0" applyFill="1" applyBorder="1"/>
    <xf numFmtId="9" fontId="0" fillId="4" borderId="1" xfId="0" applyNumberFormat="1" applyFill="1" applyBorder="1"/>
    <xf numFmtId="9" fontId="0" fillId="4" borderId="1" xfId="1" applyFont="1" applyFill="1" applyBorder="1"/>
    <xf numFmtId="0" fontId="6" fillId="0" borderId="0" xfId="0" applyFont="1" applyAlignment="1">
      <alignment horizontal="left" vertical="center" readingOrder="1"/>
    </xf>
    <xf numFmtId="0" fontId="7" fillId="0" borderId="0" xfId="0" applyFont="1"/>
    <xf numFmtId="0" fontId="7" fillId="0" borderId="1" xfId="0" applyFont="1" applyBorder="1"/>
    <xf numFmtId="9" fontId="7" fillId="0" borderId="1" xfId="0" applyNumberFormat="1" applyFont="1" applyBorder="1"/>
    <xf numFmtId="9" fontId="5" fillId="0" borderId="1" xfId="1" applyFont="1" applyBorder="1"/>
    <xf numFmtId="2" fontId="5" fillId="0" borderId="1" xfId="0" applyNumberFormat="1" applyFont="1" applyBorder="1"/>
    <xf numFmtId="2" fontId="7" fillId="0" borderId="1" xfId="0" applyNumberFormat="1" applyFont="1" applyBorder="1"/>
    <xf numFmtId="0" fontId="0" fillId="0" borderId="2" xfId="0" applyBorder="1"/>
    <xf numFmtId="0" fontId="11" fillId="0" borderId="0" xfId="0" applyFont="1"/>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xf numFmtId="0" fontId="11" fillId="0" borderId="3" xfId="0" applyFont="1" applyBorder="1" applyAlignment="1">
      <alignment wrapText="1"/>
    </xf>
    <xf numFmtId="0" fontId="14" fillId="0" borderId="3" xfId="0" applyFont="1" applyBorder="1"/>
    <xf numFmtId="0" fontId="11" fillId="2" borderId="3" xfId="0" applyFont="1" applyFill="1" applyBorder="1" applyAlignment="1">
      <alignment horizontal="center" vertical="center"/>
    </xf>
    <xf numFmtId="0" fontId="8" fillId="0" borderId="0" xfId="0" applyFont="1"/>
    <xf numFmtId="0" fontId="8" fillId="0" borderId="3" xfId="0" applyFont="1" applyBorder="1"/>
    <xf numFmtId="0" fontId="8" fillId="0" borderId="6" xfId="0" applyFont="1" applyBorder="1"/>
    <xf numFmtId="0" fontId="8" fillId="0" borderId="10" xfId="0" applyFont="1" applyBorder="1"/>
    <xf numFmtId="0" fontId="8" fillId="0" borderId="8" xfId="0" applyFont="1" applyBorder="1"/>
    <xf numFmtId="0" fontId="8" fillId="10" borderId="10" xfId="0" applyFont="1" applyFill="1" applyBorder="1"/>
    <xf numFmtId="0" fontId="8" fillId="10" borderId="6" xfId="0" applyFont="1" applyFill="1" applyBorder="1"/>
    <xf numFmtId="0" fontId="8" fillId="10" borderId="3" xfId="0" applyFont="1" applyFill="1" applyBorder="1"/>
    <xf numFmtId="0" fontId="8" fillId="11" borderId="3" xfId="0" applyFont="1" applyFill="1" applyBorder="1"/>
    <xf numFmtId="0" fontId="8" fillId="11" borderId="8" xfId="0" applyFont="1" applyFill="1" applyBorder="1"/>
    <xf numFmtId="0" fontId="8" fillId="0" borderId="9" xfId="0" applyFont="1" applyBorder="1"/>
    <xf numFmtId="0" fontId="8" fillId="0" borderId="4" xfId="0" applyFont="1" applyBorder="1"/>
    <xf numFmtId="0" fontId="8" fillId="0" borderId="7" xfId="0" applyFont="1" applyBorder="1"/>
    <xf numFmtId="0" fontId="8" fillId="0" borderId="11" xfId="0" applyFont="1" applyBorder="1"/>
    <xf numFmtId="0" fontId="8" fillId="2" borderId="3" xfId="0" applyFont="1" applyFill="1" applyBorder="1"/>
    <xf numFmtId="2" fontId="8" fillId="6" borderId="3" xfId="0" applyNumberFormat="1" applyFont="1" applyFill="1" applyBorder="1"/>
    <xf numFmtId="2" fontId="8" fillId="7" borderId="3" xfId="0" applyNumberFormat="1" applyFont="1" applyFill="1" applyBorder="1"/>
    <xf numFmtId="0" fontId="8" fillId="12" borderId="3" xfId="0" applyFont="1" applyFill="1" applyBorder="1"/>
    <xf numFmtId="0" fontId="8" fillId="13" borderId="3" xfId="0" applyFont="1" applyFill="1" applyBorder="1"/>
    <xf numFmtId="2" fontId="8" fillId="6" borderId="6" xfId="0" applyNumberFormat="1" applyFont="1" applyFill="1" applyBorder="1"/>
    <xf numFmtId="2" fontId="8" fillId="7" borderId="6" xfId="0" applyNumberFormat="1" applyFont="1" applyFill="1" applyBorder="1"/>
    <xf numFmtId="0" fontId="4" fillId="0" borderId="3" xfId="0" applyFont="1" applyBorder="1" applyAlignment="1">
      <alignment horizontal="left" vertical="top" wrapText="1"/>
    </xf>
    <xf numFmtId="0" fontId="8" fillId="0" borderId="12" xfId="0" applyFont="1" applyBorder="1"/>
    <xf numFmtId="0" fontId="8" fillId="0" borderId="13" xfId="0" applyFont="1" applyBorder="1"/>
    <xf numFmtId="0" fontId="8" fillId="0" borderId="14" xfId="0" applyFont="1" applyBorder="1"/>
    <xf numFmtId="0" fontId="8" fillId="0" borderId="15" xfId="0" applyFont="1" applyBorder="1"/>
    <xf numFmtId="0" fontId="8" fillId="0" borderId="16" xfId="0" applyFont="1" applyBorder="1"/>
    <xf numFmtId="0" fontId="8" fillId="0" borderId="17" xfId="0" applyFont="1" applyBorder="1"/>
    <xf numFmtId="0" fontId="8" fillId="0" borderId="18" xfId="0" applyFont="1" applyBorder="1"/>
    <xf numFmtId="0" fontId="8" fillId="0" borderId="19" xfId="0" applyFont="1" applyBorder="1"/>
    <xf numFmtId="2" fontId="8" fillId="6" borderId="4" xfId="0" applyNumberFormat="1" applyFont="1" applyFill="1" applyBorder="1"/>
    <xf numFmtId="2" fontId="8" fillId="6" borderId="7" xfId="0" applyNumberFormat="1" applyFont="1" applyFill="1" applyBorder="1"/>
    <xf numFmtId="0" fontId="8" fillId="0" borderId="5" xfId="0" applyFont="1" applyBorder="1"/>
    <xf numFmtId="0" fontId="8" fillId="0" borderId="20" xfId="0" applyFont="1" applyBorder="1"/>
    <xf numFmtId="0" fontId="8" fillId="0" borderId="21" xfId="0" applyFont="1" applyBorder="1"/>
    <xf numFmtId="0" fontId="8" fillId="0" borderId="22" xfId="0" applyFont="1" applyBorder="1"/>
    <xf numFmtId="2" fontId="8" fillId="7" borderId="12" xfId="0" applyNumberFormat="1" applyFont="1" applyFill="1" applyBorder="1"/>
    <xf numFmtId="2" fontId="8" fillId="7" borderId="13" xfId="0" applyNumberFormat="1" applyFont="1" applyFill="1" applyBorder="1"/>
    <xf numFmtId="0" fontId="8" fillId="5" borderId="4" xfId="0" applyFont="1" applyFill="1" applyBorder="1"/>
    <xf numFmtId="0" fontId="8" fillId="5" borderId="7" xfId="0" applyFont="1" applyFill="1" applyBorder="1"/>
    <xf numFmtId="2" fontId="8" fillId="6" borderId="12" xfId="0" applyNumberFormat="1" applyFont="1" applyFill="1" applyBorder="1"/>
    <xf numFmtId="2" fontId="8" fillId="6" borderId="13" xfId="0" applyNumberFormat="1" applyFont="1" applyFill="1" applyBorder="1"/>
    <xf numFmtId="164" fontId="8" fillId="5" borderId="12" xfId="0" applyNumberFormat="1" applyFont="1" applyFill="1" applyBorder="1"/>
    <xf numFmtId="164" fontId="8" fillId="5" borderId="13" xfId="0" applyNumberFormat="1" applyFont="1" applyFill="1" applyBorder="1"/>
    <xf numFmtId="0" fontId="8" fillId="10" borderId="12" xfId="0" applyFont="1" applyFill="1" applyBorder="1"/>
    <xf numFmtId="0" fontId="8" fillId="10" borderId="7" xfId="0" applyFont="1" applyFill="1" applyBorder="1"/>
    <xf numFmtId="0" fontId="8" fillId="10" borderId="4" xfId="0" applyFont="1" applyFill="1" applyBorder="1"/>
    <xf numFmtId="0" fontId="8" fillId="10" borderId="13" xfId="0" applyFont="1" applyFill="1" applyBorder="1"/>
    <xf numFmtId="0" fontId="8" fillId="13" borderId="12" xfId="0" applyFont="1" applyFill="1" applyBorder="1"/>
    <xf numFmtId="0" fontId="8" fillId="12" borderId="12" xfId="0" applyFont="1" applyFill="1" applyBorder="1"/>
    <xf numFmtId="0" fontId="8" fillId="11" borderId="12" xfId="0" applyFont="1" applyFill="1" applyBorder="1"/>
    <xf numFmtId="0" fontId="8" fillId="6" borderId="3" xfId="0" applyFont="1" applyFill="1" applyBorder="1"/>
    <xf numFmtId="0" fontId="8" fillId="7" borderId="3" xfId="0" applyFont="1" applyFill="1" applyBorder="1"/>
    <xf numFmtId="164" fontId="8" fillId="5" borderId="14" xfId="0" applyNumberFormat="1" applyFont="1" applyFill="1" applyBorder="1"/>
    <xf numFmtId="2" fontId="8" fillId="6" borderId="10" xfId="0" applyNumberFormat="1" applyFont="1" applyFill="1" applyBorder="1"/>
    <xf numFmtId="2" fontId="8" fillId="7" borderId="10" xfId="0" applyNumberFormat="1" applyFont="1" applyFill="1" applyBorder="1"/>
    <xf numFmtId="0" fontId="8" fillId="5" borderId="12" xfId="0" applyFont="1" applyFill="1" applyBorder="1"/>
    <xf numFmtId="0" fontId="8" fillId="5" borderId="11" xfId="0" applyFont="1" applyFill="1" applyBorder="1"/>
    <xf numFmtId="0" fontId="8" fillId="6" borderId="12" xfId="0" applyFont="1" applyFill="1" applyBorder="1"/>
    <xf numFmtId="2" fontId="8" fillId="6" borderId="14" xfId="0" applyNumberFormat="1" applyFont="1" applyFill="1" applyBorder="1"/>
    <xf numFmtId="0" fontId="8" fillId="6" borderId="4" xfId="0" applyFont="1" applyFill="1" applyBorder="1"/>
    <xf numFmtId="2" fontId="8" fillId="6" borderId="11" xfId="0" applyNumberFormat="1" applyFont="1" applyFill="1" applyBorder="1"/>
    <xf numFmtId="0" fontId="8" fillId="7" borderId="12" xfId="0" applyFont="1" applyFill="1" applyBorder="1"/>
    <xf numFmtId="2" fontId="8" fillId="7" borderId="14" xfId="0" applyNumberFormat="1" applyFont="1" applyFill="1" applyBorder="1"/>
    <xf numFmtId="0" fontId="8" fillId="7" borderId="4" xfId="0" applyFont="1" applyFill="1" applyBorder="1"/>
    <xf numFmtId="2" fontId="8" fillId="7" borderId="4" xfId="0" applyNumberFormat="1" applyFont="1" applyFill="1" applyBorder="1"/>
    <xf numFmtId="2" fontId="8" fillId="7" borderId="7" xfId="0" applyNumberFormat="1" applyFont="1" applyFill="1" applyBorder="1"/>
    <xf numFmtId="2" fontId="8" fillId="7" borderId="11" xfId="0" applyNumberFormat="1" applyFont="1" applyFill="1" applyBorder="1"/>
    <xf numFmtId="0" fontId="8" fillId="0" borderId="3" xfId="0" applyFont="1" applyBorder="1" applyAlignment="1">
      <alignment vertical="top"/>
    </xf>
    <xf numFmtId="0" fontId="8" fillId="5" borderId="12" xfId="0" applyFont="1" applyFill="1" applyBorder="1" applyAlignment="1">
      <alignment vertical="top"/>
    </xf>
    <xf numFmtId="0" fontId="10" fillId="0" borderId="0" xfId="0" applyFont="1" applyAlignment="1">
      <alignment horizontal="center" vertical="center" wrapText="1"/>
    </xf>
    <xf numFmtId="0" fontId="8" fillId="0" borderId="23" xfId="0" applyFont="1" applyBorder="1"/>
    <xf numFmtId="0" fontId="8" fillId="0" borderId="24" xfId="0" applyFont="1" applyBorder="1"/>
    <xf numFmtId="0" fontId="8" fillId="0" borderId="25" xfId="0" applyFont="1" applyBorder="1"/>
    <xf numFmtId="0" fontId="8" fillId="11" borderId="19" xfId="0" applyFont="1" applyFill="1" applyBorder="1"/>
    <xf numFmtId="0" fontId="8" fillId="11" borderId="16" xfId="0" applyFont="1" applyFill="1" applyBorder="1"/>
    <xf numFmtId="164" fontId="8" fillId="5" borderId="6" xfId="0" applyNumberFormat="1" applyFont="1" applyFill="1" applyBorder="1"/>
    <xf numFmtId="0" fontId="8" fillId="13" borderId="6" xfId="0" applyFont="1" applyFill="1" applyBorder="1"/>
    <xf numFmtId="0" fontId="8" fillId="5" borderId="4" xfId="0" applyFont="1" applyFill="1" applyBorder="1" applyAlignment="1">
      <alignment vertical="top"/>
    </xf>
    <xf numFmtId="0" fontId="8" fillId="11" borderId="7" xfId="0" applyFont="1" applyFill="1" applyBorder="1"/>
    <xf numFmtId="0" fontId="8" fillId="0" borderId="29" xfId="0" applyFont="1" applyBorder="1"/>
    <xf numFmtId="0" fontId="8" fillId="0" borderId="30" xfId="0" applyFont="1" applyBorder="1"/>
    <xf numFmtId="0" fontId="2" fillId="0" borderId="1" xfId="0" applyFont="1" applyBorder="1"/>
    <xf numFmtId="9" fontId="2" fillId="0" borderId="1" xfId="0" applyNumberFormat="1" applyFont="1" applyBorder="1"/>
    <xf numFmtId="9" fontId="7" fillId="0" borderId="1" xfId="1" applyFont="1" applyBorder="1"/>
    <xf numFmtId="0" fontId="20" fillId="0" borderId="3" xfId="0" applyFont="1" applyBorder="1"/>
    <xf numFmtId="164" fontId="8" fillId="17" borderId="12" xfId="0" applyNumberFormat="1" applyFont="1" applyFill="1" applyBorder="1"/>
    <xf numFmtId="0" fontId="8" fillId="17" borderId="4" xfId="0" applyFont="1" applyFill="1" applyBorder="1"/>
    <xf numFmtId="2" fontId="8" fillId="17" borderId="12" xfId="0" applyNumberFormat="1" applyFont="1" applyFill="1" applyBorder="1"/>
    <xf numFmtId="2" fontId="8" fillId="17" borderId="3" xfId="0" applyNumberFormat="1" applyFont="1" applyFill="1" applyBorder="1"/>
    <xf numFmtId="2" fontId="8" fillId="17" borderId="4" xfId="0" applyNumberFormat="1" applyFont="1" applyFill="1" applyBorder="1"/>
    <xf numFmtId="0" fontId="8" fillId="17" borderId="12" xfId="0" applyFont="1" applyFill="1" applyBorder="1"/>
    <xf numFmtId="0" fontId="8" fillId="17" borderId="3" xfId="0" applyFont="1" applyFill="1" applyBorder="1"/>
    <xf numFmtId="0" fontId="8" fillId="17" borderId="16" xfId="0" applyFont="1" applyFill="1" applyBorder="1"/>
    <xf numFmtId="0" fontId="8" fillId="17" borderId="5" xfId="0" applyFont="1" applyFill="1" applyBorder="1"/>
    <xf numFmtId="0" fontId="8" fillId="11" borderId="5" xfId="0" applyFont="1" applyFill="1" applyBorder="1"/>
    <xf numFmtId="0" fontId="8" fillId="16" borderId="3" xfId="0" applyFont="1" applyFill="1" applyBorder="1"/>
    <xf numFmtId="0" fontId="8" fillId="16" borderId="6" xfId="0" applyFont="1" applyFill="1" applyBorder="1"/>
    <xf numFmtId="0" fontId="8" fillId="0" borderId="6" xfId="0" applyFont="1" applyBorder="1" applyAlignment="1">
      <alignment horizontal="center" vertical="top"/>
    </xf>
    <xf numFmtId="0" fontId="8" fillId="11" borderId="18" xfId="0" applyFont="1" applyFill="1" applyBorder="1"/>
    <xf numFmtId="0" fontId="8" fillId="5" borderId="6" xfId="0" applyFont="1" applyFill="1" applyBorder="1"/>
    <xf numFmtId="0" fontId="8" fillId="13" borderId="7" xfId="0" applyFont="1" applyFill="1" applyBorder="1"/>
    <xf numFmtId="0" fontId="8" fillId="10" borderId="16" xfId="0" applyFont="1" applyFill="1" applyBorder="1"/>
    <xf numFmtId="0" fontId="8" fillId="10" borderId="17" xfId="0" applyFont="1" applyFill="1" applyBorder="1"/>
    <xf numFmtId="0" fontId="8" fillId="10" borderId="5" xfId="0" applyFont="1" applyFill="1" applyBorder="1"/>
    <xf numFmtId="0" fontId="8" fillId="11" borderId="13" xfId="0" applyFont="1" applyFill="1" applyBorder="1"/>
    <xf numFmtId="0" fontId="8" fillId="10" borderId="20" xfId="0" applyFont="1" applyFill="1" applyBorder="1"/>
    <xf numFmtId="0" fontId="8" fillId="13" borderId="20" xfId="0" applyFont="1" applyFill="1" applyBorder="1"/>
    <xf numFmtId="0" fontId="8" fillId="0" borderId="36" xfId="0" applyFont="1" applyBorder="1"/>
    <xf numFmtId="0" fontId="8" fillId="14" borderId="16" xfId="0" applyFont="1" applyFill="1" applyBorder="1"/>
    <xf numFmtId="0" fontId="8" fillId="2" borderId="5" xfId="0" applyFont="1" applyFill="1" applyBorder="1"/>
    <xf numFmtId="0" fontId="8" fillId="10" borderId="18" xfId="0" applyFont="1" applyFill="1" applyBorder="1"/>
    <xf numFmtId="0" fontId="8" fillId="0" borderId="27" xfId="0" applyFont="1" applyBorder="1" applyAlignment="1">
      <alignment horizontal="center" vertical="top"/>
    </xf>
    <xf numFmtId="0" fontId="8" fillId="0" borderId="23" xfId="0" applyFont="1" applyBorder="1" applyAlignment="1">
      <alignment horizontal="center" vertical="top" wrapText="1"/>
    </xf>
    <xf numFmtId="0" fontId="8" fillId="0" borderId="31" xfId="0" applyFont="1" applyBorder="1"/>
    <xf numFmtId="0" fontId="8" fillId="17" borderId="23" xfId="0" applyFont="1" applyFill="1" applyBorder="1"/>
    <xf numFmtId="0" fontId="8" fillId="0" borderId="40" xfId="0" applyFont="1" applyBorder="1"/>
    <xf numFmtId="0" fontId="8" fillId="0" borderId="44" xfId="0" applyFont="1" applyBorder="1"/>
    <xf numFmtId="0" fontId="8" fillId="0" borderId="45" xfId="0" applyFont="1" applyBorder="1"/>
    <xf numFmtId="0" fontId="8" fillId="17" borderId="24" xfId="0" applyFont="1" applyFill="1" applyBorder="1"/>
    <xf numFmtId="0" fontId="8" fillId="0" borderId="32" xfId="0" applyFont="1" applyBorder="1"/>
    <xf numFmtId="0" fontId="8" fillId="17" borderId="25" xfId="0" applyFont="1" applyFill="1" applyBorder="1"/>
    <xf numFmtId="0" fontId="8" fillId="13" borderId="13" xfId="0" applyFont="1" applyFill="1" applyBorder="1"/>
    <xf numFmtId="0" fontId="8" fillId="13" borderId="17" xfId="0" applyFont="1" applyFill="1" applyBorder="1"/>
    <xf numFmtId="0" fontId="8" fillId="11" borderId="23" xfId="0" applyFont="1" applyFill="1" applyBorder="1"/>
    <xf numFmtId="0" fontId="8" fillId="11" borderId="6" xfId="0" applyFont="1" applyFill="1" applyBorder="1"/>
    <xf numFmtId="0" fontId="0" fillId="0" borderId="0" xfId="0" applyAlignment="1">
      <alignment horizontal="center" vertical="center" wrapText="1"/>
    </xf>
    <xf numFmtId="0" fontId="2" fillId="0" borderId="3" xfId="0" applyFont="1"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center" vertical="center"/>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10" borderId="32" xfId="0" applyFont="1" applyFill="1" applyBorder="1"/>
    <xf numFmtId="0" fontId="8" fillId="12" borderId="7" xfId="0" applyFont="1" applyFill="1" applyBorder="1"/>
    <xf numFmtId="0" fontId="8" fillId="12" borderId="20" xfId="0" applyFont="1" applyFill="1" applyBorder="1"/>
    <xf numFmtId="0" fontId="8" fillId="5" borderId="13" xfId="0" applyFont="1" applyFill="1" applyBorder="1"/>
    <xf numFmtId="0" fontId="8" fillId="11" borderId="17" xfId="0" applyFont="1" applyFill="1" applyBorder="1"/>
    <xf numFmtId="0" fontId="8" fillId="11" borderId="10" xfId="0" applyFont="1" applyFill="1" applyBorder="1"/>
    <xf numFmtId="0" fontId="8" fillId="11" borderId="40" xfId="0" applyFont="1" applyFill="1" applyBorder="1"/>
    <xf numFmtId="0" fontId="0" fillId="0" borderId="8" xfId="0" applyBorder="1"/>
    <xf numFmtId="0" fontId="22" fillId="0" borderId="3" xfId="0" applyFont="1" applyBorder="1" applyAlignment="1">
      <alignment horizontal="left" vertical="top" wrapText="1"/>
    </xf>
    <xf numFmtId="0" fontId="8" fillId="13" borderId="4" xfId="0" applyFont="1" applyFill="1" applyBorder="1"/>
    <xf numFmtId="0" fontId="8" fillId="12" borderId="4" xfId="0" applyFont="1" applyFill="1" applyBorder="1"/>
    <xf numFmtId="0" fontId="8" fillId="0" borderId="46" xfId="0" applyFont="1" applyBorder="1"/>
    <xf numFmtId="0" fontId="8" fillId="12" borderId="13" xfId="0" applyFont="1" applyFill="1" applyBorder="1"/>
    <xf numFmtId="0" fontId="8" fillId="12" borderId="6" xfId="0" applyFont="1" applyFill="1" applyBorder="1"/>
    <xf numFmtId="0" fontId="8" fillId="12" borderId="17" xfId="0" applyFont="1" applyFill="1" applyBorder="1"/>
    <xf numFmtId="0" fontId="8" fillId="18" borderId="13" xfId="0" applyFont="1" applyFill="1" applyBorder="1"/>
    <xf numFmtId="0" fontId="8" fillId="18" borderId="6" xfId="0" applyFont="1" applyFill="1" applyBorder="1"/>
    <xf numFmtId="0" fontId="8" fillId="18" borderId="7" xfId="0" applyFont="1" applyFill="1" applyBorder="1"/>
    <xf numFmtId="0" fontId="8" fillId="11" borderId="31" xfId="0" applyFont="1" applyFill="1" applyBorder="1"/>
    <xf numFmtId="0" fontId="8" fillId="11" borderId="14" xfId="0" applyFont="1" applyFill="1" applyBorder="1"/>
    <xf numFmtId="0" fontId="8" fillId="13" borderId="5" xfId="0" applyFont="1" applyFill="1" applyBorder="1"/>
    <xf numFmtId="0" fontId="19" fillId="10" borderId="3" xfId="0" applyFont="1" applyFill="1" applyBorder="1"/>
    <xf numFmtId="0" fontId="0" fillId="0" borderId="3" xfId="0"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14" fontId="2" fillId="0" borderId="4" xfId="0" applyNumberFormat="1" applyFont="1" applyBorder="1" applyAlignment="1">
      <alignment horizontal="center" vertical="center" wrapText="1"/>
    </xf>
    <xf numFmtId="0" fontId="0" fillId="0" borderId="4" xfId="0" applyBorder="1" applyAlignment="1">
      <alignment horizontal="left" vertical="top" wrapText="1"/>
    </xf>
    <xf numFmtId="0" fontId="23" fillId="0" borderId="3" xfId="0" applyFont="1" applyBorder="1" applyAlignment="1">
      <alignment horizontal="center" vertical="center"/>
    </xf>
    <xf numFmtId="0" fontId="23" fillId="0" borderId="3" xfId="0" applyFont="1" applyBorder="1" applyAlignment="1">
      <alignment horizontal="center" vertical="center" wrapText="1"/>
    </xf>
    <xf numFmtId="0" fontId="8" fillId="17" borderId="8" xfId="0" applyFont="1" applyFill="1" applyBorder="1"/>
    <xf numFmtId="0" fontId="19" fillId="10" borderId="10" xfId="0" applyFont="1" applyFill="1" applyBorder="1"/>
    <xf numFmtId="0" fontId="8" fillId="6" borderId="13" xfId="0" applyFont="1" applyFill="1" applyBorder="1"/>
    <xf numFmtId="164" fontId="8" fillId="5" borderId="15" xfId="0" applyNumberFormat="1" applyFont="1" applyFill="1" applyBorder="1"/>
    <xf numFmtId="0" fontId="8" fillId="5" borderId="9" xfId="0" applyFont="1" applyFill="1" applyBorder="1"/>
    <xf numFmtId="2" fontId="8" fillId="6" borderId="15" xfId="0" applyNumberFormat="1" applyFont="1" applyFill="1" applyBorder="1"/>
    <xf numFmtId="2" fontId="8" fillId="6" borderId="8" xfId="0" applyNumberFormat="1" applyFont="1" applyFill="1" applyBorder="1"/>
    <xf numFmtId="2" fontId="8" fillId="6" borderId="9" xfId="0" applyNumberFormat="1" applyFont="1" applyFill="1" applyBorder="1"/>
    <xf numFmtId="2" fontId="8" fillId="7" borderId="15" xfId="0" applyNumberFormat="1" applyFont="1" applyFill="1" applyBorder="1"/>
    <xf numFmtId="2" fontId="8" fillId="7" borderId="8" xfId="0" applyNumberFormat="1" applyFont="1" applyFill="1" applyBorder="1"/>
    <xf numFmtId="2" fontId="8" fillId="7" borderId="9" xfId="0" applyNumberFormat="1" applyFont="1" applyFill="1" applyBorder="1"/>
    <xf numFmtId="0" fontId="8" fillId="0" borderId="47" xfId="0" applyFont="1" applyBorder="1"/>
    <xf numFmtId="0" fontId="8" fillId="0" borderId="48" xfId="0" applyFont="1" applyBorder="1"/>
    <xf numFmtId="0" fontId="8" fillId="0" borderId="49" xfId="0" applyFont="1" applyBorder="1"/>
    <xf numFmtId="0" fontId="8" fillId="10" borderId="8" xfId="0" applyFont="1" applyFill="1" applyBorder="1"/>
    <xf numFmtId="0" fontId="8" fillId="11" borderId="15" xfId="0" applyFont="1" applyFill="1" applyBorder="1"/>
    <xf numFmtId="0" fontId="19" fillId="10" borderId="8" xfId="0" applyFont="1" applyFill="1" applyBorder="1"/>
    <xf numFmtId="0" fontId="8" fillId="11" borderId="48" xfId="0" applyFont="1" applyFill="1" applyBorder="1"/>
    <xf numFmtId="0" fontId="8" fillId="10" borderId="21" xfId="0" applyFont="1" applyFill="1" applyBorder="1"/>
    <xf numFmtId="0" fontId="11" fillId="0" borderId="3" xfId="0" applyFont="1" applyBorder="1" applyAlignment="1">
      <alignment horizontal="left" vertical="top" wrapText="1"/>
    </xf>
    <xf numFmtId="0" fontId="10" fillId="9" borderId="3"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8" fillId="10" borderId="11" xfId="0" applyFont="1" applyFill="1" applyBorder="1"/>
    <xf numFmtId="0" fontId="8" fillId="10" borderId="9" xfId="0" applyFont="1" applyFill="1" applyBorder="1"/>
    <xf numFmtId="0" fontId="23" fillId="0" borderId="3" xfId="0" quotePrefix="1" applyFont="1" applyBorder="1" applyAlignment="1">
      <alignment horizontal="left" vertical="top"/>
    </xf>
    <xf numFmtId="0" fontId="12" fillId="0" borderId="3" xfId="2" applyFont="1" applyBorder="1" applyAlignment="1">
      <alignment horizontal="center" vertical="center" wrapText="1"/>
    </xf>
    <xf numFmtId="0" fontId="8" fillId="10" borderId="22" xfId="0" applyFont="1" applyFill="1" applyBorder="1"/>
    <xf numFmtId="0" fontId="8" fillId="18" borderId="12" xfId="0" applyFont="1" applyFill="1" applyBorder="1"/>
    <xf numFmtId="0" fontId="8" fillId="18" borderId="3" xfId="0" applyFont="1" applyFill="1" applyBorder="1"/>
    <xf numFmtId="0" fontId="8" fillId="18" borderId="4" xfId="0" applyFont="1" applyFill="1" applyBorder="1"/>
    <xf numFmtId="0" fontId="8" fillId="0" borderId="20" xfId="0" applyFont="1" applyBorder="1" applyAlignment="1">
      <alignment horizontal="center" vertical="top"/>
    </xf>
    <xf numFmtId="0" fontId="8" fillId="0" borderId="5" xfId="0" applyFont="1" applyBorder="1" applyAlignment="1">
      <alignment vertical="top"/>
    </xf>
    <xf numFmtId="0" fontId="8" fillId="11" borderId="50" xfId="0" applyFont="1" applyFill="1" applyBorder="1"/>
    <xf numFmtId="0" fontId="8" fillId="10" borderId="51" xfId="0" applyFont="1" applyFill="1" applyBorder="1"/>
    <xf numFmtId="0" fontId="8" fillId="13" borderId="8" xfId="0" applyFont="1" applyFill="1" applyBorder="1"/>
    <xf numFmtId="0" fontId="8" fillId="10" borderId="23" xfId="0" applyFont="1" applyFill="1" applyBorder="1"/>
    <xf numFmtId="0" fontId="8" fillId="18" borderId="17" xfId="0" applyFont="1" applyFill="1" applyBorder="1"/>
    <xf numFmtId="0" fontId="19" fillId="10" borderId="6" xfId="0" applyFont="1" applyFill="1" applyBorder="1"/>
    <xf numFmtId="164" fontId="8" fillId="19" borderId="12" xfId="0" applyNumberFormat="1" applyFont="1" applyFill="1" applyBorder="1"/>
    <xf numFmtId="0" fontId="8" fillId="19" borderId="4" xfId="0" applyFont="1" applyFill="1" applyBorder="1"/>
    <xf numFmtId="2" fontId="8" fillId="19" borderId="12" xfId="0" applyNumberFormat="1" applyFont="1" applyFill="1" applyBorder="1"/>
    <xf numFmtId="2" fontId="8" fillId="19" borderId="3" xfId="0" applyNumberFormat="1" applyFont="1" applyFill="1" applyBorder="1"/>
    <xf numFmtId="2" fontId="8" fillId="19" borderId="4" xfId="0" applyNumberFormat="1" applyFont="1" applyFill="1" applyBorder="1"/>
    <xf numFmtId="0" fontId="8" fillId="19" borderId="12" xfId="0" applyFont="1" applyFill="1" applyBorder="1"/>
    <xf numFmtId="0" fontId="8" fillId="19" borderId="3" xfId="0" applyFont="1" applyFill="1" applyBorder="1"/>
    <xf numFmtId="0" fontId="8" fillId="19" borderId="16" xfId="0" applyFont="1" applyFill="1" applyBorder="1"/>
    <xf numFmtId="0" fontId="8" fillId="19" borderId="5" xfId="0" applyFont="1" applyFill="1" applyBorder="1"/>
    <xf numFmtId="0" fontId="8" fillId="19" borderId="24" xfId="0" applyFont="1" applyFill="1" applyBorder="1"/>
    <xf numFmtId="0" fontId="8" fillId="19" borderId="23" xfId="0" applyFont="1" applyFill="1" applyBorder="1"/>
    <xf numFmtId="0" fontId="8" fillId="19" borderId="25" xfId="0" applyFont="1" applyFill="1" applyBorder="1"/>
    <xf numFmtId="0" fontId="8" fillId="19" borderId="8" xfId="0" applyFont="1" applyFill="1" applyBorder="1"/>
    <xf numFmtId="0" fontId="8" fillId="5" borderId="20" xfId="0" applyFont="1" applyFill="1" applyBorder="1"/>
    <xf numFmtId="0" fontId="8" fillId="18" borderId="20" xfId="0" applyFont="1" applyFill="1" applyBorder="1"/>
    <xf numFmtId="0" fontId="8" fillId="12" borderId="5" xfId="0" applyFont="1" applyFill="1" applyBorder="1"/>
    <xf numFmtId="0" fontId="8" fillId="2" borderId="16" xfId="0" applyFont="1" applyFill="1" applyBorder="1"/>
    <xf numFmtId="0" fontId="8" fillId="11" borderId="22" xfId="0" applyFont="1" applyFill="1" applyBorder="1"/>
    <xf numFmtId="0" fontId="11" fillId="2" borderId="4" xfId="0" applyFont="1" applyFill="1" applyBorder="1" applyAlignment="1">
      <alignment horizontal="center" vertical="center"/>
    </xf>
    <xf numFmtId="0" fontId="11" fillId="13" borderId="3" xfId="0" applyFont="1" applyFill="1" applyBorder="1" applyAlignment="1">
      <alignment horizontal="center" vertical="center"/>
    </xf>
    <xf numFmtId="0" fontId="11" fillId="13" borderId="3" xfId="0" applyFont="1" applyFill="1" applyBorder="1" applyAlignment="1">
      <alignment horizontal="center" vertical="center" wrapText="1"/>
    </xf>
    <xf numFmtId="0" fontId="11" fillId="13" borderId="3" xfId="0" applyFont="1" applyFill="1" applyBorder="1" applyAlignment="1">
      <alignment wrapText="1"/>
    </xf>
    <xf numFmtId="0" fontId="11" fillId="13" borderId="3" xfId="0" applyFont="1" applyFill="1" applyBorder="1"/>
    <xf numFmtId="0" fontId="14" fillId="13" borderId="3" xfId="0" applyFont="1" applyFill="1" applyBorder="1"/>
    <xf numFmtId="0" fontId="11" fillId="13" borderId="0" xfId="0" applyFont="1" applyFill="1"/>
    <xf numFmtId="0" fontId="8" fillId="5" borderId="3" xfId="0" applyFont="1" applyFill="1" applyBorder="1"/>
    <xf numFmtId="0" fontId="8" fillId="6" borderId="14" xfId="0" applyFont="1" applyFill="1" applyBorder="1"/>
    <xf numFmtId="0" fontId="8" fillId="10" borderId="31" xfId="0" applyFont="1" applyFill="1" applyBorder="1"/>
    <xf numFmtId="0" fontId="8" fillId="5" borderId="8" xfId="0" applyFont="1" applyFill="1" applyBorder="1"/>
    <xf numFmtId="0" fontId="8" fillId="0" borderId="33" xfId="0" applyFont="1" applyBorder="1" applyAlignment="1">
      <alignment horizontal="center" vertical="top"/>
    </xf>
    <xf numFmtId="0" fontId="8" fillId="0" borderId="12" xfId="0" applyFont="1" applyBorder="1" applyAlignment="1">
      <alignment horizontal="center" vertical="top" wrapText="1"/>
    </xf>
    <xf numFmtId="0" fontId="8" fillId="0" borderId="3" xfId="0" applyFont="1" applyBorder="1" applyAlignment="1">
      <alignment horizontal="center" vertical="top" wrapText="1"/>
    </xf>
    <xf numFmtId="0" fontId="8" fillId="13" borderId="51" xfId="0" applyFont="1" applyFill="1" applyBorder="1"/>
    <xf numFmtId="0" fontId="8" fillId="11" borderId="4" xfId="0" applyFont="1" applyFill="1" applyBorder="1"/>
    <xf numFmtId="0" fontId="8" fillId="0" borderId="4" xfId="0" applyFont="1" applyBorder="1" applyAlignment="1">
      <alignment horizontal="center" vertical="top" wrapText="1"/>
    </xf>
    <xf numFmtId="0" fontId="8" fillId="0" borderId="53" xfId="0" applyFont="1" applyBorder="1"/>
    <xf numFmtId="0" fontId="8" fillId="6" borderId="18" xfId="0" applyFont="1" applyFill="1" applyBorder="1"/>
    <xf numFmtId="0" fontId="8" fillId="11" borderId="21" xfId="0" applyFont="1" applyFill="1" applyBorder="1"/>
    <xf numFmtId="0" fontId="8" fillId="5" borderId="10" xfId="0" applyFont="1" applyFill="1" applyBorder="1"/>
    <xf numFmtId="0" fontId="8" fillId="13" borderId="22" xfId="0" applyFont="1" applyFill="1" applyBorder="1"/>
    <xf numFmtId="0" fontId="14" fillId="13" borderId="3" xfId="0" applyFont="1" applyFill="1" applyBorder="1" applyAlignment="1">
      <alignment horizontal="left" vertical="top" wrapText="1"/>
    </xf>
    <xf numFmtId="0" fontId="11" fillId="13" borderId="12" xfId="0" applyFont="1" applyFill="1" applyBorder="1" applyAlignment="1">
      <alignment horizontal="center" vertical="center"/>
    </xf>
    <xf numFmtId="0" fontId="11" fillId="13" borderId="12" xfId="0" applyFont="1" applyFill="1" applyBorder="1"/>
    <xf numFmtId="0" fontId="11" fillId="13" borderId="12" xfId="0" applyFont="1" applyFill="1" applyBorder="1" applyAlignment="1">
      <alignment horizontal="center" vertical="center" wrapText="1"/>
    </xf>
    <xf numFmtId="0" fontId="11" fillId="13" borderId="12" xfId="0" applyFont="1" applyFill="1" applyBorder="1" applyAlignment="1">
      <alignment wrapText="1"/>
    </xf>
    <xf numFmtId="0" fontId="11" fillId="13" borderId="4" xfId="0" applyFont="1" applyFill="1" applyBorder="1" applyAlignment="1">
      <alignment horizontal="center" vertical="center"/>
    </xf>
    <xf numFmtId="0" fontId="11" fillId="13" borderId="8" xfId="0" applyFont="1" applyFill="1" applyBorder="1" applyAlignment="1">
      <alignment horizontal="center" vertical="center"/>
    </xf>
    <xf numFmtId="0" fontId="11" fillId="13" borderId="5" xfId="0" applyFont="1" applyFill="1" applyBorder="1" applyAlignment="1">
      <alignment horizontal="center" vertical="center"/>
    </xf>
    <xf numFmtId="0" fontId="11" fillId="13" borderId="16" xfId="0" applyFont="1" applyFill="1" applyBorder="1" applyAlignment="1">
      <alignment horizontal="center" vertical="center"/>
    </xf>
    <xf numFmtId="0" fontId="11" fillId="13" borderId="16" xfId="0" applyFont="1" applyFill="1" applyBorder="1" applyAlignment="1">
      <alignment wrapText="1"/>
    </xf>
    <xf numFmtId="0" fontId="11" fillId="13" borderId="16" xfId="0" applyFont="1" applyFill="1" applyBorder="1"/>
    <xf numFmtId="0" fontId="8" fillId="20" borderId="3" xfId="0" applyFont="1" applyFill="1" applyBorder="1"/>
    <xf numFmtId="0" fontId="8" fillId="21" borderId="12" xfId="0" applyFont="1" applyFill="1" applyBorder="1"/>
    <xf numFmtId="0" fontId="8" fillId="6" borderId="7" xfId="0" applyFont="1" applyFill="1" applyBorder="1"/>
    <xf numFmtId="0" fontId="8" fillId="20" borderId="6" xfId="0" applyFont="1" applyFill="1" applyBorder="1"/>
    <xf numFmtId="0" fontId="10" fillId="0" borderId="12" xfId="0" applyFont="1" applyBorder="1" applyAlignment="1">
      <alignment horizontal="left" vertical="top" wrapText="1"/>
    </xf>
    <xf numFmtId="0" fontId="11" fillId="0" borderId="12" xfId="0" applyFont="1" applyBorder="1" applyAlignment="1">
      <alignment horizontal="center" vertical="center"/>
    </xf>
    <xf numFmtId="0" fontId="11" fillId="0" borderId="12" xfId="0" applyFont="1" applyBorder="1"/>
    <xf numFmtId="0" fontId="11" fillId="0" borderId="12" xfId="0" applyFont="1" applyBorder="1" applyAlignment="1">
      <alignment horizontal="center" vertical="center" wrapText="1"/>
    </xf>
    <xf numFmtId="0" fontId="11" fillId="0" borderId="12" xfId="0" applyFont="1" applyBorder="1" applyAlignment="1">
      <alignment wrapText="1"/>
    </xf>
    <xf numFmtId="0" fontId="11" fillId="0" borderId="54" xfId="0" applyFont="1" applyBorder="1"/>
    <xf numFmtId="0" fontId="11" fillId="0" borderId="16" xfId="0" applyFont="1" applyBorder="1" applyAlignment="1">
      <alignment horizontal="left" vertical="top" wrapText="1"/>
    </xf>
    <xf numFmtId="0" fontId="11" fillId="0" borderId="16" xfId="0" applyFont="1" applyBorder="1" applyAlignment="1">
      <alignment horizontal="center" vertical="center"/>
    </xf>
    <xf numFmtId="0" fontId="11" fillId="0" borderId="16" xfId="0" applyFont="1" applyBorder="1" applyAlignment="1">
      <alignment horizontal="center" vertical="center" wrapText="1"/>
    </xf>
    <xf numFmtId="0" fontId="11" fillId="0" borderId="16" xfId="0" applyFont="1" applyBorder="1" applyAlignment="1">
      <alignment wrapText="1"/>
    </xf>
    <xf numFmtId="0" fontId="11" fillId="0" borderId="16" xfId="0" applyFont="1" applyBorder="1"/>
    <xf numFmtId="0" fontId="11" fillId="0" borderId="55" xfId="0" applyFont="1" applyBorder="1"/>
    <xf numFmtId="0" fontId="11" fillId="0" borderId="4" xfId="0" applyFont="1" applyBorder="1" applyAlignment="1">
      <alignment horizontal="left" vertical="top" wrapText="1"/>
    </xf>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0" fontId="11" fillId="0" borderId="4" xfId="0" applyFont="1" applyBorder="1" applyAlignment="1">
      <alignment wrapText="1"/>
    </xf>
    <xf numFmtId="0" fontId="11" fillId="0" borderId="4" xfId="0" applyFont="1" applyBorder="1"/>
    <xf numFmtId="0" fontId="11" fillId="0" borderId="5" xfId="0" applyFont="1" applyBorder="1" applyAlignment="1">
      <alignment horizontal="left" vertical="top" wrapText="1"/>
    </xf>
    <xf numFmtId="0" fontId="11" fillId="0" borderId="5" xfId="0" applyFont="1" applyBorder="1" applyAlignment="1">
      <alignment horizontal="center" vertical="center"/>
    </xf>
    <xf numFmtId="0" fontId="11" fillId="0" borderId="5" xfId="0" applyFont="1" applyBorder="1"/>
    <xf numFmtId="0" fontId="11" fillId="0" borderId="5" xfId="0" applyFont="1" applyBorder="1" applyAlignment="1">
      <alignment horizontal="center" vertical="center" wrapText="1"/>
    </xf>
    <xf numFmtId="0" fontId="11" fillId="0" borderId="5" xfId="0" applyFont="1" applyBorder="1" applyAlignment="1">
      <alignment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11" fillId="13" borderId="16" xfId="0" applyFont="1" applyFill="1" applyBorder="1" applyAlignment="1">
      <alignment horizontal="center" vertical="center" wrapText="1"/>
    </xf>
    <xf numFmtId="0" fontId="11" fillId="13" borderId="54" xfId="0" applyFont="1" applyFill="1" applyBorder="1"/>
    <xf numFmtId="0" fontId="11" fillId="13" borderId="55" xfId="0" applyFont="1" applyFill="1" applyBorder="1"/>
    <xf numFmtId="164" fontId="8" fillId="5" borderId="56" xfId="0" applyNumberFormat="1" applyFont="1" applyFill="1" applyBorder="1"/>
    <xf numFmtId="0" fontId="8" fillId="5" borderId="57" xfId="0" applyFont="1" applyFill="1" applyBorder="1"/>
    <xf numFmtId="2" fontId="8" fillId="6" borderId="56" xfId="0" applyNumberFormat="1" applyFont="1" applyFill="1" applyBorder="1"/>
    <xf numFmtId="2" fontId="8" fillId="6" borderId="51" xfId="0" applyNumberFormat="1" applyFont="1" applyFill="1" applyBorder="1"/>
    <xf numFmtId="2" fontId="8" fillId="6" borderId="57" xfId="0" applyNumberFormat="1" applyFont="1" applyFill="1" applyBorder="1"/>
    <xf numFmtId="2" fontId="8" fillId="7" borderId="56" xfId="0" applyNumberFormat="1" applyFont="1" applyFill="1" applyBorder="1"/>
    <xf numFmtId="2" fontId="8" fillId="7" borderId="51" xfId="0" applyNumberFormat="1" applyFont="1" applyFill="1" applyBorder="1"/>
    <xf numFmtId="2" fontId="8" fillId="7" borderId="57" xfId="0" applyNumberFormat="1" applyFont="1" applyFill="1" applyBorder="1"/>
    <xf numFmtId="0" fontId="8" fillId="0" borderId="56" xfId="0" applyFont="1" applyBorder="1"/>
    <xf numFmtId="0" fontId="8" fillId="0" borderId="51" xfId="0" applyFont="1" applyBorder="1"/>
    <xf numFmtId="0" fontId="8" fillId="0" borderId="57" xfId="0" applyFont="1" applyBorder="1"/>
    <xf numFmtId="0" fontId="8" fillId="0" borderId="50" xfId="0" applyFont="1" applyBorder="1"/>
    <xf numFmtId="0" fontId="8" fillId="0" borderId="54" xfId="0" applyFont="1" applyBorder="1"/>
    <xf numFmtId="0" fontId="8" fillId="0" borderId="55" xfId="0" applyFont="1" applyBorder="1"/>
    <xf numFmtId="0" fontId="8" fillId="12" borderId="53" xfId="0" applyFont="1" applyFill="1" applyBorder="1"/>
    <xf numFmtId="0" fontId="8" fillId="12" borderId="51" xfId="0" applyFont="1" applyFill="1" applyBorder="1"/>
    <xf numFmtId="0" fontId="8" fillId="12" borderId="57" xfId="0" applyFont="1" applyFill="1" applyBorder="1"/>
    <xf numFmtId="0" fontId="8" fillId="11" borderId="56" xfId="0" applyFont="1" applyFill="1" applyBorder="1"/>
    <xf numFmtId="0" fontId="8" fillId="11" borderId="51" xfId="0" applyFont="1" applyFill="1" applyBorder="1"/>
    <xf numFmtId="0" fontId="8" fillId="11" borderId="0" xfId="0" applyFont="1" applyFill="1"/>
    <xf numFmtId="0" fontId="8" fillId="10" borderId="53" xfId="0" applyFont="1" applyFill="1" applyBorder="1"/>
    <xf numFmtId="0" fontId="8" fillId="20" borderId="51" xfId="0" applyFont="1" applyFill="1" applyBorder="1"/>
    <xf numFmtId="0" fontId="8" fillId="13" borderId="53" xfId="0" applyFont="1" applyFill="1" applyBorder="1"/>
    <xf numFmtId="0" fontId="8" fillId="13" borderId="18" xfId="0" applyFont="1" applyFill="1" applyBorder="1"/>
    <xf numFmtId="0" fontId="8" fillId="18" borderId="10" xfId="0" applyFont="1" applyFill="1" applyBorder="1"/>
    <xf numFmtId="0" fontId="8" fillId="18" borderId="8" xfId="0" applyFont="1" applyFill="1" applyBorder="1"/>
    <xf numFmtId="0" fontId="14" fillId="13" borderId="37" xfId="0" applyFont="1" applyFill="1" applyBorder="1"/>
    <xf numFmtId="0" fontId="15" fillId="13" borderId="12" xfId="0" applyFont="1" applyFill="1" applyBorder="1" applyAlignment="1">
      <alignment horizontal="left" vertical="top" wrapText="1"/>
    </xf>
    <xf numFmtId="0" fontId="14" fillId="13" borderId="38" xfId="0" applyFont="1" applyFill="1" applyBorder="1"/>
    <xf numFmtId="0" fontId="3" fillId="13" borderId="3" xfId="0" applyFont="1" applyFill="1" applyBorder="1" applyAlignment="1">
      <alignment horizontal="left" vertical="top" wrapText="1"/>
    </xf>
    <xf numFmtId="0" fontId="14" fillId="13" borderId="39" xfId="0" applyFont="1" applyFill="1" applyBorder="1"/>
    <xf numFmtId="0" fontId="3" fillId="13" borderId="16" xfId="0" applyFont="1" applyFill="1" applyBorder="1" applyAlignment="1">
      <alignment horizontal="left" vertical="top" wrapText="1"/>
    </xf>
    <xf numFmtId="0" fontId="14" fillId="0" borderId="4" xfId="0" applyFont="1" applyBorder="1"/>
    <xf numFmtId="0" fontId="14" fillId="0" borderId="37" xfId="0" applyFont="1" applyBorder="1"/>
    <xf numFmtId="0" fontId="14" fillId="0" borderId="38" xfId="0" applyFont="1" applyBorder="1"/>
    <xf numFmtId="0" fontId="14" fillId="0" borderId="39" xfId="0" applyFont="1" applyBorder="1"/>
    <xf numFmtId="0" fontId="14" fillId="0" borderId="5" xfId="0" applyFont="1" applyBorder="1"/>
    <xf numFmtId="0" fontId="5" fillId="0" borderId="3" xfId="0" applyFont="1" applyBorder="1" applyAlignment="1">
      <alignment horizontal="center" vertical="center" wrapText="1"/>
    </xf>
    <xf numFmtId="0" fontId="5" fillId="0" borderId="8" xfId="0" applyFont="1" applyBorder="1" applyAlignment="1">
      <alignment horizontal="center" vertical="center" wrapText="1"/>
    </xf>
    <xf numFmtId="0" fontId="8" fillId="22" borderId="21" xfId="0" applyFont="1" applyFill="1" applyBorder="1"/>
    <xf numFmtId="0" fontId="8" fillId="13" borderId="15" xfId="0" applyFont="1" applyFill="1" applyBorder="1"/>
    <xf numFmtId="0" fontId="8" fillId="10" borderId="56" xfId="0" applyFont="1" applyFill="1" applyBorder="1"/>
    <xf numFmtId="0" fontId="8" fillId="10" borderId="14" xfId="0" applyFont="1" applyFill="1" applyBorder="1"/>
    <xf numFmtId="0" fontId="4" fillId="19" borderId="3" xfId="0" applyFont="1" applyFill="1" applyBorder="1" applyAlignment="1">
      <alignment horizontal="center" vertical="center"/>
    </xf>
    <xf numFmtId="0" fontId="4" fillId="19" borderId="3" xfId="0" applyFont="1" applyFill="1" applyBorder="1" applyAlignment="1">
      <alignment horizontal="center" vertical="center" wrapText="1"/>
    </xf>
    <xf numFmtId="0" fontId="2" fillId="19" borderId="3" xfId="0" applyFont="1" applyFill="1" applyBorder="1" applyAlignment="1">
      <alignment horizontal="center" vertical="center" wrapText="1"/>
    </xf>
    <xf numFmtId="0" fontId="2" fillId="19" borderId="3" xfId="0" applyFont="1" applyFill="1" applyBorder="1" applyAlignment="1">
      <alignment horizontal="center" vertical="center"/>
    </xf>
    <xf numFmtId="0" fontId="2" fillId="19" borderId="3" xfId="0" applyFont="1" applyFill="1" applyBorder="1" applyAlignment="1">
      <alignment horizontal="left" vertical="top" wrapText="1"/>
    </xf>
    <xf numFmtId="0" fontId="0" fillId="19" borderId="8" xfId="0" applyFill="1" applyBorder="1"/>
    <xf numFmtId="0" fontId="0" fillId="19" borderId="0" xfId="0" applyFill="1"/>
    <xf numFmtId="0" fontId="22" fillId="19" borderId="3" xfId="0" applyFont="1" applyFill="1" applyBorder="1" applyAlignment="1">
      <alignment horizontal="left" vertical="top" wrapText="1"/>
    </xf>
    <xf numFmtId="14" fontId="4" fillId="19" borderId="3" xfId="0" applyNumberFormat="1" applyFont="1" applyFill="1" applyBorder="1" applyAlignment="1">
      <alignment horizontal="center" vertical="center" wrapText="1"/>
    </xf>
    <xf numFmtId="0" fontId="0" fillId="19" borderId="3" xfId="0" applyFill="1" applyBorder="1" applyAlignment="1">
      <alignment horizontal="left" vertical="top" wrapText="1"/>
    </xf>
    <xf numFmtId="14" fontId="2" fillId="19" borderId="3" xfId="0" applyNumberFormat="1" applyFont="1" applyFill="1" applyBorder="1" applyAlignment="1">
      <alignment horizontal="center" vertical="center" wrapText="1"/>
    </xf>
    <xf numFmtId="0" fontId="8" fillId="11" borderId="57" xfId="0" applyFont="1" applyFill="1" applyBorder="1"/>
    <xf numFmtId="0" fontId="8" fillId="0" borderId="58" xfId="0" applyFont="1" applyBorder="1"/>
    <xf numFmtId="0" fontId="8" fillId="0" borderId="27" xfId="0" applyFont="1" applyBorder="1" applyAlignment="1">
      <alignment horizontal="center" vertical="center"/>
    </xf>
    <xf numFmtId="0" fontId="8" fillId="0" borderId="6" xfId="0" applyFont="1" applyBorder="1" applyAlignment="1">
      <alignment horizontal="center" vertical="center"/>
    </xf>
    <xf numFmtId="0" fontId="8" fillId="10" borderId="44" xfId="0" applyFont="1" applyFill="1" applyBorder="1"/>
    <xf numFmtId="0" fontId="8" fillId="2" borderId="4" xfId="0" applyFont="1" applyFill="1" applyBorder="1"/>
    <xf numFmtId="0" fontId="8" fillId="2" borderId="12" xfId="0" applyFont="1" applyFill="1" applyBorder="1"/>
    <xf numFmtId="0" fontId="8" fillId="13" borderId="14" xfId="0" applyFont="1" applyFill="1" applyBorder="1"/>
    <xf numFmtId="0" fontId="8" fillId="22" borderId="20" xfId="0" applyFont="1" applyFill="1" applyBorder="1"/>
    <xf numFmtId="0" fontId="8" fillId="7" borderId="16" xfId="0" applyFont="1" applyFill="1" applyBorder="1"/>
    <xf numFmtId="2" fontId="8" fillId="7" borderId="16" xfId="0" applyNumberFormat="1" applyFont="1" applyFill="1" applyBorder="1"/>
    <xf numFmtId="2" fontId="8" fillId="7" borderId="17" xfId="0" applyNumberFormat="1" applyFont="1" applyFill="1" applyBorder="1"/>
    <xf numFmtId="2" fontId="8" fillId="7" borderId="50" xfId="0" applyNumberFormat="1" applyFont="1" applyFill="1" applyBorder="1"/>
    <xf numFmtId="2" fontId="8" fillId="7" borderId="18" xfId="0" applyNumberFormat="1" applyFont="1" applyFill="1" applyBorder="1"/>
    <xf numFmtId="2" fontId="8" fillId="7" borderId="19" xfId="0" applyNumberFormat="1" applyFont="1" applyFill="1" applyBorder="1"/>
    <xf numFmtId="2" fontId="8" fillId="19" borderId="16" xfId="0" applyNumberFormat="1" applyFont="1" applyFill="1" applyBorder="1"/>
    <xf numFmtId="2" fontId="8" fillId="6" borderId="24" xfId="0" applyNumberFormat="1" applyFont="1" applyFill="1" applyBorder="1"/>
    <xf numFmtId="0" fontId="4" fillId="10" borderId="3" xfId="0" applyFont="1" applyFill="1" applyBorder="1" applyAlignment="1">
      <alignment horizontal="center" vertical="center"/>
    </xf>
    <xf numFmtId="0" fontId="4" fillId="10"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3" xfId="0" applyFont="1" applyFill="1" applyBorder="1" applyAlignment="1">
      <alignment horizontal="left" vertical="top" wrapText="1"/>
    </xf>
    <xf numFmtId="0" fontId="0" fillId="10" borderId="8" xfId="0" applyFill="1" applyBorder="1"/>
    <xf numFmtId="0" fontId="0" fillId="10" borderId="0" xfId="0" applyFill="1"/>
    <xf numFmtId="0" fontId="26" fillId="0" borderId="0" xfId="0" applyFont="1"/>
    <xf numFmtId="0" fontId="8" fillId="17" borderId="6" xfId="0" applyFont="1" applyFill="1" applyBorder="1"/>
    <xf numFmtId="0" fontId="8" fillId="17" borderId="51" xfId="0" applyFont="1" applyFill="1" applyBorder="1"/>
    <xf numFmtId="0" fontId="27" fillId="0" borderId="0" xfId="0" applyFont="1"/>
    <xf numFmtId="0" fontId="24" fillId="19" borderId="3" xfId="0" applyFont="1" applyFill="1" applyBorder="1" applyAlignment="1">
      <alignment horizontal="left" vertical="top" wrapText="1"/>
    </xf>
    <xf numFmtId="0" fontId="0" fillId="17" borderId="0" xfId="0" applyFill="1"/>
    <xf numFmtId="0" fontId="0" fillId="13" borderId="0" xfId="0" applyFill="1"/>
    <xf numFmtId="0" fontId="8" fillId="13" borderId="16" xfId="0" applyFont="1" applyFill="1" applyBorder="1"/>
    <xf numFmtId="0" fontId="8" fillId="12" borderId="16" xfId="0" applyFont="1" applyFill="1" applyBorder="1"/>
    <xf numFmtId="0" fontId="0" fillId="0" borderId="0" xfId="0" applyAlignment="1">
      <alignment wrapText="1"/>
    </xf>
    <xf numFmtId="0" fontId="8" fillId="11" borderId="24" xfId="0" applyFont="1" applyFill="1" applyBorder="1"/>
    <xf numFmtId="0" fontId="0" fillId="2" borderId="0" xfId="0" applyFill="1"/>
    <xf numFmtId="0" fontId="8" fillId="11" borderId="9" xfId="0" applyFont="1" applyFill="1" applyBorder="1"/>
    <xf numFmtId="0" fontId="8" fillId="11" borderId="20" xfId="0" applyFont="1" applyFill="1" applyBorder="1"/>
    <xf numFmtId="0" fontId="8" fillId="12" borderId="8" xfId="0" applyFont="1" applyFill="1" applyBorder="1"/>
    <xf numFmtId="0" fontId="8" fillId="11" borderId="11" xfId="0" applyFont="1" applyFill="1" applyBorder="1"/>
    <xf numFmtId="0" fontId="8" fillId="12" borderId="21" xfId="0" applyFont="1" applyFill="1" applyBorder="1"/>
    <xf numFmtId="0" fontId="8" fillId="22" borderId="27" xfId="0" applyFont="1" applyFill="1" applyBorder="1" applyAlignment="1">
      <alignment horizontal="center" vertical="center"/>
    </xf>
    <xf numFmtId="0" fontId="11" fillId="0" borderId="6" xfId="0" applyFont="1" applyBorder="1"/>
    <xf numFmtId="0" fontId="15" fillId="9" borderId="6" xfId="0" applyFont="1" applyFill="1" applyBorder="1" applyAlignment="1">
      <alignment horizontal="center" vertical="center" wrapText="1"/>
    </xf>
    <xf numFmtId="0" fontId="14" fillId="13" borderId="6" xfId="0" applyFont="1" applyFill="1" applyBorder="1"/>
    <xf numFmtId="0" fontId="11" fillId="13" borderId="13" xfId="0" applyFont="1" applyFill="1" applyBorder="1"/>
    <xf numFmtId="0" fontId="11" fillId="13" borderId="6" xfId="0" applyFont="1" applyFill="1" applyBorder="1"/>
    <xf numFmtId="0" fontId="11" fillId="13" borderId="17" xfId="0" applyFont="1" applyFill="1" applyBorder="1"/>
    <xf numFmtId="0" fontId="11" fillId="0" borderId="7" xfId="0" applyFont="1" applyBorder="1"/>
    <xf numFmtId="0" fontId="11" fillId="0" borderId="6" xfId="0" applyFont="1" applyBorder="1" applyAlignment="1">
      <alignment horizontal="center" vertical="center"/>
    </xf>
    <xf numFmtId="14" fontId="11" fillId="0" borderId="3" xfId="0" applyNumberFormat="1" applyFont="1" applyBorder="1" applyAlignment="1">
      <alignment horizontal="center" vertical="center"/>
    </xf>
    <xf numFmtId="0" fontId="11" fillId="13" borderId="3" xfId="0" applyFont="1" applyFill="1" applyBorder="1" applyAlignment="1">
      <alignment horizontal="left" vertical="top" wrapText="1"/>
    </xf>
    <xf numFmtId="0" fontId="8" fillId="10" borderId="15" xfId="0" applyFont="1" applyFill="1" applyBorder="1"/>
    <xf numFmtId="0" fontId="8" fillId="8" borderId="6" xfId="0" applyFont="1" applyFill="1" applyBorder="1"/>
    <xf numFmtId="0" fontId="8" fillId="9" borderId="3" xfId="0" applyFont="1" applyFill="1" applyBorder="1"/>
    <xf numFmtId="0" fontId="8" fillId="13" borderId="10" xfId="0" applyFont="1" applyFill="1" applyBorder="1"/>
    <xf numFmtId="0" fontId="8" fillId="20" borderId="8" xfId="0" applyFont="1" applyFill="1" applyBorder="1"/>
    <xf numFmtId="0" fontId="8" fillId="5" borderId="56" xfId="0" applyFont="1" applyFill="1" applyBorder="1"/>
    <xf numFmtId="0" fontId="8" fillId="5" borderId="14" xfId="0" applyFont="1" applyFill="1" applyBorder="1"/>
    <xf numFmtId="0" fontId="8" fillId="5" borderId="15" xfId="0" applyFont="1" applyFill="1" applyBorder="1"/>
    <xf numFmtId="0" fontId="8" fillId="5" borderId="58" xfId="0" applyFont="1" applyFill="1" applyBorder="1"/>
    <xf numFmtId="0" fontId="8" fillId="5" borderId="48" xfId="0" applyFont="1" applyFill="1" applyBorder="1"/>
    <xf numFmtId="0" fontId="8" fillId="5" borderId="23" xfId="0" applyFont="1" applyFill="1" applyBorder="1"/>
    <xf numFmtId="0" fontId="8" fillId="5" borderId="51" xfId="0" applyFont="1" applyFill="1" applyBorder="1"/>
    <xf numFmtId="0" fontId="8" fillId="5" borderId="29" xfId="0" applyFont="1" applyFill="1" applyBorder="1"/>
    <xf numFmtId="0" fontId="8" fillId="5" borderId="16" xfId="0" applyFont="1" applyFill="1" applyBorder="1"/>
    <xf numFmtId="0" fontId="8" fillId="5" borderId="17" xfId="0" applyFont="1" applyFill="1" applyBorder="1"/>
    <xf numFmtId="0" fontId="8" fillId="5" borderId="50" xfId="0" applyFont="1" applyFill="1" applyBorder="1"/>
    <xf numFmtId="0" fontId="8" fillId="5" borderId="18" xfId="0" applyFont="1" applyFill="1" applyBorder="1"/>
    <xf numFmtId="0" fontId="8" fillId="5" borderId="19" xfId="0" applyFont="1" applyFill="1" applyBorder="1"/>
    <xf numFmtId="0" fontId="8" fillId="5" borderId="30" xfId="0" applyFont="1" applyFill="1" applyBorder="1"/>
    <xf numFmtId="0" fontId="8" fillId="10" borderId="19" xfId="0" applyFont="1" applyFill="1" applyBorder="1"/>
    <xf numFmtId="0" fontId="2" fillId="19" borderId="6" xfId="0" applyFont="1" applyFill="1" applyBorder="1" applyAlignment="1">
      <alignment horizontal="center" vertical="center"/>
    </xf>
    <xf numFmtId="0" fontId="28" fillId="0" borderId="0" xfId="0" applyFont="1" applyAlignment="1">
      <alignment horizontal="center" vertical="center" wrapText="1"/>
    </xf>
    <xf numFmtId="0" fontId="5" fillId="0" borderId="6" xfId="0" applyFont="1" applyBorder="1" applyAlignment="1">
      <alignment horizontal="center" vertical="center" wrapText="1"/>
    </xf>
    <xf numFmtId="0" fontId="4" fillId="19" borderId="8" xfId="0" applyFont="1" applyFill="1" applyBorder="1" applyAlignment="1">
      <alignment horizontal="center" vertical="center" wrapText="1"/>
    </xf>
    <xf numFmtId="0" fontId="4" fillId="0" borderId="8" xfId="0" applyFont="1" applyBorder="1" applyAlignment="1">
      <alignment horizontal="center" vertical="center" wrapText="1"/>
    </xf>
    <xf numFmtId="14" fontId="4" fillId="0" borderId="8" xfId="0" applyNumberFormat="1" applyFont="1" applyBorder="1" applyAlignment="1">
      <alignment horizontal="center" vertical="center" wrapText="1"/>
    </xf>
    <xf numFmtId="14" fontId="4" fillId="19" borderId="8" xfId="0" applyNumberFormat="1" applyFont="1" applyFill="1" applyBorder="1" applyAlignment="1">
      <alignment horizontal="center" vertical="center" wrapText="1"/>
    </xf>
    <xf numFmtId="14" fontId="4" fillId="10" borderId="8" xfId="0" applyNumberFormat="1" applyFont="1" applyFill="1" applyBorder="1" applyAlignment="1">
      <alignment horizontal="center" vertical="center" wrapText="1"/>
    </xf>
    <xf numFmtId="0" fontId="23" fillId="0" borderId="8" xfId="0" applyFont="1" applyBorder="1" applyAlignment="1">
      <alignment horizontal="center" vertical="center" wrapText="1"/>
    </xf>
    <xf numFmtId="0" fontId="2" fillId="0" borderId="9" xfId="0" applyFont="1" applyBorder="1" applyAlignment="1">
      <alignment horizontal="center" vertical="center" wrapText="1"/>
    </xf>
    <xf numFmtId="14" fontId="2" fillId="0" borderId="9"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0" fillId="0" borderId="8" xfId="0" applyBorder="1" applyAlignment="1">
      <alignment horizontal="center" vertical="center"/>
    </xf>
    <xf numFmtId="0" fontId="8" fillId="11" borderId="45" xfId="0" applyFont="1" applyFill="1" applyBorder="1"/>
    <xf numFmtId="0" fontId="8" fillId="19" borderId="13" xfId="0" applyFont="1" applyFill="1" applyBorder="1"/>
    <xf numFmtId="0" fontId="8" fillId="19" borderId="56" xfId="0" applyFont="1" applyFill="1" applyBorder="1"/>
    <xf numFmtId="0" fontId="8" fillId="19" borderId="6" xfId="0" applyFont="1" applyFill="1" applyBorder="1"/>
    <xf numFmtId="0" fontId="8" fillId="19" borderId="51" xfId="0" applyFont="1" applyFill="1" applyBorder="1"/>
    <xf numFmtId="0" fontId="8" fillId="19" borderId="17" xfId="0" applyFont="1" applyFill="1" applyBorder="1"/>
    <xf numFmtId="0" fontId="8" fillId="19" borderId="32" xfId="0" applyFont="1" applyFill="1" applyBorder="1"/>
    <xf numFmtId="0" fontId="8" fillId="19" borderId="50" xfId="0" applyFont="1" applyFill="1" applyBorder="1"/>
    <xf numFmtId="0" fontId="8" fillId="19" borderId="15" xfId="0" applyFont="1" applyFill="1" applyBorder="1"/>
    <xf numFmtId="0" fontId="8" fillId="19" borderId="19" xfId="0" applyFont="1" applyFill="1" applyBorder="1"/>
    <xf numFmtId="0" fontId="8" fillId="11" borderId="47" xfId="0" applyFont="1" applyFill="1" applyBorder="1"/>
    <xf numFmtId="0" fontId="8" fillId="19" borderId="14" xfId="0" applyFont="1" applyFill="1" applyBorder="1"/>
    <xf numFmtId="0" fontId="8" fillId="19" borderId="10" xfId="0" applyFont="1" applyFill="1" applyBorder="1"/>
    <xf numFmtId="0" fontId="8" fillId="19" borderId="18" xfId="0" applyFont="1" applyFill="1" applyBorder="1"/>
    <xf numFmtId="0" fontId="8" fillId="11" borderId="44" xfId="0" applyFont="1" applyFill="1" applyBorder="1"/>
    <xf numFmtId="0" fontId="8" fillId="13" borderId="56" xfId="0" applyFont="1" applyFill="1" applyBorder="1"/>
    <xf numFmtId="0" fontId="4" fillId="19" borderId="3" xfId="0" applyFont="1" applyFill="1" applyBorder="1" applyAlignment="1">
      <alignment vertical="top" wrapText="1"/>
    </xf>
    <xf numFmtId="0" fontId="4" fillId="0" borderId="3" xfId="0" applyFont="1" applyBorder="1" applyAlignment="1">
      <alignment vertical="top" wrapText="1"/>
    </xf>
    <xf numFmtId="0" fontId="4" fillId="10" borderId="3" xfId="0" applyFont="1" applyFill="1" applyBorder="1" applyAlignment="1">
      <alignment vertical="top" wrapText="1"/>
    </xf>
    <xf numFmtId="0" fontId="23" fillId="0" borderId="3" xfId="0" applyFont="1" applyBorder="1" applyAlignment="1">
      <alignment vertical="top"/>
    </xf>
    <xf numFmtId="0" fontId="2" fillId="0" borderId="3" xfId="0" applyFont="1" applyBorder="1" applyAlignment="1">
      <alignment vertical="top" wrapText="1"/>
    </xf>
    <xf numFmtId="0" fontId="0" fillId="0" borderId="3" xfId="0" applyBorder="1" applyAlignment="1">
      <alignment vertical="top"/>
    </xf>
    <xf numFmtId="0" fontId="4" fillId="19" borderId="6" xfId="0" applyFont="1" applyFill="1" applyBorder="1" applyAlignment="1">
      <alignment horizontal="center" vertical="center"/>
    </xf>
    <xf numFmtId="0" fontId="4" fillId="0" borderId="6" xfId="0" applyFont="1" applyBorder="1" applyAlignment="1">
      <alignment horizontal="center" vertical="center"/>
    </xf>
    <xf numFmtId="0" fontId="4" fillId="10" borderId="6" xfId="0" applyFont="1" applyFill="1" applyBorder="1" applyAlignment="1">
      <alignment horizontal="center" vertical="center"/>
    </xf>
    <xf numFmtId="0" fontId="23" fillId="0" borderId="6" xfId="0" applyFont="1" applyBorder="1" applyAlignment="1">
      <alignment horizontal="center" vertical="center"/>
    </xf>
    <xf numFmtId="0" fontId="2" fillId="0" borderId="7" xfId="0" applyFont="1" applyBorder="1" applyAlignment="1">
      <alignment horizontal="center" vertical="center"/>
    </xf>
    <xf numFmtId="0" fontId="0" fillId="0" borderId="6" xfId="0" applyBorder="1" applyAlignment="1">
      <alignment horizontal="center" vertical="center"/>
    </xf>
    <xf numFmtId="0" fontId="4" fillId="19" borderId="8" xfId="0" applyFont="1" applyFill="1" applyBorder="1" applyAlignment="1">
      <alignment horizontal="center" vertical="center"/>
    </xf>
    <xf numFmtId="0" fontId="4" fillId="0" borderId="8" xfId="0" applyFont="1" applyBorder="1" applyAlignment="1">
      <alignment horizontal="center" vertical="center"/>
    </xf>
    <xf numFmtId="0" fontId="4" fillId="10" borderId="8" xfId="0" applyFont="1" applyFill="1" applyBorder="1" applyAlignment="1">
      <alignment horizontal="center" vertical="center"/>
    </xf>
    <xf numFmtId="0" fontId="23" fillId="0" borderId="8" xfId="0" applyFont="1" applyBorder="1" applyAlignment="1">
      <alignment horizontal="center" vertical="center"/>
    </xf>
    <xf numFmtId="0" fontId="22" fillId="19" borderId="3" xfId="0" applyFont="1" applyFill="1" applyBorder="1" applyAlignment="1">
      <alignment horizontal="center" vertical="center" wrapText="1"/>
    </xf>
    <xf numFmtId="0" fontId="11" fillId="0" borderId="20" xfId="0" applyFont="1" applyBorder="1" applyAlignment="1">
      <alignment horizontal="center" vertical="center"/>
    </xf>
    <xf numFmtId="0" fontId="8" fillId="0" borderId="20" xfId="0" applyFont="1" applyBorder="1" applyAlignment="1">
      <alignment horizontal="center" vertical="center"/>
    </xf>
    <xf numFmtId="0" fontId="8" fillId="2" borderId="8" xfId="0" applyFont="1" applyFill="1" applyBorder="1"/>
    <xf numFmtId="0" fontId="8" fillId="12" borderId="10" xfId="0" applyFont="1" applyFill="1" applyBorder="1"/>
    <xf numFmtId="0" fontId="27" fillId="0" borderId="0" xfId="0" applyFont="1" applyAlignment="1">
      <alignment horizontal="center" vertical="center"/>
    </xf>
    <xf numFmtId="0" fontId="27" fillId="0" borderId="3" xfId="0" applyFont="1" applyBorder="1" applyAlignment="1">
      <alignment horizontal="center" vertical="center"/>
    </xf>
    <xf numFmtId="0" fontId="27" fillId="0" borderId="3" xfId="0" applyFont="1" applyBorder="1" applyAlignment="1">
      <alignment horizontal="center" vertical="center" wrapText="1"/>
    </xf>
    <xf numFmtId="0" fontId="31" fillId="0" borderId="3" xfId="0" applyFont="1" applyBorder="1" applyAlignment="1">
      <alignment horizontal="center" vertical="center" wrapText="1"/>
    </xf>
    <xf numFmtId="0" fontId="0" fillId="0" borderId="3" xfId="0" applyBorder="1" applyAlignment="1">
      <alignment wrapText="1"/>
    </xf>
    <xf numFmtId="0" fontId="32" fillId="0" borderId="0" xfId="0" applyFont="1"/>
    <xf numFmtId="0" fontId="27" fillId="0" borderId="0" xfId="0" applyFont="1" applyAlignment="1">
      <alignment horizontal="center" vertical="center" wrapText="1"/>
    </xf>
    <xf numFmtId="0" fontId="26" fillId="0" borderId="0" xfId="0" applyFont="1" applyAlignment="1">
      <alignment wrapText="1"/>
    </xf>
    <xf numFmtId="0" fontId="27" fillId="0" borderId="0" xfId="0" applyFont="1" applyAlignment="1">
      <alignment wrapText="1"/>
    </xf>
    <xf numFmtId="0" fontId="0" fillId="0" borderId="0" xfId="0" applyAlignment="1">
      <alignment horizontal="left" vertical="top"/>
    </xf>
    <xf numFmtId="0" fontId="32" fillId="0" borderId="0" xfId="0" applyFont="1" applyAlignment="1">
      <alignment horizontal="left" vertical="top"/>
    </xf>
    <xf numFmtId="0" fontId="26" fillId="0" borderId="0" xfId="0" applyFont="1" applyAlignment="1">
      <alignment horizontal="left" vertical="top"/>
    </xf>
    <xf numFmtId="0" fontId="27" fillId="0" borderId="0" xfId="0" applyFont="1" applyAlignment="1">
      <alignment vertical="center" wrapText="1"/>
    </xf>
    <xf numFmtId="0" fontId="0" fillId="0" borderId="0" xfId="0" applyAlignment="1">
      <alignment horizontal="center" vertical="center"/>
    </xf>
    <xf numFmtId="0" fontId="35" fillId="0" borderId="0" xfId="0" applyFont="1" applyAlignment="1">
      <alignment horizontal="left" vertical="center" wrapText="1" readingOrder="1"/>
    </xf>
    <xf numFmtId="0" fontId="23" fillId="10" borderId="3" xfId="0" applyFont="1" applyFill="1" applyBorder="1" applyAlignment="1">
      <alignment horizontal="left" vertical="top" wrapText="1"/>
    </xf>
    <xf numFmtId="0" fontId="23" fillId="0" borderId="3" xfId="0" applyFont="1" applyBorder="1" applyAlignment="1">
      <alignment horizontal="left" vertical="top" wrapText="1"/>
    </xf>
    <xf numFmtId="0" fontId="4" fillId="5" borderId="7" xfId="0" applyFont="1" applyFill="1" applyBorder="1" applyAlignment="1">
      <alignment horizontal="center" vertical="center"/>
    </xf>
    <xf numFmtId="0" fontId="4" fillId="5" borderId="3" xfId="0" applyFont="1" applyFill="1" applyBorder="1" applyAlignment="1">
      <alignment vertical="top" wrapText="1"/>
    </xf>
    <xf numFmtId="0" fontId="4" fillId="5" borderId="8" xfId="0" applyFont="1" applyFill="1" applyBorder="1" applyAlignment="1">
      <alignment horizontal="center" vertical="center"/>
    </xf>
    <xf numFmtId="14" fontId="4" fillId="5" borderId="9" xfId="0" applyNumberFormat="1" applyFont="1" applyFill="1" applyBorder="1" applyAlignment="1">
      <alignment horizontal="center" vertical="center" wrapText="1"/>
    </xf>
    <xf numFmtId="14" fontId="4" fillId="5" borderId="4" xfId="0" applyNumberFormat="1" applyFont="1" applyFill="1" applyBorder="1" applyAlignment="1">
      <alignment horizontal="center" vertical="center" wrapText="1"/>
    </xf>
    <xf numFmtId="0" fontId="4" fillId="5" borderId="4" xfId="0" applyFont="1" applyFill="1" applyBorder="1" applyAlignment="1">
      <alignment horizontal="center" vertical="center"/>
    </xf>
    <xf numFmtId="14" fontId="21" fillId="5" borderId="4" xfId="0" applyNumberFormat="1" applyFont="1" applyFill="1" applyBorder="1" applyAlignment="1">
      <alignment horizontal="left" vertical="top" wrapText="1"/>
    </xf>
    <xf numFmtId="14" fontId="2" fillId="5" borderId="4" xfId="0" applyNumberFormat="1"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3" fillId="5" borderId="4" xfId="0" applyFont="1" applyFill="1" applyBorder="1" applyAlignment="1">
      <alignment horizontal="left" vertical="top" wrapText="1"/>
    </xf>
    <xf numFmtId="0" fontId="2" fillId="5" borderId="4" xfId="0" applyFont="1" applyFill="1" applyBorder="1" applyAlignment="1">
      <alignment horizontal="left" vertical="top" wrapText="1"/>
    </xf>
    <xf numFmtId="0" fontId="0" fillId="5" borderId="8" xfId="0" applyFill="1" applyBorder="1"/>
    <xf numFmtId="0" fontId="0" fillId="5" borderId="0" xfId="0" applyFill="1"/>
    <xf numFmtId="0" fontId="4" fillId="5" borderId="6" xfId="0" applyFont="1" applyFill="1" applyBorder="1" applyAlignment="1">
      <alignment horizontal="center" vertical="center"/>
    </xf>
    <xf numFmtId="14" fontId="2" fillId="5" borderId="8" xfId="0" applyNumberFormat="1" applyFont="1" applyFill="1" applyBorder="1" applyAlignment="1">
      <alignment horizontal="center" vertical="center" wrapText="1"/>
    </xf>
    <xf numFmtId="14" fontId="2" fillId="5" borderId="3" xfId="0" applyNumberFormat="1" applyFont="1" applyFill="1" applyBorder="1" applyAlignment="1">
      <alignment horizontal="center" vertical="center" wrapText="1"/>
    </xf>
    <xf numFmtId="0" fontId="2" fillId="5" borderId="3" xfId="0" applyFont="1" applyFill="1" applyBorder="1" applyAlignment="1">
      <alignment horizontal="center" vertical="center"/>
    </xf>
    <xf numFmtId="0" fontId="22" fillId="5" borderId="3" xfId="0" applyFont="1" applyFill="1" applyBorder="1" applyAlignment="1">
      <alignment horizontal="left" vertical="top" wrapText="1"/>
    </xf>
    <xf numFmtId="0" fontId="2" fillId="5" borderId="3" xfId="0" applyFont="1" applyFill="1" applyBorder="1" applyAlignment="1">
      <alignment horizontal="left" vertical="top" wrapText="1"/>
    </xf>
    <xf numFmtId="14" fontId="2" fillId="10" borderId="8" xfId="0" applyNumberFormat="1" applyFont="1" applyFill="1" applyBorder="1" applyAlignment="1">
      <alignment horizontal="center" vertical="center" wrapText="1"/>
    </xf>
    <xf numFmtId="14" fontId="2" fillId="10" borderId="3" xfId="0" applyNumberFormat="1" applyFont="1" applyFill="1" applyBorder="1" applyAlignment="1">
      <alignment horizontal="center" vertical="center" wrapText="1"/>
    </xf>
    <xf numFmtId="0" fontId="2" fillId="10" borderId="3" xfId="0" applyFont="1" applyFill="1" applyBorder="1" applyAlignment="1">
      <alignment horizontal="center" vertical="center"/>
    </xf>
    <xf numFmtId="0" fontId="22" fillId="10" borderId="3" xfId="0" applyFont="1" applyFill="1" applyBorder="1" applyAlignment="1">
      <alignment horizontal="center" vertical="center" wrapText="1"/>
    </xf>
    <xf numFmtId="0" fontId="2" fillId="10" borderId="7" xfId="0" applyFont="1" applyFill="1" applyBorder="1" applyAlignment="1">
      <alignment horizontal="center" vertical="center"/>
    </xf>
    <xf numFmtId="0" fontId="2" fillId="10" borderId="3" xfId="0" applyFont="1" applyFill="1" applyBorder="1" applyAlignment="1">
      <alignment vertical="top" wrapText="1"/>
    </xf>
    <xf numFmtId="0" fontId="2" fillId="10" borderId="9"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2" fillId="10" borderId="4" xfId="0" applyFont="1" applyFill="1" applyBorder="1" applyAlignment="1">
      <alignment horizontal="center" vertical="center" wrapText="1"/>
    </xf>
    <xf numFmtId="14" fontId="2" fillId="10" borderId="4" xfId="0" applyNumberFormat="1" applyFont="1" applyFill="1" applyBorder="1" applyAlignment="1">
      <alignment horizontal="center" vertical="center" wrapText="1"/>
    </xf>
    <xf numFmtId="0" fontId="2" fillId="10" borderId="4" xfId="0" applyFont="1" applyFill="1" applyBorder="1" applyAlignment="1">
      <alignment horizontal="left" vertical="top" wrapText="1"/>
    </xf>
    <xf numFmtId="14" fontId="2" fillId="19" borderId="8" xfId="0" applyNumberFormat="1" applyFont="1" applyFill="1" applyBorder="1" applyAlignment="1">
      <alignment horizontal="center" vertical="center" wrapText="1"/>
    </xf>
    <xf numFmtId="0" fontId="2" fillId="9" borderId="6" xfId="0" applyFont="1" applyFill="1" applyBorder="1" applyAlignment="1">
      <alignment horizontal="center" vertical="center"/>
    </xf>
    <xf numFmtId="0" fontId="2" fillId="9" borderId="3" xfId="0" applyFont="1" applyFill="1" applyBorder="1" applyAlignment="1">
      <alignment vertical="top" wrapText="1"/>
    </xf>
    <xf numFmtId="0" fontId="4" fillId="9" borderId="8" xfId="0" applyFont="1" applyFill="1" applyBorder="1" applyAlignment="1">
      <alignment horizontal="center" vertical="center"/>
    </xf>
    <xf numFmtId="14" fontId="2" fillId="9" borderId="8" xfId="0" applyNumberFormat="1" applyFont="1" applyFill="1" applyBorder="1" applyAlignment="1">
      <alignment horizontal="center" vertical="center" wrapText="1"/>
    </xf>
    <xf numFmtId="14" fontId="2" fillId="9" borderId="3" xfId="0" applyNumberFormat="1" applyFont="1" applyFill="1" applyBorder="1" applyAlignment="1">
      <alignment horizontal="center" vertical="center" wrapText="1"/>
    </xf>
    <xf numFmtId="0" fontId="2" fillId="9" borderId="3" xfId="0" applyFont="1" applyFill="1" applyBorder="1" applyAlignment="1">
      <alignment horizontal="center" vertical="center"/>
    </xf>
    <xf numFmtId="0" fontId="22" fillId="9" borderId="3" xfId="0" applyFont="1" applyFill="1" applyBorder="1" applyAlignment="1">
      <alignment horizontal="left" vertical="top" wrapText="1"/>
    </xf>
    <xf numFmtId="0" fontId="2" fillId="9" borderId="3" xfId="0" applyFont="1" applyFill="1" applyBorder="1" applyAlignment="1">
      <alignment horizontal="center" vertical="center" wrapText="1"/>
    </xf>
    <xf numFmtId="0" fontId="23" fillId="9" borderId="3" xfId="0" applyFont="1" applyFill="1" applyBorder="1" applyAlignment="1">
      <alignment horizontal="left" vertical="top" wrapText="1"/>
    </xf>
    <xf numFmtId="0" fontId="2" fillId="9" borderId="3" xfId="0" applyFont="1" applyFill="1" applyBorder="1" applyAlignment="1">
      <alignment horizontal="left" vertical="top" wrapText="1"/>
    </xf>
    <xf numFmtId="0" fontId="0" fillId="9" borderId="8" xfId="0" applyFill="1" applyBorder="1"/>
    <xf numFmtId="0" fontId="0" fillId="9" borderId="0" xfId="0" applyFill="1"/>
    <xf numFmtId="0" fontId="4" fillId="9" borderId="6" xfId="0" applyFont="1" applyFill="1" applyBorder="1" applyAlignment="1">
      <alignment horizontal="center" vertical="center"/>
    </xf>
    <xf numFmtId="0" fontId="4" fillId="9" borderId="3" xfId="0" applyFont="1" applyFill="1" applyBorder="1" applyAlignment="1">
      <alignment vertical="top" wrapText="1"/>
    </xf>
    <xf numFmtId="0" fontId="0" fillId="2" borderId="3" xfId="0" applyFill="1" applyBorder="1" applyAlignment="1">
      <alignment vertical="top"/>
    </xf>
    <xf numFmtId="0" fontId="23" fillId="8" borderId="3" xfId="0" applyFont="1" applyFill="1" applyBorder="1" applyAlignment="1">
      <alignment horizontal="left" vertical="top" wrapText="1"/>
    </xf>
    <xf numFmtId="0" fontId="25" fillId="8" borderId="3" xfId="0" applyFont="1" applyFill="1" applyBorder="1" applyAlignment="1">
      <alignment horizontal="left" vertical="top" wrapText="1"/>
    </xf>
    <xf numFmtId="0" fontId="22" fillId="0" borderId="3" xfId="0" applyFont="1" applyBorder="1" applyAlignment="1">
      <alignment vertical="top" wrapText="1"/>
    </xf>
    <xf numFmtId="0" fontId="22" fillId="0" borderId="4" xfId="0" applyFont="1" applyBorder="1" applyAlignment="1">
      <alignment horizontal="left" vertical="top" wrapText="1"/>
    </xf>
    <xf numFmtId="0" fontId="22" fillId="10" borderId="4" xfId="0" applyFont="1" applyFill="1" applyBorder="1" applyAlignment="1">
      <alignment horizontal="left" vertical="top" wrapText="1"/>
    </xf>
    <xf numFmtId="0" fontId="23" fillId="5" borderId="3" xfId="0" applyFont="1" applyFill="1" applyBorder="1" applyAlignment="1">
      <alignment horizontal="left" vertical="top" wrapText="1"/>
    </xf>
    <xf numFmtId="0" fontId="14" fillId="13" borderId="4" xfId="0" applyFont="1" applyFill="1" applyBorder="1"/>
    <xf numFmtId="0" fontId="14" fillId="13" borderId="4" xfId="0" applyFont="1" applyFill="1" applyBorder="1" applyAlignment="1">
      <alignment horizontal="left" vertical="top" wrapText="1"/>
    </xf>
    <xf numFmtId="0" fontId="11" fillId="13" borderId="4" xfId="0" applyFont="1" applyFill="1" applyBorder="1" applyAlignment="1">
      <alignment horizontal="center" vertical="center" wrapText="1"/>
    </xf>
    <xf numFmtId="0" fontId="11" fillId="13" borderId="4" xfId="0" applyFont="1" applyFill="1" applyBorder="1" applyAlignment="1">
      <alignment wrapText="1"/>
    </xf>
    <xf numFmtId="0" fontId="11" fillId="13" borderId="4" xfId="0" applyFont="1" applyFill="1" applyBorder="1"/>
    <xf numFmtId="0" fontId="14" fillId="13" borderId="7" xfId="0" applyFont="1" applyFill="1" applyBorder="1"/>
    <xf numFmtId="0" fontId="14" fillId="19" borderId="5" xfId="0" applyFont="1" applyFill="1" applyBorder="1"/>
    <xf numFmtId="0" fontId="14" fillId="19" borderId="5" xfId="0" applyFont="1" applyFill="1" applyBorder="1" applyAlignment="1">
      <alignment horizontal="left" vertical="top" wrapText="1"/>
    </xf>
    <xf numFmtId="0" fontId="11" fillId="19" borderId="5" xfId="0" applyFont="1" applyFill="1" applyBorder="1" applyAlignment="1">
      <alignment horizontal="center" vertical="center"/>
    </xf>
    <xf numFmtId="0" fontId="11" fillId="19" borderId="5" xfId="0" applyFont="1" applyFill="1" applyBorder="1"/>
    <xf numFmtId="0" fontId="11" fillId="19" borderId="5" xfId="0" applyFont="1" applyFill="1" applyBorder="1" applyAlignment="1">
      <alignment horizontal="center" vertical="center" wrapText="1"/>
    </xf>
    <xf numFmtId="0" fontId="11" fillId="19" borderId="5" xfId="0" applyFont="1" applyFill="1" applyBorder="1" applyAlignment="1">
      <alignment wrapText="1"/>
    </xf>
    <xf numFmtId="0" fontId="11" fillId="19" borderId="20" xfId="0" applyFont="1" applyFill="1" applyBorder="1"/>
    <xf numFmtId="0" fontId="11" fillId="19" borderId="3" xfId="0" applyFont="1" applyFill="1" applyBorder="1" applyAlignment="1">
      <alignment horizontal="left" vertical="top" wrapText="1"/>
    </xf>
    <xf numFmtId="0" fontId="11" fillId="19" borderId="3" xfId="0" applyFont="1" applyFill="1" applyBorder="1" applyAlignment="1">
      <alignment horizontal="center" vertical="center"/>
    </xf>
    <xf numFmtId="0" fontId="11" fillId="19" borderId="0" xfId="0" applyFont="1" applyFill="1"/>
    <xf numFmtId="0" fontId="14" fillId="19" borderId="3" xfId="0" applyFont="1" applyFill="1" applyBorder="1"/>
    <xf numFmtId="0" fontId="14" fillId="19" borderId="3" xfId="0" applyFont="1" applyFill="1" applyBorder="1" applyAlignment="1">
      <alignment horizontal="left" vertical="top" wrapText="1"/>
    </xf>
    <xf numFmtId="0" fontId="11" fillId="19" borderId="3" xfId="0" applyFont="1" applyFill="1" applyBorder="1" applyAlignment="1">
      <alignment horizontal="center" vertical="center" wrapText="1"/>
    </xf>
    <xf numFmtId="0" fontId="14" fillId="19" borderId="3" xfId="0" applyFont="1" applyFill="1" applyBorder="1" applyAlignment="1">
      <alignment wrapText="1"/>
    </xf>
    <xf numFmtId="0" fontId="14" fillId="19" borderId="6" xfId="0" applyFont="1" applyFill="1" applyBorder="1"/>
    <xf numFmtId="0" fontId="11" fillId="13" borderId="3" xfId="0" applyFont="1" applyFill="1" applyBorder="1" applyAlignment="1">
      <alignment horizontal="left" vertical="top"/>
    </xf>
    <xf numFmtId="0" fontId="14" fillId="13" borderId="6" xfId="0" applyFont="1" applyFill="1" applyBorder="1" applyAlignment="1">
      <alignment horizontal="center" vertical="center"/>
    </xf>
    <xf numFmtId="0" fontId="10" fillId="13" borderId="3" xfId="0" applyFont="1" applyFill="1" applyBorder="1" applyAlignment="1">
      <alignment horizontal="left" vertical="top" wrapText="1"/>
    </xf>
    <xf numFmtId="0" fontId="10" fillId="13" borderId="3" xfId="0" applyFont="1" applyFill="1" applyBorder="1" applyAlignment="1">
      <alignment horizontal="center" vertical="center"/>
    </xf>
    <xf numFmtId="0" fontId="10" fillId="13" borderId="0" xfId="0" applyFont="1" applyFill="1" applyAlignment="1">
      <alignment horizontal="center" vertical="center"/>
    </xf>
    <xf numFmtId="0" fontId="11" fillId="13" borderId="0" xfId="0" applyFont="1" applyFill="1" applyAlignment="1">
      <alignment horizontal="left" vertical="top"/>
    </xf>
    <xf numFmtId="0" fontId="14" fillId="13" borderId="6" xfId="0" applyFont="1" applyFill="1" applyBorder="1" applyAlignment="1">
      <alignment horizontal="center" vertical="center" indent="1"/>
    </xf>
    <xf numFmtId="0" fontId="14" fillId="13" borderId="3" xfId="0" applyFont="1" applyFill="1" applyBorder="1" applyAlignment="1">
      <alignment horizontal="left" vertical="top"/>
    </xf>
    <xf numFmtId="0" fontId="14" fillId="13" borderId="3" xfId="0" applyFont="1" applyFill="1" applyBorder="1" applyAlignment="1">
      <alignment horizontal="center" vertical="center" wrapText="1"/>
    </xf>
    <xf numFmtId="0" fontId="4" fillId="13" borderId="3" xfId="0" applyFont="1" applyFill="1" applyBorder="1" applyAlignment="1">
      <alignment horizontal="left" vertical="top" wrapText="1"/>
    </xf>
    <xf numFmtId="0" fontId="11" fillId="13" borderId="3" xfId="0" quotePrefix="1" applyFont="1" applyFill="1" applyBorder="1" applyAlignment="1">
      <alignment horizontal="left" vertical="top" wrapText="1"/>
    </xf>
    <xf numFmtId="0" fontId="14" fillId="11" borderId="3" xfId="0" applyFont="1" applyFill="1" applyBorder="1"/>
    <xf numFmtId="0" fontId="14" fillId="11" borderId="3" xfId="0" applyFont="1" applyFill="1" applyBorder="1" applyAlignment="1">
      <alignment horizontal="left" vertical="top" wrapText="1"/>
    </xf>
    <xf numFmtId="0" fontId="11" fillId="11" borderId="3" xfId="0" applyFont="1" applyFill="1" applyBorder="1" applyAlignment="1">
      <alignment horizontal="center" vertical="center"/>
    </xf>
    <xf numFmtId="0" fontId="11" fillId="11" borderId="3" xfId="0" applyFont="1" applyFill="1" applyBorder="1" applyAlignment="1">
      <alignment horizontal="center" vertical="center" wrapText="1"/>
    </xf>
    <xf numFmtId="0" fontId="11" fillId="11" borderId="3" xfId="0" applyFont="1" applyFill="1" applyBorder="1" applyAlignment="1">
      <alignment wrapText="1"/>
    </xf>
    <xf numFmtId="0" fontId="11" fillId="11" borderId="3" xfId="0" applyFont="1" applyFill="1" applyBorder="1"/>
    <xf numFmtId="0" fontId="14" fillId="11" borderId="6" xfId="0" applyFont="1" applyFill="1" applyBorder="1"/>
    <xf numFmtId="0" fontId="11" fillId="11" borderId="3" xfId="0" applyFont="1" applyFill="1" applyBorder="1" applyAlignment="1">
      <alignment horizontal="left" vertical="top" wrapText="1"/>
    </xf>
    <xf numFmtId="0" fontId="11" fillId="11" borderId="0" xfId="0" applyFont="1" applyFill="1"/>
    <xf numFmtId="0" fontId="11" fillId="11" borderId="6" xfId="0" applyFont="1" applyFill="1" applyBorder="1"/>
    <xf numFmtId="2" fontId="8" fillId="6" borderId="47" xfId="0" applyNumberFormat="1" applyFont="1" applyFill="1" applyBorder="1"/>
    <xf numFmtId="2" fontId="8" fillId="6" borderId="45" xfId="0" applyNumberFormat="1" applyFont="1" applyFill="1" applyBorder="1"/>
    <xf numFmtId="0" fontId="11" fillId="2" borderId="3" xfId="0" applyFont="1" applyFill="1" applyBorder="1" applyAlignment="1">
      <alignment horizontal="left" vertical="top" wrapText="1"/>
    </xf>
    <xf numFmtId="0" fontId="11" fillId="2" borderId="3" xfId="0" applyFont="1" applyFill="1" applyBorder="1"/>
    <xf numFmtId="0" fontId="11" fillId="2" borderId="3" xfId="0" applyFont="1" applyFill="1" applyBorder="1" applyAlignment="1">
      <alignment horizontal="center" vertical="center" wrapText="1"/>
    </xf>
    <xf numFmtId="0" fontId="11" fillId="2" borderId="3" xfId="0" applyFont="1" applyFill="1" applyBorder="1" applyAlignment="1">
      <alignment wrapText="1"/>
    </xf>
    <xf numFmtId="0" fontId="11" fillId="2" borderId="6" xfId="0" applyFont="1" applyFill="1" applyBorder="1" applyAlignment="1">
      <alignment horizontal="center" vertical="center"/>
    </xf>
    <xf numFmtId="0" fontId="11" fillId="2" borderId="0" xfId="0" applyFont="1" applyFill="1"/>
    <xf numFmtId="0" fontId="14" fillId="2" borderId="3" xfId="0" applyFont="1" applyFill="1" applyBorder="1"/>
    <xf numFmtId="0" fontId="8" fillId="23" borderId="12" xfId="0" applyFont="1" applyFill="1" applyBorder="1"/>
    <xf numFmtId="0" fontId="0" fillId="0" borderId="0" xfId="0" applyAlignment="1">
      <alignment horizontal="center" vertical="center" indent="1"/>
    </xf>
    <xf numFmtId="14" fontId="0" fillId="0" borderId="0" xfId="0" applyNumberFormat="1" applyAlignment="1">
      <alignment horizontal="center" vertical="center" indent="1"/>
    </xf>
    <xf numFmtId="0" fontId="11" fillId="0" borderId="58" xfId="0" applyFont="1" applyBorder="1"/>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8" xfId="0" applyFont="1" applyBorder="1" applyAlignment="1">
      <alignment horizontal="left" vertical="top" wrapText="1"/>
    </xf>
    <xf numFmtId="0" fontId="29" fillId="0" borderId="8" xfId="0" applyFont="1" applyBorder="1" applyAlignment="1">
      <alignment horizontal="left" vertical="top" wrapText="1"/>
    </xf>
    <xf numFmtId="0" fontId="11" fillId="0" borderId="7" xfId="0" applyFont="1" applyBorder="1" applyAlignment="1">
      <alignment horizontal="center" vertical="center"/>
    </xf>
    <xf numFmtId="0" fontId="14" fillId="0" borderId="52" xfId="0" applyFont="1" applyBorder="1"/>
    <xf numFmtId="0" fontId="12" fillId="13" borderId="3" xfId="2" applyFont="1" applyFill="1" applyBorder="1" applyAlignment="1">
      <alignment horizontal="center" vertical="center"/>
    </xf>
    <xf numFmtId="0" fontId="13" fillId="13" borderId="3" xfId="2" applyFont="1" applyFill="1" applyBorder="1" applyAlignment="1">
      <alignment horizontal="center" vertical="center"/>
    </xf>
    <xf numFmtId="0" fontId="16" fillId="13" borderId="3" xfId="2" applyFont="1" applyFill="1" applyBorder="1" applyAlignment="1">
      <alignment horizontal="center" vertical="center"/>
    </xf>
    <xf numFmtId="0" fontId="12" fillId="11" borderId="3" xfId="2" applyFont="1" applyFill="1" applyBorder="1" applyAlignment="1">
      <alignment horizontal="center" vertical="center"/>
    </xf>
    <xf numFmtId="0" fontId="12" fillId="13" borderId="4" xfId="2" applyFont="1" applyFill="1" applyBorder="1" applyAlignment="1">
      <alignment horizontal="center" vertical="center"/>
    </xf>
    <xf numFmtId="0" fontId="12" fillId="13" borderId="16" xfId="2" applyFont="1" applyFill="1" applyBorder="1" applyAlignment="1">
      <alignment horizontal="center" vertical="center"/>
    </xf>
    <xf numFmtId="0" fontId="12" fillId="0" borderId="4" xfId="2" applyFont="1" applyBorder="1" applyAlignment="1">
      <alignment horizontal="center" vertical="center"/>
    </xf>
    <xf numFmtId="0" fontId="12" fillId="0" borderId="3" xfId="2" applyFont="1" applyBorder="1" applyAlignment="1">
      <alignment horizontal="center" vertical="center"/>
    </xf>
    <xf numFmtId="0" fontId="12" fillId="0" borderId="16" xfId="2" applyFont="1" applyBorder="1" applyAlignment="1">
      <alignment horizontal="center" vertical="center"/>
    </xf>
    <xf numFmtId="0" fontId="12" fillId="0" borderId="5" xfId="2" applyFont="1" applyBorder="1" applyAlignment="1">
      <alignment horizontal="center" vertical="center"/>
    </xf>
    <xf numFmtId="0" fontId="12" fillId="2" borderId="3" xfId="2" applyFont="1" applyFill="1" applyBorder="1" applyAlignment="1">
      <alignment horizontal="center" vertical="center"/>
    </xf>
    <xf numFmtId="0" fontId="12" fillId="0" borderId="16" xfId="2" applyFont="1" applyBorder="1" applyAlignment="1">
      <alignment horizontal="center" vertical="center" wrapText="1"/>
    </xf>
    <xf numFmtId="0" fontId="8" fillId="7" borderId="23" xfId="0" applyFont="1" applyFill="1" applyBorder="1" applyAlignment="1">
      <alignment horizontal="center" vertical="top" wrapText="1"/>
    </xf>
    <xf numFmtId="0" fontId="8" fillId="24" borderId="12" xfId="0" applyFont="1" applyFill="1" applyBorder="1"/>
    <xf numFmtId="0" fontId="8" fillId="24" borderId="5" xfId="0" applyFont="1" applyFill="1" applyBorder="1"/>
    <xf numFmtId="0" fontId="18" fillId="5" borderId="0" xfId="0" applyFont="1" applyFill="1" applyAlignment="1">
      <alignment horizontal="center" vertical="center"/>
    </xf>
    <xf numFmtId="0" fontId="8" fillId="7" borderId="23" xfId="0" applyFont="1" applyFill="1" applyBorder="1"/>
    <xf numFmtId="2" fontId="8" fillId="7" borderId="23" xfId="0" applyNumberFormat="1" applyFont="1" applyFill="1" applyBorder="1"/>
    <xf numFmtId="2" fontId="8" fillId="7" borderId="31" xfId="0" applyNumberFormat="1" applyFont="1" applyFill="1" applyBorder="1"/>
    <xf numFmtId="2" fontId="8" fillId="7" borderId="0" xfId="0" applyNumberFormat="1" applyFont="1" applyFill="1"/>
    <xf numFmtId="2" fontId="8" fillId="7" borderId="48" xfId="0" applyNumberFormat="1" applyFont="1" applyFill="1" applyBorder="1"/>
    <xf numFmtId="2" fontId="8" fillId="19" borderId="23" xfId="0" applyNumberFormat="1" applyFont="1" applyFill="1" applyBorder="1"/>
    <xf numFmtId="0" fontId="8" fillId="24" borderId="3" xfId="0" applyFont="1" applyFill="1" applyBorder="1"/>
    <xf numFmtId="0" fontId="11" fillId="0" borderId="13" xfId="0" applyFont="1" applyBorder="1" applyAlignment="1">
      <alignment horizontal="center" vertical="center"/>
    </xf>
    <xf numFmtId="0" fontId="11" fillId="0" borderId="15"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59" xfId="0" applyFont="1" applyBorder="1"/>
    <xf numFmtId="0" fontId="11" fillId="0" borderId="60" xfId="0" applyFont="1" applyBorder="1" applyAlignment="1">
      <alignment horizontal="center" vertical="center"/>
    </xf>
    <xf numFmtId="0" fontId="11" fillId="0" borderId="61" xfId="0" applyFont="1" applyBorder="1" applyAlignment="1">
      <alignment horizontal="center" vertical="center"/>
    </xf>
    <xf numFmtId="0" fontId="11" fillId="0" borderId="62" xfId="0" applyFont="1" applyBorder="1" applyAlignment="1">
      <alignment horizontal="center" vertical="center"/>
    </xf>
    <xf numFmtId="0" fontId="11" fillId="0" borderId="19" xfId="0" applyFont="1" applyBorder="1" applyAlignment="1">
      <alignment horizontal="center" vertical="center"/>
    </xf>
    <xf numFmtId="0" fontId="40" fillId="0" borderId="0" xfId="0" applyFont="1"/>
    <xf numFmtId="0" fontId="41" fillId="0" borderId="0" xfId="0" applyFont="1" applyAlignment="1">
      <alignment horizontal="center" vertical="center"/>
    </xf>
    <xf numFmtId="0" fontId="41" fillId="0" borderId="0" xfId="0" applyFont="1" applyAlignment="1">
      <alignment horizontal="center" vertical="center" wrapText="1"/>
    </xf>
    <xf numFmtId="0" fontId="41" fillId="0" borderId="0" xfId="0" applyFont="1"/>
    <xf numFmtId="0" fontId="41" fillId="0" borderId="0" xfId="0" applyFont="1" applyAlignment="1">
      <alignment vertical="top" wrapText="1"/>
    </xf>
    <xf numFmtId="0" fontId="40" fillId="0" borderId="3" xfId="0" applyFont="1" applyBorder="1" applyAlignment="1">
      <alignment horizontal="center" vertical="center"/>
    </xf>
    <xf numFmtId="0" fontId="40" fillId="0" borderId="3" xfId="0" applyFont="1" applyBorder="1" applyAlignment="1">
      <alignment horizontal="center" vertical="center" wrapText="1"/>
    </xf>
    <xf numFmtId="0" fontId="41" fillId="13" borderId="3" xfId="0" applyFont="1" applyFill="1" applyBorder="1" applyAlignment="1">
      <alignment horizontal="center" vertical="center"/>
    </xf>
    <xf numFmtId="9" fontId="41" fillId="13" borderId="3" xfId="0" applyNumberFormat="1" applyFont="1" applyFill="1" applyBorder="1" applyAlignment="1">
      <alignment horizontal="center" vertical="center"/>
    </xf>
    <xf numFmtId="0" fontId="41" fillId="0" borderId="3" xfId="0" applyFont="1" applyBorder="1" applyAlignment="1">
      <alignment horizontal="center" vertical="center" wrapText="1"/>
    </xf>
    <xf numFmtId="0" fontId="40" fillId="25" borderId="3" xfId="0" applyFont="1" applyFill="1" applyBorder="1" applyAlignment="1">
      <alignment horizontal="center" vertical="center"/>
    </xf>
    <xf numFmtId="0" fontId="41" fillId="25" borderId="3" xfId="0" applyFont="1" applyFill="1" applyBorder="1" applyAlignment="1">
      <alignment horizontal="center" vertical="center"/>
    </xf>
    <xf numFmtId="9" fontId="41" fillId="25" borderId="3" xfId="0" applyNumberFormat="1" applyFont="1" applyFill="1" applyBorder="1" applyAlignment="1">
      <alignment horizontal="center" vertical="center"/>
    </xf>
    <xf numFmtId="0" fontId="42" fillId="0" borderId="3" xfId="0" applyFont="1" applyBorder="1" applyAlignment="1">
      <alignment horizontal="center" vertical="center" wrapText="1"/>
    </xf>
    <xf numFmtId="0" fontId="11" fillId="0" borderId="58" xfId="0" applyFont="1" applyBorder="1" applyAlignment="1">
      <alignment horizontal="center" vertical="center"/>
    </xf>
    <xf numFmtId="0" fontId="11" fillId="13" borderId="4" xfId="0" applyFont="1" applyFill="1" applyBorder="1" applyAlignment="1">
      <alignment horizontal="left" vertical="top" wrapText="1"/>
    </xf>
    <xf numFmtId="0" fontId="38" fillId="13" borderId="4" xfId="2" applyFont="1" applyFill="1" applyBorder="1" applyAlignment="1">
      <alignment horizontal="center" vertical="center"/>
    </xf>
    <xf numFmtId="0" fontId="11" fillId="13" borderId="7" xfId="0" applyFont="1" applyFill="1" applyBorder="1"/>
    <xf numFmtId="0" fontId="8" fillId="11" borderId="53" xfId="0" applyFont="1" applyFill="1" applyBorder="1"/>
    <xf numFmtId="0" fontId="8" fillId="21" borderId="4" xfId="0" applyFont="1" applyFill="1" applyBorder="1"/>
    <xf numFmtId="0" fontId="11" fillId="0" borderId="3" xfId="0" applyFont="1" applyBorder="1" applyAlignment="1">
      <alignment vertical="top" wrapText="1"/>
    </xf>
    <xf numFmtId="0" fontId="11" fillId="0" borderId="8" xfId="0" applyFont="1" applyBorder="1" applyAlignment="1">
      <alignment vertical="top" wrapText="1"/>
    </xf>
    <xf numFmtId="0" fontId="12" fillId="0" borderId="3" xfId="2" applyFont="1" applyBorder="1" applyAlignment="1">
      <alignment vertical="top"/>
    </xf>
    <xf numFmtId="2" fontId="8" fillId="7" borderId="40" xfId="0" applyNumberFormat="1" applyFont="1" applyFill="1" applyBorder="1"/>
    <xf numFmtId="2" fontId="8" fillId="7" borderId="20" xfId="0" applyNumberFormat="1" applyFont="1" applyFill="1" applyBorder="1"/>
    <xf numFmtId="0" fontId="8" fillId="24" borderId="21" xfId="0" applyFont="1" applyFill="1" applyBorder="1"/>
    <xf numFmtId="0" fontId="8" fillId="9" borderId="12" xfId="0" applyFont="1" applyFill="1" applyBorder="1"/>
    <xf numFmtId="0" fontId="8" fillId="24" borderId="13" xfId="0" applyFont="1" applyFill="1" applyBorder="1"/>
    <xf numFmtId="0" fontId="8" fillId="24" borderId="6" xfId="0" applyFont="1" applyFill="1" applyBorder="1"/>
    <xf numFmtId="2" fontId="8" fillId="6" borderId="5" xfId="0" applyNumberFormat="1" applyFont="1" applyFill="1" applyBorder="1"/>
    <xf numFmtId="0" fontId="8" fillId="26" borderId="3" xfId="0" applyFont="1" applyFill="1" applyBorder="1"/>
    <xf numFmtId="2" fontId="8" fillId="6" borderId="22" xfId="0" applyNumberFormat="1" applyFont="1" applyFill="1" applyBorder="1"/>
    <xf numFmtId="0" fontId="8" fillId="24" borderId="8" xfId="0" applyFont="1" applyFill="1" applyBorder="1"/>
    <xf numFmtId="2" fontId="8" fillId="6" borderId="63" xfId="0" applyNumberFormat="1" applyFont="1" applyFill="1" applyBorder="1"/>
    <xf numFmtId="0" fontId="8" fillId="9" borderId="15" xfId="0" applyFont="1" applyFill="1" applyBorder="1"/>
    <xf numFmtId="0" fontId="8" fillId="24" borderId="53" xfId="0" applyFont="1" applyFill="1" applyBorder="1"/>
    <xf numFmtId="0" fontId="14" fillId="17" borderId="3" xfId="0" applyFont="1" applyFill="1" applyBorder="1" applyAlignment="1">
      <alignment horizontal="left" vertical="top" wrapText="1"/>
    </xf>
    <xf numFmtId="0" fontId="11" fillId="17" borderId="3" xfId="0" applyFont="1" applyFill="1" applyBorder="1" applyAlignment="1">
      <alignment horizontal="left" vertical="top" wrapText="1"/>
    </xf>
    <xf numFmtId="0" fontId="11" fillId="17" borderId="3" xfId="0" applyFont="1" applyFill="1" applyBorder="1" applyAlignment="1">
      <alignment horizontal="center" vertical="center" wrapText="1"/>
    </xf>
    <xf numFmtId="0" fontId="12" fillId="17" borderId="3" xfId="2" applyFont="1" applyFill="1" applyBorder="1" applyAlignment="1">
      <alignment horizontal="center" vertical="center"/>
    </xf>
    <xf numFmtId="0" fontId="11" fillId="17" borderId="3" xfId="0" applyFont="1" applyFill="1" applyBorder="1" applyAlignment="1">
      <alignment horizontal="left" vertical="top"/>
    </xf>
    <xf numFmtId="0" fontId="11" fillId="17" borderId="3" xfId="0" applyFont="1" applyFill="1" applyBorder="1" applyAlignment="1">
      <alignment horizontal="center" vertical="center"/>
    </xf>
    <xf numFmtId="0" fontId="14" fillId="17" borderId="6" xfId="0" applyFont="1" applyFill="1" applyBorder="1" applyAlignment="1">
      <alignment horizontal="center" vertical="center"/>
    </xf>
    <xf numFmtId="0" fontId="11" fillId="17" borderId="0" xfId="0" applyFont="1" applyFill="1" applyAlignment="1">
      <alignment horizontal="left" vertical="top"/>
    </xf>
    <xf numFmtId="2" fontId="8" fillId="6" borderId="44" xfId="0" applyNumberFormat="1" applyFont="1" applyFill="1" applyBorder="1"/>
    <xf numFmtId="2" fontId="8" fillId="6" borderId="64" xfId="0" applyNumberFormat="1" applyFont="1" applyFill="1" applyBorder="1"/>
    <xf numFmtId="2" fontId="8" fillId="6" borderId="20" xfId="0" applyNumberFormat="1" applyFont="1" applyFill="1" applyBorder="1"/>
    <xf numFmtId="2" fontId="8" fillId="6" borderId="65" xfId="0" applyNumberFormat="1" applyFont="1" applyFill="1" applyBorder="1"/>
    <xf numFmtId="2" fontId="8" fillId="6" borderId="66" xfId="0" applyNumberFormat="1" applyFont="1" applyFill="1" applyBorder="1"/>
    <xf numFmtId="2" fontId="8" fillId="6" borderId="54" xfId="0" applyNumberFormat="1" applyFont="1" applyFill="1" applyBorder="1"/>
    <xf numFmtId="2" fontId="8" fillId="6" borderId="67" xfId="0" applyNumberFormat="1" applyFont="1" applyFill="1" applyBorder="1"/>
    <xf numFmtId="2" fontId="8" fillId="6" borderId="53" xfId="0" applyNumberFormat="1" applyFont="1" applyFill="1" applyBorder="1"/>
    <xf numFmtId="0" fontId="8" fillId="4" borderId="3" xfId="0" applyFont="1" applyFill="1" applyBorder="1"/>
    <xf numFmtId="0" fontId="2" fillId="0" borderId="0" xfId="0" applyFont="1" applyAlignment="1">
      <alignment vertical="top"/>
    </xf>
    <xf numFmtId="164" fontId="7" fillId="0" borderId="0" xfId="0" applyNumberFormat="1" applyFont="1" applyAlignment="1">
      <alignment horizontal="left" vertical="top"/>
    </xf>
    <xf numFmtId="164" fontId="7" fillId="3" borderId="0" xfId="0" applyNumberFormat="1" applyFont="1" applyFill="1" applyAlignment="1">
      <alignment horizontal="left" vertical="top"/>
    </xf>
    <xf numFmtId="164" fontId="7" fillId="2" borderId="0" xfId="0" applyNumberFormat="1" applyFont="1" applyFill="1" applyAlignment="1">
      <alignment horizontal="left" vertical="top"/>
    </xf>
    <xf numFmtId="9" fontId="2" fillId="0" borderId="0" xfId="0" applyNumberFormat="1" applyFont="1" applyAlignment="1">
      <alignment vertical="top"/>
    </xf>
    <xf numFmtId="9" fontId="2" fillId="3" borderId="0" xfId="0" applyNumberFormat="1" applyFont="1" applyFill="1" applyAlignment="1">
      <alignment vertical="top"/>
    </xf>
    <xf numFmtId="9" fontId="2" fillId="2" borderId="0" xfId="0" applyNumberFormat="1" applyFont="1" applyFill="1" applyAlignment="1">
      <alignment vertical="top"/>
    </xf>
    <xf numFmtId="9" fontId="8" fillId="0" borderId="0" xfId="0" applyNumberFormat="1" applyFont="1" applyAlignment="1">
      <alignment vertical="top"/>
    </xf>
    <xf numFmtId="9" fontId="8" fillId="2" borderId="0" xfId="0" applyNumberFormat="1" applyFont="1" applyFill="1" applyAlignment="1">
      <alignment vertical="top"/>
    </xf>
    <xf numFmtId="9" fontId="8" fillId="3" borderId="0" xfId="0" applyNumberFormat="1" applyFont="1" applyFill="1" applyAlignment="1">
      <alignment vertical="top"/>
    </xf>
    <xf numFmtId="0" fontId="2" fillId="3" borderId="0" xfId="0" applyFont="1" applyFill="1" applyAlignment="1">
      <alignment vertical="top"/>
    </xf>
    <xf numFmtId="0" fontId="2" fillId="2" borderId="0" xfId="0" applyFont="1" applyFill="1" applyAlignment="1">
      <alignment vertical="top"/>
    </xf>
    <xf numFmtId="164" fontId="8" fillId="5" borderId="68" xfId="0" applyNumberFormat="1" applyFont="1" applyFill="1" applyBorder="1"/>
    <xf numFmtId="0" fontId="8" fillId="5" borderId="69" xfId="0" applyFont="1" applyFill="1" applyBorder="1"/>
    <xf numFmtId="2" fontId="8" fillId="6" borderId="68" xfId="0" applyNumberFormat="1" applyFont="1" applyFill="1" applyBorder="1"/>
    <xf numFmtId="2" fontId="8" fillId="6" borderId="70" xfId="0" applyNumberFormat="1" applyFont="1" applyFill="1" applyBorder="1"/>
    <xf numFmtId="2" fontId="8" fillId="6" borderId="69" xfId="0" applyNumberFormat="1" applyFont="1" applyFill="1" applyBorder="1"/>
    <xf numFmtId="2" fontId="8" fillId="7" borderId="68" xfId="0" applyNumberFormat="1" applyFont="1" applyFill="1" applyBorder="1"/>
    <xf numFmtId="2" fontId="8" fillId="7" borderId="70" xfId="0" applyNumberFormat="1" applyFont="1" applyFill="1" applyBorder="1"/>
    <xf numFmtId="2" fontId="8" fillId="7" borderId="71" xfId="0" applyNumberFormat="1" applyFont="1" applyFill="1" applyBorder="1"/>
    <xf numFmtId="2" fontId="8" fillId="7" borderId="2" xfId="0" applyNumberFormat="1" applyFont="1" applyFill="1" applyBorder="1"/>
    <xf numFmtId="0" fontId="8" fillId="0" borderId="68" xfId="0" applyFont="1" applyBorder="1"/>
    <xf numFmtId="0" fontId="8" fillId="0" borderId="70" xfId="0" applyFont="1" applyBorder="1"/>
    <xf numFmtId="0" fontId="8" fillId="0" borderId="71" xfId="0" applyFont="1" applyBorder="1"/>
    <xf numFmtId="0" fontId="8" fillId="0" borderId="72" xfId="0" applyFont="1" applyBorder="1"/>
    <xf numFmtId="0" fontId="8" fillId="10" borderId="70" xfId="0" applyFont="1" applyFill="1" applyBorder="1"/>
    <xf numFmtId="0" fontId="8" fillId="0" borderId="69" xfId="0" applyFont="1" applyBorder="1"/>
    <xf numFmtId="0" fontId="8" fillId="11" borderId="70" xfId="0" applyFont="1" applyFill="1" applyBorder="1"/>
    <xf numFmtId="0" fontId="8" fillId="13" borderId="70" xfId="0" applyFont="1" applyFill="1" applyBorder="1"/>
    <xf numFmtId="0" fontId="8" fillId="10" borderId="72" xfId="0" applyFont="1" applyFill="1" applyBorder="1"/>
    <xf numFmtId="0" fontId="8" fillId="0" borderId="2" xfId="0" applyFont="1" applyBorder="1"/>
    <xf numFmtId="0" fontId="8" fillId="5" borderId="68" xfId="0" applyFont="1" applyFill="1" applyBorder="1"/>
    <xf numFmtId="0" fontId="8" fillId="5" borderId="70" xfId="0" applyFont="1" applyFill="1" applyBorder="1"/>
    <xf numFmtId="0" fontId="8" fillId="5" borderId="71" xfId="0" applyFont="1" applyFill="1" applyBorder="1"/>
    <xf numFmtId="0" fontId="8" fillId="0" borderId="73" xfId="0" applyFont="1" applyBorder="1"/>
    <xf numFmtId="0" fontId="8" fillId="0" borderId="74" xfId="0" applyFont="1" applyBorder="1"/>
    <xf numFmtId="0" fontId="8" fillId="19" borderId="68" xfId="0" applyFont="1" applyFill="1" applyBorder="1"/>
    <xf numFmtId="0" fontId="8" fillId="19" borderId="70" xfId="0" applyFont="1" applyFill="1" applyBorder="1"/>
    <xf numFmtId="0" fontId="8" fillId="19" borderId="71" xfId="0" applyFont="1" applyFill="1" applyBorder="1"/>
    <xf numFmtId="9" fontId="8" fillId="0" borderId="3" xfId="0" applyNumberFormat="1" applyFont="1" applyBorder="1" applyAlignment="1">
      <alignment vertical="top"/>
    </xf>
    <xf numFmtId="9" fontId="8" fillId="2" borderId="3" xfId="0" applyNumberFormat="1" applyFont="1" applyFill="1" applyBorder="1" applyAlignment="1">
      <alignment vertical="top"/>
    </xf>
    <xf numFmtId="9" fontId="8" fillId="3" borderId="3" xfId="0" applyNumberFormat="1" applyFont="1" applyFill="1" applyBorder="1" applyAlignment="1">
      <alignment vertical="top"/>
    </xf>
    <xf numFmtId="0" fontId="8" fillId="5" borderId="3" xfId="0" applyFont="1" applyFill="1" applyBorder="1" applyAlignment="1">
      <alignment vertical="top"/>
    </xf>
    <xf numFmtId="164" fontId="8" fillId="5" borderId="3" xfId="0" applyNumberFormat="1" applyFont="1" applyFill="1" applyBorder="1"/>
    <xf numFmtId="164" fontId="8" fillId="19" borderId="3" xfId="0" applyNumberFormat="1" applyFont="1" applyFill="1" applyBorder="1"/>
    <xf numFmtId="0" fontId="8" fillId="0" borderId="3" xfId="0" applyFont="1" applyBorder="1" applyAlignment="1">
      <alignment horizontal="center" vertical="center"/>
    </xf>
    <xf numFmtId="9" fontId="8" fillId="2" borderId="8" xfId="0" applyNumberFormat="1" applyFont="1" applyFill="1" applyBorder="1" applyAlignment="1">
      <alignment vertical="top"/>
    </xf>
    <xf numFmtId="9" fontId="8" fillId="0" borderId="8" xfId="0" applyNumberFormat="1" applyFont="1" applyBorder="1" applyAlignment="1">
      <alignment vertical="top"/>
    </xf>
    <xf numFmtId="0" fontId="2" fillId="0" borderId="75" xfId="0" applyFont="1" applyBorder="1" applyAlignment="1">
      <alignment vertical="top"/>
    </xf>
    <xf numFmtId="0" fontId="5" fillId="0" borderId="75" xfId="0" applyFont="1" applyBorder="1" applyAlignment="1">
      <alignment vertical="top"/>
    </xf>
    <xf numFmtId="0" fontId="17" fillId="0" borderId="75" xfId="0" applyFont="1" applyBorder="1" applyAlignment="1">
      <alignment vertical="top"/>
    </xf>
    <xf numFmtId="0" fontId="2" fillId="8" borderId="75" xfId="0" applyFont="1" applyFill="1" applyBorder="1" applyAlignment="1">
      <alignment vertical="top"/>
    </xf>
    <xf numFmtId="9" fontId="8" fillId="0" borderId="75" xfId="0" applyNumberFormat="1" applyFont="1" applyBorder="1" applyAlignment="1">
      <alignment vertical="top"/>
    </xf>
    <xf numFmtId="9" fontId="8" fillId="3" borderId="75" xfId="0" applyNumberFormat="1" applyFont="1" applyFill="1" applyBorder="1" applyAlignment="1">
      <alignment vertical="top"/>
    </xf>
    <xf numFmtId="9" fontId="8" fillId="2" borderId="75" xfId="0" applyNumberFormat="1" applyFont="1" applyFill="1" applyBorder="1" applyAlignment="1">
      <alignment vertical="top"/>
    </xf>
    <xf numFmtId="0" fontId="8" fillId="0" borderId="75" xfId="0" applyFont="1" applyBorder="1" applyAlignment="1">
      <alignment vertical="top"/>
    </xf>
    <xf numFmtId="0" fontId="43" fillId="0" borderId="75" xfId="0" applyFont="1" applyBorder="1" applyAlignment="1">
      <alignment vertical="top"/>
    </xf>
    <xf numFmtId="9" fontId="8" fillId="2" borderId="6" xfId="0" applyNumberFormat="1" applyFont="1" applyFill="1" applyBorder="1" applyAlignment="1">
      <alignment vertical="top"/>
    </xf>
    <xf numFmtId="9" fontId="8" fillId="0" borderId="6" xfId="0" applyNumberFormat="1" applyFont="1" applyBorder="1" applyAlignment="1">
      <alignment vertical="top"/>
    </xf>
    <xf numFmtId="0" fontId="0" fillId="0" borderId="75" xfId="0" applyBorder="1" applyAlignment="1">
      <alignment vertical="top"/>
    </xf>
    <xf numFmtId="0" fontId="14" fillId="0" borderId="75" xfId="0" applyFont="1" applyBorder="1" applyAlignment="1">
      <alignment horizontal="left" vertical="top" readingOrder="1"/>
    </xf>
    <xf numFmtId="0" fontId="0" fillId="0" borderId="0" xfId="0" applyAlignment="1">
      <alignment vertical="top"/>
    </xf>
    <xf numFmtId="0" fontId="14" fillId="0" borderId="75" xfId="0" applyFont="1" applyBorder="1" applyAlignment="1">
      <alignment vertical="top"/>
    </xf>
    <xf numFmtId="0" fontId="14" fillId="8" borderId="75" xfId="0" applyFont="1" applyFill="1" applyBorder="1" applyAlignment="1">
      <alignment vertical="top"/>
    </xf>
    <xf numFmtId="9" fontId="39" fillId="0" borderId="75" xfId="0" applyNumberFormat="1" applyFont="1" applyBorder="1" applyAlignment="1">
      <alignment vertical="top"/>
    </xf>
    <xf numFmtId="0" fontId="27" fillId="0" borderId="75" xfId="0" applyFont="1" applyBorder="1" applyAlignment="1">
      <alignment horizontal="center" vertical="center"/>
    </xf>
    <xf numFmtId="0" fontId="0" fillId="0" borderId="75" xfId="0" applyBorder="1" applyAlignment="1">
      <alignment horizontal="center" vertical="center"/>
    </xf>
    <xf numFmtId="0" fontId="41" fillId="0" borderId="75" xfId="0" applyFont="1" applyBorder="1" applyAlignment="1">
      <alignment horizontal="center" vertical="center"/>
    </xf>
    <xf numFmtId="0" fontId="40" fillId="0" borderId="75" xfId="0" applyFont="1" applyBorder="1" applyAlignment="1">
      <alignment horizontal="center" vertical="center"/>
    </xf>
    <xf numFmtId="164" fontId="8" fillId="5" borderId="8" xfId="0" applyNumberFormat="1" applyFont="1" applyFill="1" applyBorder="1"/>
    <xf numFmtId="0" fontId="18" fillId="18" borderId="4" xfId="0" applyFont="1" applyFill="1" applyBorder="1" applyAlignment="1">
      <alignment horizontal="center" vertical="center"/>
    </xf>
    <xf numFmtId="0" fontId="8" fillId="18" borderId="4" xfId="0" applyFont="1" applyFill="1" applyBorder="1" applyAlignment="1">
      <alignment horizontal="center" vertical="top" wrapText="1"/>
    </xf>
    <xf numFmtId="2" fontId="8" fillId="18" borderId="4" xfId="0" applyNumberFormat="1" applyFont="1" applyFill="1" applyBorder="1"/>
    <xf numFmtId="2" fontId="8" fillId="18" borderId="7" xfId="0" applyNumberFormat="1" applyFont="1" applyFill="1" applyBorder="1"/>
    <xf numFmtId="2" fontId="8" fillId="18" borderId="11" xfId="0" applyNumberFormat="1" applyFont="1" applyFill="1" applyBorder="1"/>
    <xf numFmtId="2" fontId="8" fillId="18" borderId="9" xfId="0" applyNumberFormat="1" applyFont="1" applyFill="1" applyBorder="1"/>
    <xf numFmtId="0" fontId="0" fillId="0" borderId="75" xfId="0" applyBorder="1" applyAlignment="1">
      <alignment horizontal="left" vertical="top"/>
    </xf>
    <xf numFmtId="0" fontId="0" fillId="0" borderId="75" xfId="0" applyBorder="1" applyAlignment="1">
      <alignment horizontal="left" vertical="top" wrapText="1"/>
    </xf>
    <xf numFmtId="0" fontId="27" fillId="0" borderId="75" xfId="0" applyFont="1" applyBorder="1" applyAlignment="1">
      <alignment horizontal="left" vertical="top"/>
    </xf>
    <xf numFmtId="0" fontId="40" fillId="0" borderId="75" xfId="0" applyFont="1" applyBorder="1" applyAlignment="1">
      <alignment horizontal="left" vertical="top"/>
    </xf>
    <xf numFmtId="0" fontId="0" fillId="11" borderId="75" xfId="0" applyFill="1" applyBorder="1" applyAlignment="1">
      <alignment horizontal="center" vertical="center"/>
    </xf>
    <xf numFmtId="0" fontId="0" fillId="18" borderId="75" xfId="0" applyFill="1" applyBorder="1" applyAlignment="1">
      <alignment horizontal="center" vertical="center"/>
    </xf>
    <xf numFmtId="0" fontId="0" fillId="20" borderId="75" xfId="0" applyFill="1" applyBorder="1" applyAlignment="1">
      <alignment horizontal="center" vertical="center"/>
    </xf>
    <xf numFmtId="0" fontId="0" fillId="19" borderId="75" xfId="0" applyFill="1" applyBorder="1" applyAlignment="1">
      <alignment horizontal="center" vertical="center"/>
    </xf>
    <xf numFmtId="0" fontId="41" fillId="19" borderId="75" xfId="0" applyFont="1" applyFill="1" applyBorder="1" applyAlignment="1">
      <alignment horizontal="center" vertical="center"/>
    </xf>
    <xf numFmtId="0" fontId="0" fillId="27" borderId="75" xfId="0" applyFill="1" applyBorder="1" applyAlignment="1">
      <alignment horizontal="center" vertical="center"/>
    </xf>
    <xf numFmtId="0" fontId="44" fillId="0" borderId="0" xfId="0" applyFont="1" applyAlignment="1">
      <alignment horizontal="left" vertical="top" wrapText="1"/>
    </xf>
    <xf numFmtId="0" fontId="0" fillId="28" borderId="75" xfId="0" applyFill="1" applyBorder="1" applyAlignment="1">
      <alignment horizontal="center" vertical="center"/>
    </xf>
    <xf numFmtId="0" fontId="8" fillId="2" borderId="15" xfId="0" applyFont="1" applyFill="1" applyBorder="1"/>
    <xf numFmtId="0" fontId="8" fillId="2" borderId="14" xfId="0" applyFont="1" applyFill="1" applyBorder="1"/>
    <xf numFmtId="0" fontId="8" fillId="2" borderId="10" xfId="0" applyFont="1" applyFill="1" applyBorder="1"/>
    <xf numFmtId="0" fontId="8" fillId="2" borderId="13" xfId="0" applyFont="1" applyFill="1" applyBorder="1"/>
    <xf numFmtId="0" fontId="8" fillId="2" borderId="6" xfId="0" applyFont="1" applyFill="1" applyBorder="1"/>
    <xf numFmtId="0" fontId="8" fillId="4" borderId="8" xfId="0" applyFont="1" applyFill="1" applyBorder="1"/>
    <xf numFmtId="9" fontId="45" fillId="4" borderId="1" xfId="0" applyNumberFormat="1" applyFont="1" applyFill="1" applyBorder="1"/>
    <xf numFmtId="165" fontId="8" fillId="0" borderId="3" xfId="0" applyNumberFormat="1" applyFont="1" applyBorder="1"/>
    <xf numFmtId="0" fontId="8" fillId="29" borderId="12" xfId="0" applyFont="1" applyFill="1" applyBorder="1"/>
    <xf numFmtId="1" fontId="8" fillId="0" borderId="12" xfId="0" applyNumberFormat="1" applyFont="1" applyBorder="1"/>
    <xf numFmtId="0" fontId="8" fillId="10" borderId="24" xfId="0" applyFont="1" applyFill="1" applyBorder="1" applyAlignment="1">
      <alignment horizontal="center" vertical="center"/>
    </xf>
    <xf numFmtId="0" fontId="8" fillId="10" borderId="23" xfId="0" applyFont="1" applyFill="1" applyBorder="1" applyAlignment="1">
      <alignment horizontal="center" vertical="center"/>
    </xf>
    <xf numFmtId="0" fontId="8" fillId="10" borderId="25" xfId="0" applyFont="1" applyFill="1" applyBorder="1" applyAlignment="1">
      <alignment horizontal="center" vertical="center"/>
    </xf>
    <xf numFmtId="16" fontId="8" fillId="10" borderId="24" xfId="0" applyNumberFormat="1" applyFont="1" applyFill="1" applyBorder="1" applyAlignment="1">
      <alignment horizontal="center" vertical="center"/>
    </xf>
    <xf numFmtId="14" fontId="8" fillId="0" borderId="3" xfId="0" applyNumberFormat="1" applyFont="1" applyBorder="1" applyAlignment="1">
      <alignment horizontal="center" vertical="center"/>
    </xf>
    <xf numFmtId="0" fontId="4" fillId="0" borderId="1" xfId="3" applyFont="1" applyBorder="1" applyAlignment="1">
      <alignment horizontal="left"/>
    </xf>
    <xf numFmtId="0" fontId="4" fillId="0" borderId="1" xfId="3" applyFont="1" applyBorder="1" applyAlignment="1">
      <alignment horizontal="left" vertical="center"/>
    </xf>
    <xf numFmtId="14" fontId="4" fillId="0" borderId="1" xfId="3" applyNumberFormat="1" applyFont="1" applyBorder="1" applyAlignment="1">
      <alignment horizontal="left" vertical="center"/>
    </xf>
    <xf numFmtId="14" fontId="4" fillId="0" borderId="1" xfId="3" applyNumberFormat="1" applyFont="1" applyBorder="1" applyAlignment="1">
      <alignment horizontal="left"/>
    </xf>
    <xf numFmtId="0" fontId="5" fillId="0" borderId="1" xfId="3" applyFont="1" applyBorder="1" applyAlignment="1">
      <alignment horizontal="left" vertical="center"/>
    </xf>
    <xf numFmtId="0" fontId="22" fillId="0" borderId="1" xfId="3" applyFont="1" applyBorder="1" applyAlignment="1">
      <alignment horizontal="left" vertical="center"/>
    </xf>
    <xf numFmtId="14" fontId="5" fillId="0" borderId="1" xfId="3" applyNumberFormat="1" applyFont="1" applyBorder="1" applyAlignment="1">
      <alignment horizontal="left" vertical="center" wrapText="1" readingOrder="1"/>
    </xf>
    <xf numFmtId="166" fontId="5" fillId="0" borderId="1" xfId="3" applyNumberFormat="1" applyFont="1" applyBorder="1" applyAlignment="1">
      <alignment horizontal="left" vertical="center"/>
    </xf>
    <xf numFmtId="0" fontId="4" fillId="0" borderId="1" xfId="3" applyFont="1" applyBorder="1" applyAlignment="1">
      <alignment horizontal="left" vertical="center" readingOrder="1"/>
    </xf>
    <xf numFmtId="166" fontId="5" fillId="0" borderId="1" xfId="3" applyNumberFormat="1" applyFont="1" applyBorder="1" applyAlignment="1">
      <alignment horizontal="left" vertical="center" wrapText="1" readingOrder="1"/>
    </xf>
    <xf numFmtId="167" fontId="5" fillId="0" borderId="1" xfId="3" applyNumberFormat="1" applyFont="1" applyBorder="1" applyAlignment="1">
      <alignment horizontal="left"/>
    </xf>
    <xf numFmtId="167" fontId="4" fillId="0" borderId="1" xfId="3" applyNumberFormat="1" applyFont="1" applyBorder="1" applyAlignment="1">
      <alignment horizontal="left" vertical="center"/>
    </xf>
    <xf numFmtId="167" fontId="5" fillId="0" borderId="1" xfId="3" applyNumberFormat="1" applyFont="1" applyBorder="1" applyAlignment="1">
      <alignment horizontal="left" vertical="center"/>
    </xf>
    <xf numFmtId="167" fontId="4" fillId="0" borderId="1" xfId="3" applyNumberFormat="1" applyFont="1" applyBorder="1" applyAlignment="1">
      <alignment horizontal="left"/>
    </xf>
    <xf numFmtId="14" fontId="5" fillId="29" borderId="1" xfId="3" applyNumberFormat="1" applyFont="1" applyFill="1" applyBorder="1" applyAlignment="1">
      <alignment horizontal="left" vertical="center" wrapText="1" readingOrder="1"/>
    </xf>
    <xf numFmtId="0" fontId="5" fillId="29" borderId="1" xfId="3" applyFont="1" applyFill="1" applyBorder="1" applyAlignment="1">
      <alignment horizontal="left" vertical="center" wrapText="1" readingOrder="1"/>
    </xf>
    <xf numFmtId="0" fontId="4" fillId="0" borderId="1" xfId="3" applyFont="1" applyBorder="1" applyAlignment="1">
      <alignment horizontal="left" vertical="center" wrapText="1" readingOrder="1"/>
    </xf>
    <xf numFmtId="167" fontId="4" fillId="0" borderId="1" xfId="3" applyNumberFormat="1" applyFont="1" applyBorder="1" applyAlignment="1">
      <alignment horizontal="left" vertical="center" wrapText="1" readingOrder="1"/>
    </xf>
    <xf numFmtId="49" fontId="4" fillId="0" borderId="1" xfId="3" applyNumberFormat="1" applyFont="1" applyBorder="1" applyAlignment="1">
      <alignment horizontal="center" vertical="center" wrapText="1" readingOrder="1"/>
    </xf>
    <xf numFmtId="14" fontId="4" fillId="0" borderId="1" xfId="3" applyNumberFormat="1" applyFont="1" applyBorder="1" applyAlignment="1">
      <alignment horizontal="left" vertical="center" wrapText="1" readingOrder="1"/>
    </xf>
    <xf numFmtId="14" fontId="51" fillId="0" borderId="1" xfId="3" applyNumberFormat="1" applyFont="1" applyBorder="1" applyAlignment="1">
      <alignment horizontal="left" vertical="center" wrapText="1" readingOrder="1"/>
    </xf>
    <xf numFmtId="0" fontId="4" fillId="31" borderId="1" xfId="3" applyFont="1" applyFill="1" applyBorder="1" applyAlignment="1">
      <alignment horizontal="left"/>
    </xf>
    <xf numFmtId="14" fontId="49" fillId="0" borderId="1" xfId="3" applyNumberFormat="1" applyFont="1" applyBorder="1" applyAlignment="1">
      <alignment horizontal="left" vertical="center" wrapText="1" readingOrder="1"/>
    </xf>
    <xf numFmtId="14" fontId="52" fillId="0" borderId="1" xfId="3" applyNumberFormat="1" applyFont="1" applyBorder="1" applyAlignment="1">
      <alignment horizontal="left" vertical="center" wrapText="1" readingOrder="1"/>
    </xf>
    <xf numFmtId="14" fontId="22" fillId="0" borderId="1" xfId="3" applyNumberFormat="1" applyFont="1" applyBorder="1" applyAlignment="1">
      <alignment horizontal="left" vertical="center" wrapText="1" readingOrder="1"/>
    </xf>
    <xf numFmtId="0" fontId="52" fillId="0" borderId="1" xfId="3" applyFont="1" applyBorder="1" applyAlignment="1">
      <alignment horizontal="left" vertical="center" wrapText="1" readingOrder="1"/>
    </xf>
    <xf numFmtId="0" fontId="51" fillId="0" borderId="1" xfId="3" applyFont="1" applyBorder="1" applyAlignment="1">
      <alignment horizontal="left" vertical="center" wrapText="1" readingOrder="1"/>
    </xf>
    <xf numFmtId="167" fontId="22" fillId="0" borderId="1" xfId="3" applyNumberFormat="1" applyFont="1" applyBorder="1" applyAlignment="1">
      <alignment horizontal="left" vertical="center" wrapText="1" readingOrder="1"/>
    </xf>
    <xf numFmtId="14" fontId="4" fillId="0" borderId="1" xfId="3" applyNumberFormat="1" applyFont="1" applyBorder="1" applyAlignment="1">
      <alignment horizontal="left" vertical="center" readingOrder="1"/>
    </xf>
    <xf numFmtId="14" fontId="4" fillId="0" borderId="1" xfId="3" applyNumberFormat="1" applyFont="1" applyBorder="1" applyAlignment="1">
      <alignment horizontal="left" wrapText="1"/>
    </xf>
    <xf numFmtId="14" fontId="4" fillId="0" borderId="1" xfId="3" applyNumberFormat="1" applyFont="1" applyBorder="1" applyAlignment="1">
      <alignment horizontal="left" vertical="center" wrapText="1"/>
    </xf>
    <xf numFmtId="167" fontId="2" fillId="0" borderId="1" xfId="3" applyNumberFormat="1" applyFont="1" applyBorder="1" applyAlignment="1">
      <alignment horizontal="left" vertical="center" wrapText="1" readingOrder="1"/>
    </xf>
    <xf numFmtId="14" fontId="24" fillId="0" borderId="1" xfId="3" applyNumberFormat="1" applyFont="1" applyBorder="1" applyAlignment="1">
      <alignment horizontal="left" vertical="center" wrapText="1" readingOrder="1"/>
    </xf>
    <xf numFmtId="14" fontId="2" fillId="0" borderId="1" xfId="3" applyNumberFormat="1" applyFont="1" applyBorder="1" applyAlignment="1">
      <alignment horizontal="left" vertical="center" wrapText="1" readingOrder="1"/>
    </xf>
    <xf numFmtId="14" fontId="7" fillId="0" borderId="1" xfId="3" applyNumberFormat="1" applyFont="1" applyBorder="1" applyAlignment="1">
      <alignment horizontal="left" vertical="center" wrapText="1" readingOrder="1"/>
    </xf>
    <xf numFmtId="0" fontId="2" fillId="0" borderId="1" xfId="3" applyFont="1" applyBorder="1" applyAlignment="1">
      <alignment horizontal="left" vertical="center" wrapText="1" readingOrder="1"/>
    </xf>
    <xf numFmtId="14" fontId="2" fillId="0" borderId="1" xfId="3" applyNumberFormat="1" applyFont="1" applyBorder="1" applyAlignment="1">
      <alignment horizontal="left" wrapText="1"/>
    </xf>
    <xf numFmtId="14" fontId="4" fillId="8" borderId="1" xfId="3" applyNumberFormat="1" applyFont="1" applyFill="1" applyBorder="1" applyAlignment="1">
      <alignment horizontal="left" vertical="center" wrapText="1" readingOrder="1"/>
    </xf>
    <xf numFmtId="14" fontId="2" fillId="8" borderId="1" xfId="3" applyNumberFormat="1" applyFont="1" applyFill="1" applyBorder="1" applyAlignment="1">
      <alignment horizontal="left" vertical="center" wrapText="1" readingOrder="1"/>
    </xf>
    <xf numFmtId="14" fontId="2" fillId="0" borderId="1" xfId="3" applyNumberFormat="1" applyFont="1" applyBorder="1" applyAlignment="1">
      <alignment horizontal="left" vertical="center" wrapText="1"/>
    </xf>
    <xf numFmtId="14" fontId="53" fillId="0" borderId="1" xfId="3" applyNumberFormat="1" applyFont="1" applyBorder="1" applyAlignment="1">
      <alignment horizontal="left" vertical="center" wrapText="1" readingOrder="1"/>
    </xf>
    <xf numFmtId="14" fontId="54" fillId="0" borderId="1" xfId="3" applyNumberFormat="1" applyFont="1" applyBorder="1" applyAlignment="1">
      <alignment horizontal="left" vertical="center" wrapText="1" readingOrder="1"/>
    </xf>
    <xf numFmtId="14" fontId="57" fillId="0" borderId="1" xfId="3" applyNumberFormat="1" applyFont="1" applyBorder="1" applyAlignment="1">
      <alignment horizontal="left" vertical="center" wrapText="1" readingOrder="1"/>
    </xf>
    <xf numFmtId="0" fontId="7" fillId="0" borderId="75" xfId="0" applyFont="1" applyBorder="1" applyAlignment="1">
      <alignment horizontal="left" vertical="top"/>
    </xf>
    <xf numFmtId="164" fontId="7" fillId="3" borderId="75" xfId="0" applyNumberFormat="1" applyFont="1" applyFill="1" applyBorder="1" applyAlignment="1">
      <alignment horizontal="left" vertical="top"/>
    </xf>
    <xf numFmtId="164" fontId="7" fillId="2" borderId="8" xfId="0" applyNumberFormat="1" applyFont="1" applyFill="1" applyBorder="1" applyAlignment="1">
      <alignment horizontal="left" vertical="top"/>
    </xf>
    <xf numFmtId="164" fontId="7" fillId="2" borderId="3" xfId="0" applyNumberFormat="1" applyFont="1" applyFill="1" applyBorder="1" applyAlignment="1">
      <alignment horizontal="left" vertical="top"/>
    </xf>
    <xf numFmtId="164" fontId="7" fillId="0" borderId="3" xfId="0" applyNumberFormat="1" applyFont="1" applyBorder="1" applyAlignment="1">
      <alignment horizontal="left" vertical="top"/>
    </xf>
    <xf numFmtId="164" fontId="7" fillId="3" borderId="3" xfId="0" applyNumberFormat="1" applyFont="1" applyFill="1" applyBorder="1" applyAlignment="1">
      <alignment horizontal="left" vertical="top"/>
    </xf>
    <xf numFmtId="164" fontId="7" fillId="2" borderId="6" xfId="0" applyNumberFormat="1" applyFont="1" applyFill="1" applyBorder="1" applyAlignment="1">
      <alignment horizontal="left" vertical="top"/>
    </xf>
    <xf numFmtId="164" fontId="7" fillId="0" borderId="75" xfId="0" applyNumberFormat="1" applyFont="1" applyBorder="1" applyAlignment="1">
      <alignment horizontal="left" vertical="top"/>
    </xf>
    <xf numFmtId="164" fontId="7" fillId="0" borderId="8" xfId="0" applyNumberFormat="1" applyFont="1" applyBorder="1" applyAlignment="1">
      <alignment horizontal="left" vertical="top"/>
    </xf>
    <xf numFmtId="164" fontId="7" fillId="0" borderId="6" xfId="0" applyNumberFormat="1" applyFont="1" applyBorder="1" applyAlignment="1">
      <alignment horizontal="left" vertical="top"/>
    </xf>
    <xf numFmtId="164" fontId="7" fillId="2" borderId="75" xfId="0" applyNumberFormat="1" applyFont="1" applyFill="1" applyBorder="1" applyAlignment="1">
      <alignment horizontal="left" vertical="top"/>
    </xf>
    <xf numFmtId="0" fontId="18" fillId="5" borderId="4"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18" fillId="18" borderId="4" xfId="0" applyFont="1" applyFill="1" applyBorder="1" applyAlignment="1">
      <alignment horizontal="center" vertical="center" wrapText="1"/>
    </xf>
    <xf numFmtId="14" fontId="8" fillId="10" borderId="24" xfId="0" applyNumberFormat="1" applyFont="1" applyFill="1" applyBorder="1" applyAlignment="1">
      <alignment horizontal="center" vertical="center" wrapText="1"/>
    </xf>
    <xf numFmtId="14" fontId="8" fillId="10" borderId="23" xfId="0" applyNumberFormat="1" applyFont="1" applyFill="1" applyBorder="1" applyAlignment="1">
      <alignment horizontal="center" vertical="center" wrapText="1"/>
    </xf>
    <xf numFmtId="14" fontId="8" fillId="10" borderId="25" xfId="0" applyNumberFormat="1" applyFont="1" applyFill="1" applyBorder="1" applyAlignment="1">
      <alignment horizontal="center" vertical="center" wrapText="1"/>
    </xf>
    <xf numFmtId="0" fontId="8" fillId="0" borderId="3" xfId="0" applyFont="1" applyBorder="1" applyAlignment="1">
      <alignment horizontal="center" vertical="center" wrapText="1"/>
    </xf>
    <xf numFmtId="14" fontId="46" fillId="10" borderId="24" xfId="0" applyNumberFormat="1"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8" fillId="10" borderId="25" xfId="0" applyFont="1" applyFill="1" applyBorder="1" applyAlignment="1">
      <alignment horizontal="center" vertical="center" wrapText="1"/>
    </xf>
    <xf numFmtId="16" fontId="8" fillId="10" borderId="24" xfId="0" applyNumberFormat="1" applyFont="1" applyFill="1" applyBorder="1" applyAlignment="1">
      <alignment horizontal="center" vertical="center" wrapText="1"/>
    </xf>
    <xf numFmtId="16" fontId="8" fillId="20" borderId="24" xfId="0" applyNumberFormat="1" applyFont="1" applyFill="1" applyBorder="1" applyAlignment="1">
      <alignment horizontal="center" vertical="center" wrapText="1"/>
    </xf>
    <xf numFmtId="0" fontId="8" fillId="20" borderId="23" xfId="0" applyFont="1" applyFill="1" applyBorder="1" applyAlignment="1">
      <alignment horizontal="center" vertical="center" wrapText="1"/>
    </xf>
    <xf numFmtId="0" fontId="8" fillId="11" borderId="23" xfId="0" applyFont="1" applyFill="1" applyBorder="1" applyAlignment="1">
      <alignment horizontal="center" vertical="center" wrapText="1"/>
    </xf>
    <xf numFmtId="0" fontId="8" fillId="20" borderId="5" xfId="0" applyFont="1" applyFill="1" applyBorder="1"/>
    <xf numFmtId="9" fontId="0" fillId="0" borderId="0" xfId="0" applyNumberFormat="1"/>
    <xf numFmtId="0" fontId="8" fillId="0" borderId="1" xfId="0" applyFont="1" applyBorder="1" applyAlignment="1">
      <alignment wrapText="1"/>
    </xf>
    <xf numFmtId="0" fontId="8" fillId="0" borderId="1" xfId="0" applyFont="1" applyBorder="1"/>
    <xf numFmtId="0" fontId="8" fillId="2" borderId="1" xfId="0" applyFont="1" applyFill="1" applyBorder="1"/>
    <xf numFmtId="0" fontId="8" fillId="11" borderId="1" xfId="0" applyFont="1" applyFill="1" applyBorder="1"/>
    <xf numFmtId="0" fontId="8" fillId="13" borderId="1" xfId="0" applyFont="1" applyFill="1" applyBorder="1"/>
    <xf numFmtId="0" fontId="8" fillId="10" borderId="1" xfId="0" applyFont="1" applyFill="1" applyBorder="1"/>
    <xf numFmtId="0" fontId="8" fillId="11" borderId="1" xfId="0" applyFont="1" applyFill="1" applyBorder="1" applyAlignment="1">
      <alignment wrapText="1"/>
    </xf>
    <xf numFmtId="14" fontId="60" fillId="0" borderId="1" xfId="3" applyNumberFormat="1" applyFont="1" applyBorder="1" applyAlignment="1">
      <alignment horizontal="left" vertical="center" wrapText="1" readingOrder="1"/>
    </xf>
    <xf numFmtId="9" fontId="4" fillId="0" borderId="1" xfId="3" applyNumberFormat="1" applyFont="1" applyBorder="1" applyAlignment="1">
      <alignment horizontal="left" vertical="center" wrapText="1" readingOrder="1"/>
    </xf>
    <xf numFmtId="0" fontId="69" fillId="0" borderId="0" xfId="0" applyFont="1"/>
    <xf numFmtId="49" fontId="2" fillId="0" borderId="1" xfId="3" applyNumberFormat="1" applyFont="1" applyBorder="1" applyAlignment="1">
      <alignment horizontal="center" vertical="center" wrapText="1" readingOrder="1"/>
    </xf>
    <xf numFmtId="0" fontId="23" fillId="0" borderId="0" xfId="0" applyFont="1" applyAlignment="1">
      <alignment vertical="center" wrapText="1"/>
    </xf>
    <xf numFmtId="0" fontId="14" fillId="0" borderId="84" xfId="0" applyFont="1" applyBorder="1" applyAlignment="1">
      <alignment horizontal="left" vertical="top" readingOrder="1"/>
    </xf>
    <xf numFmtId="0" fontId="14" fillId="0" borderId="84" xfId="0" applyFont="1" applyBorder="1" applyAlignment="1">
      <alignment vertical="top"/>
    </xf>
    <xf numFmtId="0" fontId="14" fillId="8" borderId="84" xfId="0" applyFont="1" applyFill="1" applyBorder="1" applyAlignment="1">
      <alignment vertical="top"/>
    </xf>
    <xf numFmtId="0" fontId="2" fillId="0" borderId="84" xfId="0" applyFont="1" applyBorder="1" applyAlignment="1">
      <alignment vertical="top"/>
    </xf>
    <xf numFmtId="9" fontId="8" fillId="3" borderId="84" xfId="0" applyNumberFormat="1" applyFont="1" applyFill="1" applyBorder="1" applyAlignment="1">
      <alignment vertical="top"/>
    </xf>
    <xf numFmtId="9" fontId="8" fillId="2" borderId="9" xfId="0" applyNumberFormat="1" applyFont="1" applyFill="1" applyBorder="1" applyAlignment="1">
      <alignment vertical="top"/>
    </xf>
    <xf numFmtId="9" fontId="8" fillId="2" borderId="4" xfId="0" applyNumberFormat="1" applyFont="1" applyFill="1" applyBorder="1" applyAlignment="1">
      <alignment vertical="top"/>
    </xf>
    <xf numFmtId="9" fontId="8" fillId="0" borderId="4" xfId="0" applyNumberFormat="1" applyFont="1" applyBorder="1" applyAlignment="1">
      <alignment vertical="top"/>
    </xf>
    <xf numFmtId="9" fontId="8" fillId="3" borderId="4" xfId="0" applyNumberFormat="1" applyFont="1" applyFill="1" applyBorder="1" applyAlignment="1">
      <alignment vertical="top"/>
    </xf>
    <xf numFmtId="9" fontId="8" fillId="2" borderId="7" xfId="0" applyNumberFormat="1" applyFont="1" applyFill="1" applyBorder="1" applyAlignment="1">
      <alignment vertical="top"/>
    </xf>
    <xf numFmtId="9" fontId="8" fillId="0" borderId="84" xfId="0" applyNumberFormat="1" applyFont="1" applyBorder="1" applyAlignment="1">
      <alignment vertical="top"/>
    </xf>
    <xf numFmtId="9" fontId="8" fillId="0" borderId="9" xfId="0" applyNumberFormat="1" applyFont="1" applyBorder="1" applyAlignment="1">
      <alignment vertical="top"/>
    </xf>
    <xf numFmtId="9" fontId="8" fillId="0" borderId="7" xfId="0" applyNumberFormat="1" applyFont="1" applyBorder="1" applyAlignment="1">
      <alignment vertical="top"/>
    </xf>
    <xf numFmtId="9" fontId="8" fillId="2" borderId="84" xfId="0" applyNumberFormat="1" applyFont="1" applyFill="1" applyBorder="1" applyAlignment="1">
      <alignment vertical="top"/>
    </xf>
    <xf numFmtId="0" fontId="8" fillId="0" borderId="84" xfId="0" applyFont="1" applyBorder="1" applyAlignment="1">
      <alignment vertical="top"/>
    </xf>
    <xf numFmtId="0" fontId="14" fillId="0" borderId="85" xfId="0" applyFont="1" applyBorder="1" applyAlignment="1">
      <alignment horizontal="left" vertical="top" readingOrder="1"/>
    </xf>
    <xf numFmtId="0" fontId="14" fillId="0" borderId="85" xfId="0" applyFont="1" applyBorder="1" applyAlignment="1">
      <alignment vertical="top"/>
    </xf>
    <xf numFmtId="0" fontId="14" fillId="8" borderId="85" xfId="0" applyFont="1" applyFill="1" applyBorder="1" applyAlignment="1">
      <alignment vertical="top"/>
    </xf>
    <xf numFmtId="0" fontId="2" fillId="0" borderId="85" xfId="0" applyFont="1" applyBorder="1" applyAlignment="1">
      <alignment vertical="top"/>
    </xf>
    <xf numFmtId="9" fontId="8" fillId="3" borderId="85" xfId="0" applyNumberFormat="1" applyFont="1" applyFill="1" applyBorder="1" applyAlignment="1">
      <alignment vertical="top"/>
    </xf>
    <xf numFmtId="9" fontId="8" fillId="2" borderId="22" xfId="0" applyNumberFormat="1" applyFont="1" applyFill="1" applyBorder="1" applyAlignment="1">
      <alignment vertical="top"/>
    </xf>
    <xf numFmtId="9" fontId="8" fillId="2" borderId="5" xfId="0" applyNumberFormat="1" applyFont="1" applyFill="1" applyBorder="1" applyAlignment="1">
      <alignment vertical="top"/>
    </xf>
    <xf numFmtId="9" fontId="8" fillId="0" borderId="5" xfId="0" applyNumberFormat="1" applyFont="1" applyBorder="1" applyAlignment="1">
      <alignment vertical="top"/>
    </xf>
    <xf numFmtId="9" fontId="8" fillId="3" borderId="5" xfId="0" applyNumberFormat="1" applyFont="1" applyFill="1" applyBorder="1" applyAlignment="1">
      <alignment vertical="top"/>
    </xf>
    <xf numFmtId="9" fontId="8" fillId="2" borderId="20" xfId="0" applyNumberFormat="1" applyFont="1" applyFill="1" applyBorder="1" applyAlignment="1">
      <alignment vertical="top"/>
    </xf>
    <xf numFmtId="9" fontId="8" fillId="0" borderId="85" xfId="0" applyNumberFormat="1" applyFont="1" applyBorder="1" applyAlignment="1">
      <alignment vertical="top"/>
    </xf>
    <xf numFmtId="9" fontId="8" fillId="0" borderId="22" xfId="0" applyNumberFormat="1" applyFont="1" applyBorder="1" applyAlignment="1">
      <alignment vertical="top"/>
    </xf>
    <xf numFmtId="9" fontId="8" fillId="0" borderId="20" xfId="0" applyNumberFormat="1" applyFont="1" applyBorder="1" applyAlignment="1">
      <alignment vertical="top"/>
    </xf>
    <xf numFmtId="9" fontId="8" fillId="2" borderId="85" xfId="0" applyNumberFormat="1" applyFont="1" applyFill="1" applyBorder="1" applyAlignment="1">
      <alignment vertical="top"/>
    </xf>
    <xf numFmtId="0" fontId="8" fillId="0" borderId="85" xfId="0" applyFont="1" applyBorder="1" applyAlignment="1">
      <alignment vertical="top"/>
    </xf>
    <xf numFmtId="0" fontId="14" fillId="0" borderId="86" xfId="0" applyFont="1" applyBorder="1" applyAlignment="1">
      <alignment vertical="top"/>
    </xf>
    <xf numFmtId="0" fontId="14" fillId="0" borderId="87" xfId="0" applyFont="1" applyBorder="1" applyAlignment="1">
      <alignment vertical="top"/>
    </xf>
    <xf numFmtId="0" fontId="2" fillId="0" borderId="87" xfId="0" applyFont="1" applyBorder="1" applyAlignment="1">
      <alignment vertical="top"/>
    </xf>
    <xf numFmtId="0" fontId="2" fillId="0" borderId="88" xfId="0" applyFont="1" applyBorder="1" applyAlignment="1">
      <alignment vertical="top"/>
    </xf>
    <xf numFmtId="0" fontId="2" fillId="3" borderId="88" xfId="0" applyFont="1" applyFill="1" applyBorder="1" applyAlignment="1">
      <alignment vertical="top"/>
    </xf>
    <xf numFmtId="0" fontId="2" fillId="2" borderId="88" xfId="0" applyFont="1" applyFill="1" applyBorder="1" applyAlignment="1">
      <alignment vertical="top"/>
    </xf>
    <xf numFmtId="9" fontId="8" fillId="3" borderId="87" xfId="0" applyNumberFormat="1" applyFont="1" applyFill="1" applyBorder="1" applyAlignment="1">
      <alignment vertical="top"/>
    </xf>
    <xf numFmtId="9" fontId="8" fillId="2" borderId="89" xfId="0" applyNumberFormat="1" applyFont="1" applyFill="1" applyBorder="1" applyAlignment="1">
      <alignment vertical="top"/>
    </xf>
    <xf numFmtId="9" fontId="8" fillId="2" borderId="90" xfId="0" applyNumberFormat="1" applyFont="1" applyFill="1" applyBorder="1" applyAlignment="1">
      <alignment vertical="top"/>
    </xf>
    <xf numFmtId="9" fontId="8" fillId="0" borderId="90" xfId="0" applyNumberFormat="1" applyFont="1" applyBorder="1" applyAlignment="1">
      <alignment vertical="top"/>
    </xf>
    <xf numFmtId="9" fontId="8" fillId="3" borderId="90" xfId="0" applyNumberFormat="1" applyFont="1" applyFill="1" applyBorder="1" applyAlignment="1">
      <alignment vertical="top"/>
    </xf>
    <xf numFmtId="9" fontId="8" fillId="2" borderId="91" xfId="0" applyNumberFormat="1" applyFont="1" applyFill="1" applyBorder="1" applyAlignment="1">
      <alignment vertical="top"/>
    </xf>
    <xf numFmtId="9" fontId="8" fillId="0" borderId="87" xfId="0" applyNumberFormat="1" applyFont="1" applyBorder="1" applyAlignment="1">
      <alignment vertical="top"/>
    </xf>
    <xf numFmtId="9" fontId="8" fillId="0" borderId="89" xfId="0" applyNumberFormat="1" applyFont="1" applyBorder="1" applyAlignment="1">
      <alignment vertical="top"/>
    </xf>
    <xf numFmtId="9" fontId="8" fillId="0" borderId="91" xfId="0" applyNumberFormat="1" applyFont="1" applyBorder="1" applyAlignment="1">
      <alignment vertical="top"/>
    </xf>
    <xf numFmtId="9" fontId="8" fillId="2" borderId="87" xfId="0" applyNumberFormat="1" applyFont="1" applyFill="1" applyBorder="1" applyAlignment="1">
      <alignment vertical="top"/>
    </xf>
    <xf numFmtId="0" fontId="14" fillId="0" borderId="92" xfId="0" applyFont="1" applyBorder="1" applyAlignment="1">
      <alignment horizontal="left" vertical="top" readingOrder="1"/>
    </xf>
    <xf numFmtId="9" fontId="39" fillId="0" borderId="0" xfId="0" applyNumberFormat="1" applyFont="1" applyAlignment="1">
      <alignment vertical="top"/>
    </xf>
    <xf numFmtId="0" fontId="14" fillId="0" borderId="93" xfId="0" applyFont="1" applyBorder="1" applyAlignment="1">
      <alignment vertical="top"/>
    </xf>
    <xf numFmtId="0" fontId="14" fillId="0" borderId="94" xfId="0" applyFont="1" applyBorder="1" applyAlignment="1">
      <alignment vertical="top"/>
    </xf>
    <xf numFmtId="0" fontId="2" fillId="0" borderId="83" xfId="0" applyFont="1" applyBorder="1" applyAlignment="1">
      <alignment vertical="top"/>
    </xf>
    <xf numFmtId="0" fontId="2" fillId="3" borderId="83" xfId="0" applyFont="1" applyFill="1" applyBorder="1" applyAlignment="1">
      <alignment vertical="top"/>
    </xf>
    <xf numFmtId="0" fontId="2" fillId="2" borderId="83" xfId="0" applyFont="1" applyFill="1" applyBorder="1" applyAlignment="1">
      <alignment vertical="top"/>
    </xf>
    <xf numFmtId="9" fontId="8" fillId="2" borderId="94" xfId="0" applyNumberFormat="1" applyFont="1" applyFill="1" applyBorder="1" applyAlignment="1">
      <alignment vertical="top"/>
    </xf>
    <xf numFmtId="9" fontId="8" fillId="0" borderId="94" xfId="0" applyNumberFormat="1" applyFont="1" applyBorder="1" applyAlignment="1">
      <alignment vertical="top"/>
    </xf>
    <xf numFmtId="9" fontId="8" fillId="3" borderId="94" xfId="0" applyNumberFormat="1" applyFont="1" applyFill="1" applyBorder="1" applyAlignment="1">
      <alignment vertical="top"/>
    </xf>
    <xf numFmtId="14" fontId="4" fillId="0" borderId="1" xfId="3" applyNumberFormat="1" applyFont="1" applyBorder="1" applyAlignment="1">
      <alignment horizontal="center" vertical="center"/>
    </xf>
    <xf numFmtId="14" fontId="2" fillId="0" borderId="1" xfId="3" applyNumberFormat="1" applyFont="1" applyBorder="1" applyAlignment="1">
      <alignment horizontal="left" vertical="top" wrapText="1" readingOrder="1"/>
    </xf>
    <xf numFmtId="0" fontId="34" fillId="0" borderId="1" xfId="0" applyFont="1" applyBorder="1"/>
    <xf numFmtId="0" fontId="5" fillId="0" borderId="75" xfId="0" applyFont="1" applyBorder="1" applyAlignment="1">
      <alignment horizontal="center" vertical="top"/>
    </xf>
    <xf numFmtId="2" fontId="2" fillId="0" borderId="75" xfId="0" applyNumberFormat="1" applyFont="1" applyBorder="1" applyAlignment="1">
      <alignment horizontal="center" vertical="top"/>
    </xf>
    <xf numFmtId="0" fontId="2" fillId="0" borderId="75" xfId="0" applyFont="1" applyBorder="1" applyAlignment="1">
      <alignment horizontal="center" vertical="top"/>
    </xf>
    <xf numFmtId="2" fontId="2" fillId="0" borderId="76" xfId="0" applyNumberFormat="1" applyFont="1" applyBorder="1" applyAlignment="1">
      <alignment horizontal="center" vertical="top"/>
    </xf>
    <xf numFmtId="2" fontId="2" fillId="0" borderId="77" xfId="0" applyNumberFormat="1" applyFont="1" applyBorder="1" applyAlignment="1">
      <alignment horizontal="center" vertical="top"/>
    </xf>
    <xf numFmtId="2" fontId="2" fillId="0" borderId="78" xfId="0" applyNumberFormat="1" applyFont="1" applyBorder="1" applyAlignment="1">
      <alignment horizontal="center" vertical="top"/>
    </xf>
    <xf numFmtId="2" fontId="2" fillId="0" borderId="0" xfId="0" applyNumberFormat="1" applyFont="1" applyAlignment="1">
      <alignment horizontal="center" vertical="top"/>
    </xf>
    <xf numFmtId="0" fontId="2" fillId="0" borderId="0" xfId="0" applyFont="1" applyAlignment="1">
      <alignment horizontal="center" vertical="top"/>
    </xf>
    <xf numFmtId="0" fontId="5" fillId="0" borderId="0" xfId="0" applyFont="1" applyAlignment="1">
      <alignment horizontal="center" vertical="top"/>
    </xf>
    <xf numFmtId="0" fontId="2" fillId="0" borderId="3" xfId="0" applyFont="1" applyBorder="1" applyAlignment="1">
      <alignment horizontal="center" vertical="top"/>
    </xf>
    <xf numFmtId="2" fontId="2" fillId="0" borderId="3" xfId="0" applyNumberFormat="1" applyFont="1" applyBorder="1" applyAlignment="1">
      <alignment horizontal="center" vertical="top"/>
    </xf>
    <xf numFmtId="2" fontId="2" fillId="0" borderId="6" xfId="0" applyNumberFormat="1" applyFont="1" applyBorder="1" applyAlignment="1">
      <alignment horizontal="center" vertical="top"/>
    </xf>
    <xf numFmtId="2" fontId="2" fillId="0" borderId="8" xfId="0" applyNumberFormat="1" applyFont="1" applyBorder="1" applyAlignment="1">
      <alignment horizontal="center" vertical="top"/>
    </xf>
    <xf numFmtId="0" fontId="2" fillId="0" borderId="6" xfId="0" applyFont="1" applyBorder="1" applyAlignment="1">
      <alignment horizontal="center" vertical="top"/>
    </xf>
    <xf numFmtId="0" fontId="2" fillId="0" borderId="8" xfId="0" applyFont="1" applyBorder="1" applyAlignment="1">
      <alignment horizontal="center" vertical="top"/>
    </xf>
    <xf numFmtId="0" fontId="5" fillId="0" borderId="8" xfId="0" applyFont="1" applyBorder="1" applyAlignment="1">
      <alignment horizontal="center" vertical="top"/>
    </xf>
    <xf numFmtId="0" fontId="5" fillId="0" borderId="3" xfId="0" applyFont="1" applyBorder="1" applyAlignment="1">
      <alignment horizontal="center" vertical="top"/>
    </xf>
    <xf numFmtId="0" fontId="5" fillId="0" borderId="6" xfId="0" applyFont="1" applyBorder="1" applyAlignment="1">
      <alignment horizontal="center" vertical="top"/>
    </xf>
    <xf numFmtId="0" fontId="8" fillId="0" borderId="26" xfId="0" applyFont="1" applyBorder="1" applyAlignment="1">
      <alignment horizontal="center" vertical="top"/>
    </xf>
    <xf numFmtId="0" fontId="8" fillId="0" borderId="27" xfId="0" applyFont="1" applyBorder="1" applyAlignment="1">
      <alignment horizontal="center" vertical="top"/>
    </xf>
    <xf numFmtId="0" fontId="8" fillId="0" borderId="28" xfId="0" applyFont="1" applyBorder="1" applyAlignment="1">
      <alignment horizontal="center" vertical="top"/>
    </xf>
    <xf numFmtId="0" fontId="8" fillId="0" borderId="33" xfId="0" applyFont="1" applyBorder="1" applyAlignment="1">
      <alignment horizontal="center" vertical="top"/>
    </xf>
    <xf numFmtId="0" fontId="8" fillId="0" borderId="34" xfId="0" applyFont="1" applyBorder="1" applyAlignment="1">
      <alignment horizontal="center" vertical="top"/>
    </xf>
    <xf numFmtId="0" fontId="8" fillId="0" borderId="35" xfId="0" applyFont="1" applyBorder="1" applyAlignment="1">
      <alignment horizontal="center" vertical="top"/>
    </xf>
    <xf numFmtId="0" fontId="8" fillId="0" borderId="24" xfId="0" applyFont="1" applyBorder="1" applyAlignment="1">
      <alignment horizontal="center" vertical="top" wrapText="1"/>
    </xf>
    <xf numFmtId="0" fontId="8" fillId="0" borderId="23" xfId="0" applyFont="1" applyBorder="1" applyAlignment="1">
      <alignment horizontal="center" vertical="top" wrapText="1"/>
    </xf>
    <xf numFmtId="0" fontId="8" fillId="0" borderId="25" xfId="0" applyFont="1" applyBorder="1" applyAlignment="1">
      <alignment horizontal="center" vertical="top" wrapText="1"/>
    </xf>
    <xf numFmtId="0" fontId="8" fillId="11" borderId="12" xfId="0" applyFont="1" applyFill="1" applyBorder="1" applyAlignment="1">
      <alignment horizontal="center" vertical="top" wrapText="1"/>
    </xf>
    <xf numFmtId="0" fontId="8" fillId="11" borderId="3" xfId="0" applyFont="1" applyFill="1" applyBorder="1" applyAlignment="1">
      <alignment horizontal="center" vertical="top" wrapText="1"/>
    </xf>
    <xf numFmtId="0" fontId="8" fillId="11" borderId="16" xfId="0" applyFont="1" applyFill="1" applyBorder="1" applyAlignment="1">
      <alignment horizontal="center" vertical="top" wrapText="1"/>
    </xf>
    <xf numFmtId="0" fontId="8" fillId="0" borderId="12" xfId="0" applyFont="1" applyBorder="1" applyAlignment="1">
      <alignment horizontal="center" vertical="top" wrapText="1"/>
    </xf>
    <xf numFmtId="0" fontId="8" fillId="0" borderId="3" xfId="0" applyFont="1" applyBorder="1" applyAlignment="1">
      <alignment horizontal="center" vertical="top" wrapText="1"/>
    </xf>
    <xf numFmtId="0" fontId="8" fillId="0" borderId="16" xfId="0" applyFont="1" applyBorder="1" applyAlignment="1">
      <alignment horizontal="center" vertical="top" wrapText="1"/>
    </xf>
    <xf numFmtId="0" fontId="8" fillId="11" borderId="24" xfId="0" applyFont="1" applyFill="1" applyBorder="1" applyAlignment="1">
      <alignment horizontal="center" vertical="top" wrapText="1"/>
    </xf>
    <xf numFmtId="0" fontId="8" fillId="11" borderId="23" xfId="0" applyFont="1" applyFill="1" applyBorder="1" applyAlignment="1">
      <alignment horizontal="center" vertical="top" wrapText="1"/>
    </xf>
    <xf numFmtId="0" fontId="8" fillId="11" borderId="25" xfId="0" applyFont="1" applyFill="1" applyBorder="1" applyAlignment="1">
      <alignment horizontal="center" vertical="top" wrapText="1"/>
    </xf>
    <xf numFmtId="0" fontId="18" fillId="5" borderId="7" xfId="0" applyFont="1" applyFill="1" applyBorder="1" applyAlignment="1">
      <alignment horizontal="center" vertical="center"/>
    </xf>
    <xf numFmtId="0" fontId="18" fillId="5" borderId="31" xfId="0" applyFont="1" applyFill="1" applyBorder="1" applyAlignment="1">
      <alignment horizontal="center" vertical="center"/>
    </xf>
    <xf numFmtId="0" fontId="18" fillId="5" borderId="32" xfId="0" applyFont="1" applyFill="1" applyBorder="1" applyAlignment="1">
      <alignment horizontal="center" vertical="center"/>
    </xf>
    <xf numFmtId="0" fontId="8" fillId="15" borderId="26" xfId="0" applyFont="1" applyFill="1" applyBorder="1" applyAlignment="1">
      <alignment horizontal="center" vertical="top"/>
    </xf>
    <xf numFmtId="0" fontId="8" fillId="15" borderId="27" xfId="0" applyFont="1" applyFill="1" applyBorder="1" applyAlignment="1">
      <alignment horizontal="center" vertical="top"/>
    </xf>
    <xf numFmtId="0" fontId="8" fillId="15" borderId="28" xfId="0" applyFont="1" applyFill="1" applyBorder="1" applyAlignment="1">
      <alignment horizontal="center" vertical="top"/>
    </xf>
    <xf numFmtId="0" fontId="8" fillId="6" borderId="24" xfId="0" applyFont="1" applyFill="1" applyBorder="1" applyAlignment="1">
      <alignment horizontal="center" vertical="center" wrapText="1"/>
    </xf>
    <xf numFmtId="0" fontId="8" fillId="6" borderId="23"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7" borderId="24" xfId="0" applyFont="1" applyFill="1" applyBorder="1" applyAlignment="1">
      <alignment horizontal="center" vertical="top" wrapText="1"/>
    </xf>
    <xf numFmtId="0" fontId="8" fillId="7" borderId="23" xfId="0" applyFont="1" applyFill="1" applyBorder="1" applyAlignment="1">
      <alignment horizontal="center" vertical="top" wrapText="1"/>
    </xf>
    <xf numFmtId="0" fontId="8" fillId="7" borderId="25" xfId="0" applyFont="1" applyFill="1" applyBorder="1" applyAlignment="1">
      <alignment horizontal="center" vertical="top" wrapText="1"/>
    </xf>
    <xf numFmtId="0" fontId="8" fillId="15" borderId="24" xfId="0" applyFont="1" applyFill="1" applyBorder="1" applyAlignment="1">
      <alignment horizontal="center" vertical="top" wrapText="1"/>
    </xf>
    <xf numFmtId="0" fontId="8" fillId="15" borderId="23" xfId="0" applyFont="1" applyFill="1" applyBorder="1" applyAlignment="1">
      <alignment horizontal="center" vertical="top" wrapText="1"/>
    </xf>
    <xf numFmtId="0" fontId="8" fillId="15" borderId="25" xfId="0" applyFont="1" applyFill="1" applyBorder="1" applyAlignment="1">
      <alignment horizontal="center" vertical="top" wrapText="1"/>
    </xf>
    <xf numFmtId="0" fontId="8" fillId="0" borderId="41" xfId="0" applyFont="1" applyBorder="1" applyAlignment="1">
      <alignment horizontal="center" vertical="top"/>
    </xf>
    <xf numFmtId="0" fontId="8" fillId="0" borderId="42" xfId="0" applyFont="1" applyBorder="1" applyAlignment="1">
      <alignment horizontal="center" vertical="top"/>
    </xf>
    <xf numFmtId="0" fontId="8" fillId="0" borderId="43" xfId="0" applyFont="1" applyBorder="1" applyAlignment="1">
      <alignment horizontal="center" vertical="top"/>
    </xf>
    <xf numFmtId="0" fontId="8" fillId="0" borderId="37" xfId="0" applyFont="1" applyBorder="1" applyAlignment="1">
      <alignment horizontal="center" vertical="top"/>
    </xf>
    <xf numFmtId="0" fontId="8" fillId="0" borderId="38" xfId="0" applyFont="1" applyBorder="1" applyAlignment="1">
      <alignment horizontal="center" vertical="top"/>
    </xf>
    <xf numFmtId="0" fontId="8" fillId="0" borderId="39" xfId="0" applyFont="1" applyBorder="1" applyAlignment="1">
      <alignment horizontal="center" vertical="top"/>
    </xf>
    <xf numFmtId="0" fontId="8" fillId="0" borderId="15" xfId="0" applyFont="1" applyBorder="1" applyAlignment="1">
      <alignment horizontal="center" vertical="top" wrapText="1"/>
    </xf>
    <xf numFmtId="0" fontId="8" fillId="0" borderId="8" xfId="0" applyFont="1" applyBorder="1" applyAlignment="1">
      <alignment horizontal="center" vertical="top" wrapText="1"/>
    </xf>
    <xf numFmtId="0" fontId="8" fillId="0" borderId="19" xfId="0" applyFont="1" applyBorder="1" applyAlignment="1">
      <alignment horizontal="center" vertical="top" wrapText="1"/>
    </xf>
    <xf numFmtId="0" fontId="8" fillId="15" borderId="41" xfId="0" applyFont="1" applyFill="1" applyBorder="1" applyAlignment="1">
      <alignment horizontal="center" vertical="top"/>
    </xf>
    <xf numFmtId="0" fontId="8" fillId="15" borderId="42" xfId="0" applyFont="1" applyFill="1" applyBorder="1" applyAlignment="1">
      <alignment horizontal="center" vertical="top"/>
    </xf>
    <xf numFmtId="0" fontId="8" fillId="15" borderId="43" xfId="0" applyFont="1" applyFill="1" applyBorder="1" applyAlignment="1">
      <alignment horizontal="center" vertical="top"/>
    </xf>
    <xf numFmtId="0" fontId="8" fillId="2" borderId="1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16" xfId="0" applyFont="1" applyFill="1" applyBorder="1" applyAlignment="1">
      <alignment horizontal="center" vertical="top" wrapText="1"/>
    </xf>
    <xf numFmtId="0" fontId="8" fillId="0" borderId="52"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47" xfId="0" applyFont="1" applyBorder="1" applyAlignment="1">
      <alignment horizontal="center" vertical="top" wrapText="1"/>
    </xf>
    <xf numFmtId="0" fontId="8" fillId="0" borderId="48" xfId="0" applyFont="1" applyBorder="1" applyAlignment="1">
      <alignment horizontal="center" vertical="top" wrapText="1"/>
    </xf>
    <xf numFmtId="0" fontId="8" fillId="0" borderId="49" xfId="0" applyFont="1" applyBorder="1" applyAlignment="1">
      <alignment horizontal="center" vertical="top" wrapText="1"/>
    </xf>
    <xf numFmtId="0" fontId="8" fillId="0" borderId="5" xfId="0" applyFont="1" applyBorder="1" applyAlignment="1">
      <alignment horizontal="center" vertical="top" wrapText="1"/>
    </xf>
    <xf numFmtId="0" fontId="8" fillId="0" borderId="41" xfId="0" applyFont="1" applyBorder="1" applyAlignment="1">
      <alignment horizontal="center" vertical="center" wrapText="1"/>
    </xf>
    <xf numFmtId="0" fontId="8" fillId="0" borderId="4" xfId="0" applyFont="1" applyBorder="1" applyAlignment="1">
      <alignment horizontal="center" vertical="top" wrapText="1"/>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10" borderId="23" xfId="0" applyFont="1" applyFill="1" applyBorder="1" applyAlignment="1">
      <alignment horizontal="center" vertical="top" wrapText="1"/>
    </xf>
    <xf numFmtId="0" fontId="8" fillId="10" borderId="24" xfId="0" applyFont="1" applyFill="1" applyBorder="1" applyAlignment="1">
      <alignment horizontal="center" vertical="top" wrapText="1"/>
    </xf>
    <xf numFmtId="0" fontId="8" fillId="10" borderId="25" xfId="0" applyFont="1" applyFill="1" applyBorder="1" applyAlignment="1">
      <alignment horizontal="center" vertical="top" wrapText="1"/>
    </xf>
    <xf numFmtId="0" fontId="8" fillId="15" borderId="41" xfId="0" applyFont="1" applyFill="1" applyBorder="1" applyAlignment="1">
      <alignment horizontal="center" vertical="center"/>
    </xf>
    <xf numFmtId="0" fontId="8" fillId="15" borderId="42" xfId="0" applyFont="1" applyFill="1" applyBorder="1" applyAlignment="1">
      <alignment horizontal="center" vertical="center"/>
    </xf>
    <xf numFmtId="0" fontId="8" fillId="15" borderId="43" xfId="0" applyFont="1" applyFill="1" applyBorder="1" applyAlignment="1">
      <alignment horizontal="center" vertical="center"/>
    </xf>
    <xf numFmtId="0" fontId="8" fillId="22" borderId="41" xfId="0" applyFont="1" applyFill="1" applyBorder="1" applyAlignment="1">
      <alignment horizontal="center" vertical="center" wrapText="1"/>
    </xf>
    <xf numFmtId="0" fontId="8" fillId="22" borderId="42" xfId="0" applyFont="1" applyFill="1" applyBorder="1" applyAlignment="1">
      <alignment horizontal="center" vertical="center" wrapText="1"/>
    </xf>
    <xf numFmtId="0" fontId="8" fillId="22" borderId="43" xfId="0" applyFont="1" applyFill="1" applyBorder="1" applyAlignment="1">
      <alignment horizontal="center" vertical="center" wrapText="1"/>
    </xf>
    <xf numFmtId="0" fontId="8" fillId="22" borderId="41" xfId="0" applyFont="1" applyFill="1" applyBorder="1" applyAlignment="1">
      <alignment horizontal="center" vertical="center"/>
    </xf>
    <xf numFmtId="0" fontId="8" fillId="22" borderId="42" xfId="0" applyFont="1" applyFill="1" applyBorder="1" applyAlignment="1">
      <alignment horizontal="center" vertical="center"/>
    </xf>
    <xf numFmtId="0" fontId="8" fillId="22" borderId="43"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42" xfId="0" applyFont="1" applyFill="1" applyBorder="1" applyAlignment="1">
      <alignment horizontal="center" vertical="center"/>
    </xf>
    <xf numFmtId="0" fontId="8" fillId="5" borderId="43" xfId="0" applyFont="1" applyFill="1" applyBorder="1" applyAlignment="1">
      <alignment horizontal="center" vertical="center"/>
    </xf>
    <xf numFmtId="0" fontId="8" fillId="5" borderId="47" xfId="0" applyFont="1" applyFill="1" applyBorder="1" applyAlignment="1">
      <alignment horizontal="center" vertical="top" wrapText="1"/>
    </xf>
    <xf numFmtId="0" fontId="8" fillId="5" borderId="48" xfId="0" applyFont="1" applyFill="1" applyBorder="1" applyAlignment="1">
      <alignment horizontal="center" vertical="top" wrapText="1"/>
    </xf>
    <xf numFmtId="0" fontId="8" fillId="5" borderId="49" xfId="0" applyFont="1" applyFill="1" applyBorder="1" applyAlignment="1">
      <alignment horizontal="center" vertical="top" wrapText="1"/>
    </xf>
    <xf numFmtId="0" fontId="8" fillId="22" borderId="37" xfId="0" applyFont="1" applyFill="1" applyBorder="1" applyAlignment="1">
      <alignment horizontal="center" vertical="center"/>
    </xf>
    <xf numFmtId="0" fontId="8" fillId="22" borderId="38" xfId="0" applyFont="1" applyFill="1" applyBorder="1" applyAlignment="1">
      <alignment horizontal="center" vertical="center"/>
    </xf>
    <xf numFmtId="0" fontId="8" fillId="22" borderId="39" xfId="0" applyFont="1" applyFill="1" applyBorder="1" applyAlignment="1">
      <alignment horizontal="center" vertical="center"/>
    </xf>
    <xf numFmtId="0" fontId="8" fillId="19" borderId="24" xfId="0" applyFont="1" applyFill="1" applyBorder="1" applyAlignment="1">
      <alignment horizontal="center" vertical="top" wrapText="1"/>
    </xf>
    <xf numFmtId="0" fontId="8" fillId="19" borderId="23" xfId="0" applyFont="1" applyFill="1" applyBorder="1" applyAlignment="1">
      <alignment horizontal="center" vertical="top" wrapText="1"/>
    </xf>
    <xf numFmtId="0" fontId="8" fillId="19" borderId="25" xfId="0" applyFont="1" applyFill="1" applyBorder="1" applyAlignment="1">
      <alignment horizontal="center" vertical="top" wrapText="1"/>
    </xf>
    <xf numFmtId="0" fontId="8" fillId="19" borderId="26" xfId="0" applyFont="1" applyFill="1" applyBorder="1" applyAlignment="1">
      <alignment horizontal="center" vertical="center"/>
    </xf>
    <xf numFmtId="0" fontId="8" fillId="19" borderId="27" xfId="0" applyFont="1" applyFill="1" applyBorder="1" applyAlignment="1">
      <alignment horizontal="center" vertical="center"/>
    </xf>
    <xf numFmtId="0" fontId="8" fillId="19" borderId="28" xfId="0" applyFont="1" applyFill="1" applyBorder="1" applyAlignment="1">
      <alignment horizontal="center" vertical="center"/>
    </xf>
    <xf numFmtId="0" fontId="30" fillId="0" borderId="12" xfId="0" applyFont="1" applyBorder="1" applyAlignment="1">
      <alignment horizontal="center" vertical="top" wrapText="1"/>
    </xf>
    <xf numFmtId="0" fontId="30" fillId="0" borderId="3" xfId="0" applyFont="1" applyBorder="1" applyAlignment="1">
      <alignment horizontal="center" vertical="top" wrapText="1"/>
    </xf>
    <xf numFmtId="0" fontId="30" fillId="0" borderId="16" xfId="0" applyFont="1" applyBorder="1" applyAlignment="1">
      <alignment horizontal="center" vertical="top" wrapText="1"/>
    </xf>
    <xf numFmtId="0" fontId="8" fillId="6" borderId="1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6" xfId="0" applyFont="1" applyFill="1" applyBorder="1" applyAlignment="1">
      <alignment horizontal="center" vertical="center" wrapText="1"/>
    </xf>
    <xf numFmtId="167" fontId="4" fillId="0" borderId="79" xfId="3" applyNumberFormat="1" applyFont="1" applyBorder="1" applyAlignment="1">
      <alignment horizontal="left" vertical="top" wrapText="1"/>
    </xf>
    <xf numFmtId="167" fontId="4" fillId="0" borderId="80" xfId="3" applyNumberFormat="1" applyFont="1" applyBorder="1" applyAlignment="1">
      <alignment horizontal="left" vertical="top" wrapText="1"/>
    </xf>
    <xf numFmtId="167" fontId="4" fillId="0" borderId="81" xfId="3" applyNumberFormat="1" applyFont="1" applyBorder="1" applyAlignment="1">
      <alignment horizontal="left" vertical="top" wrapText="1"/>
    </xf>
    <xf numFmtId="167" fontId="42" fillId="0" borderId="79" xfId="3" applyNumberFormat="1" applyFont="1" applyBorder="1" applyAlignment="1">
      <alignment horizontal="left" vertical="top" wrapText="1"/>
    </xf>
    <xf numFmtId="167" fontId="61" fillId="0" borderId="80" xfId="3" applyNumberFormat="1" applyFont="1" applyBorder="1" applyAlignment="1">
      <alignment horizontal="left" vertical="top" wrapText="1"/>
    </xf>
    <xf numFmtId="167" fontId="61" fillId="0" borderId="81" xfId="3" applyNumberFormat="1" applyFont="1" applyBorder="1" applyAlignment="1">
      <alignment horizontal="left" vertical="top" wrapText="1"/>
    </xf>
    <xf numFmtId="0" fontId="42" fillId="0" borderId="0" xfId="0" applyFont="1" applyAlignment="1">
      <alignment wrapText="1"/>
    </xf>
    <xf numFmtId="167" fontId="58" fillId="0" borderId="80" xfId="3" applyNumberFormat="1" applyFont="1" applyBorder="1" applyAlignment="1">
      <alignment horizontal="left" vertical="top" wrapText="1"/>
    </xf>
    <xf numFmtId="167" fontId="58" fillId="0" borderId="81" xfId="3" applyNumberFormat="1" applyFont="1" applyBorder="1" applyAlignment="1">
      <alignment horizontal="left" vertical="top" wrapText="1"/>
    </xf>
    <xf numFmtId="0" fontId="42" fillId="0" borderId="1" xfId="0" applyFont="1" applyBorder="1" applyAlignment="1">
      <alignment vertical="top" wrapText="1"/>
    </xf>
    <xf numFmtId="167" fontId="58" fillId="0" borderId="1" xfId="3" applyNumberFormat="1" applyFont="1" applyBorder="1" applyAlignment="1">
      <alignment horizontal="left" vertical="top" wrapText="1"/>
    </xf>
    <xf numFmtId="0" fontId="70" fillId="0" borderId="1" xfId="0" applyFont="1" applyBorder="1" applyAlignment="1">
      <alignment vertical="top" wrapText="1"/>
    </xf>
    <xf numFmtId="167" fontId="62" fillId="0" borderId="1" xfId="3" applyNumberFormat="1" applyFont="1" applyBorder="1" applyAlignment="1">
      <alignment horizontal="left" vertical="top" wrapText="1"/>
    </xf>
    <xf numFmtId="0" fontId="0" fillId="0" borderId="0" xfId="0" applyAlignment="1">
      <alignment vertical="top" wrapText="1"/>
    </xf>
    <xf numFmtId="0" fontId="23" fillId="0" borderId="1" xfId="0" applyFont="1" applyBorder="1" applyAlignment="1">
      <alignment vertical="top" wrapText="1"/>
    </xf>
    <xf numFmtId="167" fontId="24" fillId="0" borderId="1" xfId="3" applyNumberFormat="1" applyFont="1" applyBorder="1" applyAlignment="1">
      <alignment horizontal="left" vertical="top" wrapText="1"/>
    </xf>
    <xf numFmtId="0" fontId="0" fillId="0" borderId="1" xfId="0" applyBorder="1" applyAlignment="1">
      <alignment vertical="top" wrapText="1"/>
    </xf>
    <xf numFmtId="167" fontId="22" fillId="0" borderId="1" xfId="3" applyNumberFormat="1" applyFont="1" applyBorder="1" applyAlignment="1">
      <alignment horizontal="left" vertical="top" wrapText="1"/>
    </xf>
    <xf numFmtId="167" fontId="48" fillId="30" borderId="1" xfId="3" applyNumberFormat="1" applyFont="1" applyFill="1" applyBorder="1" applyAlignment="1">
      <alignment horizontal="center"/>
    </xf>
    <xf numFmtId="167" fontId="48" fillId="30" borderId="82" xfId="3" applyNumberFormat="1" applyFont="1" applyFill="1" applyBorder="1" applyAlignment="1">
      <alignment horizontal="center"/>
    </xf>
    <xf numFmtId="166" fontId="5" fillId="29" borderId="79" xfId="3" applyNumberFormat="1" applyFont="1" applyFill="1" applyBorder="1" applyAlignment="1">
      <alignment horizontal="center" vertical="center" wrapText="1" readingOrder="1"/>
    </xf>
    <xf numFmtId="167" fontId="48" fillId="30" borderId="79" xfId="3" applyNumberFormat="1" applyFont="1" applyFill="1" applyBorder="1" applyAlignment="1">
      <alignment horizontal="center"/>
    </xf>
    <xf numFmtId="167" fontId="48" fillId="30" borderId="80" xfId="3" applyNumberFormat="1" applyFont="1" applyFill="1" applyBorder="1" applyAlignment="1">
      <alignment horizontal="center"/>
    </xf>
    <xf numFmtId="167" fontId="48" fillId="30" borderId="81" xfId="3" applyNumberFormat="1" applyFont="1" applyFill="1" applyBorder="1" applyAlignment="1">
      <alignment horizontal="center"/>
    </xf>
    <xf numFmtId="166" fontId="5" fillId="5" borderId="79" xfId="3" applyNumberFormat="1" applyFont="1" applyFill="1" applyBorder="1" applyAlignment="1">
      <alignment horizontal="center" vertical="center" wrapText="1" readingOrder="1"/>
    </xf>
    <xf numFmtId="14" fontId="5" fillId="29" borderId="79" xfId="3" applyNumberFormat="1" applyFont="1" applyFill="1" applyBorder="1" applyAlignment="1">
      <alignment horizontal="center" vertical="center" wrapText="1" readingOrder="1"/>
    </xf>
    <xf numFmtId="14" fontId="5" fillId="29" borderId="80" xfId="3" applyNumberFormat="1" applyFont="1" applyFill="1" applyBorder="1" applyAlignment="1">
      <alignment horizontal="center" vertical="center" wrapText="1" readingOrder="1"/>
    </xf>
    <xf numFmtId="14" fontId="5" fillId="29" borderId="81" xfId="3" applyNumberFormat="1" applyFont="1" applyFill="1" applyBorder="1" applyAlignment="1">
      <alignment horizontal="center" vertical="center" wrapText="1" readingOrder="1"/>
    </xf>
    <xf numFmtId="14" fontId="5" fillId="2" borderId="1" xfId="3" applyNumberFormat="1" applyFont="1" applyFill="1" applyBorder="1" applyAlignment="1">
      <alignment horizontal="center" vertical="center" wrapText="1" readingOrder="1"/>
    </xf>
    <xf numFmtId="14" fontId="5" fillId="29" borderId="1" xfId="3" applyNumberFormat="1" applyFont="1" applyFill="1" applyBorder="1" applyAlignment="1">
      <alignment horizontal="center" vertical="center" wrapText="1" readingOrder="1"/>
    </xf>
    <xf numFmtId="14" fontId="5" fillId="5" borderId="1" xfId="3" applyNumberFormat="1" applyFont="1" applyFill="1" applyBorder="1" applyAlignment="1">
      <alignment horizontal="center" vertical="center" wrapText="1" readingOrder="1"/>
    </xf>
    <xf numFmtId="166" fontId="5" fillId="29" borderId="80" xfId="3" applyNumberFormat="1" applyFont="1" applyFill="1" applyBorder="1" applyAlignment="1">
      <alignment horizontal="center" vertical="center" wrapText="1" readingOrder="1"/>
    </xf>
    <xf numFmtId="166" fontId="5" fillId="29" borderId="81" xfId="3" applyNumberFormat="1" applyFont="1" applyFill="1" applyBorder="1" applyAlignment="1">
      <alignment horizontal="center" vertical="center" wrapText="1" readingOrder="1"/>
    </xf>
    <xf numFmtId="166" fontId="5" fillId="2" borderId="79" xfId="3" applyNumberFormat="1" applyFont="1" applyFill="1" applyBorder="1" applyAlignment="1">
      <alignment horizontal="center" vertical="center" wrapText="1" readingOrder="1"/>
    </xf>
    <xf numFmtId="167" fontId="61" fillId="0" borderId="79" xfId="3" applyNumberFormat="1" applyFont="1" applyBorder="1" applyAlignment="1">
      <alignment horizontal="left" vertical="top" wrapText="1"/>
    </xf>
    <xf numFmtId="16" fontId="8" fillId="10" borderId="24" xfId="0" applyNumberFormat="1" applyFont="1" applyFill="1" applyBorder="1" applyAlignment="1">
      <alignment horizontal="center" vertical="center"/>
    </xf>
    <xf numFmtId="16" fontId="8" fillId="10" borderId="23" xfId="0" applyNumberFormat="1" applyFont="1" applyFill="1" applyBorder="1" applyAlignment="1">
      <alignment horizontal="center" vertical="center"/>
    </xf>
    <xf numFmtId="16" fontId="8" fillId="10" borderId="25" xfId="0" applyNumberFormat="1" applyFont="1" applyFill="1" applyBorder="1" applyAlignment="1">
      <alignment horizontal="center" vertical="center"/>
    </xf>
    <xf numFmtId="0" fontId="8" fillId="10" borderId="24" xfId="0" applyFont="1" applyFill="1" applyBorder="1" applyAlignment="1">
      <alignment horizontal="center" vertical="center"/>
    </xf>
    <xf numFmtId="0" fontId="8" fillId="10" borderId="23" xfId="0" applyFont="1" applyFill="1" applyBorder="1" applyAlignment="1">
      <alignment horizontal="center" vertical="center"/>
    </xf>
    <xf numFmtId="0" fontId="8" fillId="10" borderId="25" xfId="0" applyFont="1" applyFill="1" applyBorder="1" applyAlignment="1">
      <alignment horizontal="center" vertical="center"/>
    </xf>
    <xf numFmtId="14" fontId="8" fillId="10" borderId="24" xfId="0" applyNumberFormat="1" applyFont="1" applyFill="1" applyBorder="1" applyAlignment="1">
      <alignment horizontal="center" vertical="center"/>
    </xf>
    <xf numFmtId="14" fontId="8" fillId="10" borderId="23" xfId="0" applyNumberFormat="1" applyFont="1" applyFill="1" applyBorder="1" applyAlignment="1">
      <alignment horizontal="center" vertical="center"/>
    </xf>
    <xf numFmtId="14" fontId="8" fillId="10" borderId="25" xfId="0" applyNumberFormat="1" applyFont="1" applyFill="1" applyBorder="1" applyAlignment="1">
      <alignment horizontal="center" vertical="center"/>
    </xf>
    <xf numFmtId="14" fontId="8" fillId="10" borderId="24" xfId="0" applyNumberFormat="1" applyFont="1" applyFill="1" applyBorder="1" applyAlignment="1">
      <alignment horizontal="center" vertical="center" wrapText="1"/>
    </xf>
    <xf numFmtId="14" fontId="8" fillId="10" borderId="23" xfId="0" applyNumberFormat="1" applyFont="1" applyFill="1" applyBorder="1" applyAlignment="1">
      <alignment horizontal="center" vertical="center" wrapText="1"/>
    </xf>
    <xf numFmtId="14" fontId="8" fillId="10" borderId="25" xfId="0" applyNumberFormat="1" applyFont="1" applyFill="1" applyBorder="1" applyAlignment="1">
      <alignment horizontal="center" vertical="center" wrapText="1"/>
    </xf>
    <xf numFmtId="0" fontId="8" fillId="10" borderId="37" xfId="0" applyFont="1" applyFill="1" applyBorder="1" applyAlignment="1">
      <alignment horizontal="center" vertical="center"/>
    </xf>
    <xf numFmtId="0" fontId="8" fillId="10" borderId="38" xfId="0" applyFont="1" applyFill="1" applyBorder="1" applyAlignment="1">
      <alignment horizontal="center" vertical="center"/>
    </xf>
    <xf numFmtId="0" fontId="8" fillId="10" borderId="39" xfId="0" applyFont="1" applyFill="1" applyBorder="1" applyAlignment="1">
      <alignment horizontal="center" vertical="center"/>
    </xf>
    <xf numFmtId="0" fontId="8" fillId="0" borderId="3" xfId="0" applyFont="1" applyBorder="1" applyAlignment="1">
      <alignment horizontal="center" vertical="center"/>
    </xf>
    <xf numFmtId="14" fontId="8" fillId="11" borderId="24" xfId="0" applyNumberFormat="1" applyFont="1" applyFill="1" applyBorder="1" applyAlignment="1">
      <alignment horizontal="center" vertical="center"/>
    </xf>
    <xf numFmtId="14" fontId="8" fillId="11" borderId="23" xfId="0" applyNumberFormat="1" applyFont="1" applyFill="1" applyBorder="1" applyAlignment="1">
      <alignment horizontal="center" vertical="center"/>
    </xf>
    <xf numFmtId="14" fontId="8" fillId="11" borderId="25" xfId="0" applyNumberFormat="1" applyFont="1" applyFill="1" applyBorder="1" applyAlignment="1">
      <alignment horizontal="center" vertical="center"/>
    </xf>
    <xf numFmtId="14" fontId="8" fillId="2" borderId="24" xfId="0" applyNumberFormat="1" applyFont="1" applyFill="1" applyBorder="1" applyAlignment="1">
      <alignment horizontal="center" vertical="center"/>
    </xf>
    <xf numFmtId="14" fontId="8" fillId="2" borderId="23" xfId="0" applyNumberFormat="1" applyFont="1" applyFill="1" applyBorder="1" applyAlignment="1">
      <alignment horizontal="center" vertical="center"/>
    </xf>
    <xf numFmtId="14" fontId="8" fillId="2" borderId="25" xfId="0" applyNumberFormat="1" applyFont="1" applyFill="1" applyBorder="1" applyAlignment="1">
      <alignment horizontal="center" vertical="center"/>
    </xf>
    <xf numFmtId="0" fontId="18" fillId="5" borderId="3" xfId="0" applyFont="1" applyFill="1" applyBorder="1" applyAlignment="1">
      <alignment horizontal="center" vertical="center"/>
    </xf>
    <xf numFmtId="0" fontId="8" fillId="7" borderId="3" xfId="0" applyFont="1" applyFill="1" applyBorder="1" applyAlignment="1">
      <alignment horizontal="center" vertical="top" wrapText="1"/>
    </xf>
    <xf numFmtId="0" fontId="18" fillId="5" borderId="4" xfId="0" applyFont="1" applyFill="1" applyBorder="1" applyAlignment="1">
      <alignment horizontal="center" vertical="center"/>
    </xf>
    <xf numFmtId="0" fontId="18" fillId="5" borderId="23" xfId="0" applyFont="1" applyFill="1" applyBorder="1" applyAlignment="1">
      <alignment horizontal="center" vertical="center"/>
    </xf>
    <xf numFmtId="0" fontId="18" fillId="5" borderId="5" xfId="0" applyFont="1" applyFill="1" applyBorder="1" applyAlignment="1">
      <alignment horizontal="center" vertical="center"/>
    </xf>
    <xf numFmtId="0" fontId="27" fillId="0" borderId="75" xfId="0" applyFont="1" applyBorder="1" applyAlignment="1">
      <alignment horizontal="center" vertical="center"/>
    </xf>
    <xf numFmtId="0" fontId="8" fillId="11" borderId="37" xfId="0" applyFont="1" applyFill="1" applyBorder="1" applyAlignment="1">
      <alignment horizontal="center" vertical="center"/>
    </xf>
    <xf numFmtId="0" fontId="8" fillId="11" borderId="38" xfId="0" applyFont="1" applyFill="1" applyBorder="1" applyAlignment="1">
      <alignment horizontal="center" vertical="center"/>
    </xf>
    <xf numFmtId="0" fontId="8" fillId="11" borderId="39" xfId="0" applyFont="1" applyFill="1" applyBorder="1" applyAlignment="1">
      <alignment horizontal="center" vertical="center"/>
    </xf>
    <xf numFmtId="0" fontId="10" fillId="9" borderId="3" xfId="0" applyFont="1" applyFill="1" applyBorder="1" applyAlignment="1">
      <alignment horizontal="center" vertical="center"/>
    </xf>
    <xf numFmtId="0" fontId="14" fillId="13" borderId="3" xfId="0" applyFont="1" applyFill="1" applyBorder="1" applyAlignment="1">
      <alignment horizontal="left" vertical="top" wrapText="1"/>
    </xf>
    <xf numFmtId="0" fontId="14" fillId="13" borderId="3" xfId="0" applyFont="1" applyFill="1" applyBorder="1" applyAlignment="1">
      <alignment horizontal="left" vertical="center"/>
    </xf>
  </cellXfs>
  <cellStyles count="4">
    <cellStyle name="Hiperłącze" xfId="2" builtinId="8"/>
    <cellStyle name="Normalny" xfId="0" builtinId="0"/>
    <cellStyle name="Normalny 2" xfId="3" xr:uid="{7E95D857-D5E6-4667-A202-0BF676E6241E}"/>
    <cellStyle name="Procentowy" xfId="1" builtinId="5"/>
  </cellStyles>
  <dxfs count="48">
    <dxf>
      <fill>
        <patternFill>
          <bgColor rgb="FFFF0000"/>
        </patternFill>
      </fill>
    </dxf>
    <dxf>
      <fill>
        <patternFill>
          <bgColor rgb="FFFF0000"/>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3300"/>
        </patternFill>
      </fill>
    </dxf>
    <dxf>
      <fill>
        <patternFill>
          <bgColor rgb="FFFFFF00"/>
        </patternFill>
      </fill>
    </dxf>
    <dxf>
      <fill>
        <patternFill>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documenttasks/documenttask1.xml><?xml version="1.0" encoding="utf-8"?>
<Tasks xmlns="http://schemas.microsoft.com/office/tasks/2019/documenttasks">
  <Task id="{CB4BA0F9-419F-43F9-82DF-D3505DA91F93}">
    <Anchor>
      <Comment id="{82A4DD53-56F5-4973-B590-3CCEDCDB2B0B}"/>
    </Anchor>
    <History>
      <Event time="2024-06-04T12:06:38.94" id="{5A947423-DC65-4E34-A5EE-B2F32DA6C8C6}">
        <Attribution userId="S::monika.wilczynska@digitalcaregroup.com::4e4bd420-840f-47f4-88c3-809ca54bb3fc" userName="Monika Wilczyńska" userProvider="AD"/>
        <Anchor>
          <Comment id="{82A4DD53-56F5-4973-B590-3CCEDCDB2B0B}"/>
        </Anchor>
        <Create/>
      </Event>
      <Event time="2024-06-04T12:06:38.94" id="{25C98BAC-3F13-49B5-A279-836C907E837C}">
        <Attribution userId="S::monika.wilczynska@digitalcaregroup.com::4e4bd420-840f-47f4-88c3-809ca54bb3fc" userName="Monika Wilczyńska" userProvider="AD"/>
        <Anchor>
          <Comment id="{82A4DD53-56F5-4973-B590-3CCEDCDB2B0B}"/>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82A4DD53-56F5-4973-B590-3CCEDCDB2B0B}"/>
        </Anchor>
        <SetTitle title="@Przemysław Ćwikła (IT R&amp;D) zaplanuj to proszę tak jak ustaliliśmy"/>
      </Event>
    </History>
  </Task>
</Tasks>
</file>

<file path=xl/documenttasks/documenttask2.xml><?xml version="1.0" encoding="utf-8"?>
<Tasks xmlns="http://schemas.microsoft.com/office/tasks/2019/documenttasks">
  <Task id="{53E92021-E757-4F1F-8009-EFA9F514AC49}">
    <Anchor>
      <Comment id="{580AC718-B888-4085-8D3C-8FE2F2FD3987}"/>
    </Anchor>
    <History>
      <Event time="2024-06-04T12:06:38.94" id="{5A947423-DC65-4E34-A5EE-B2F32DA6C8C6}">
        <Attribution userId="S::monika.wilczynska@digitalcaregroup.com::4e4bd420-840f-47f4-88c3-809ca54bb3fc" userName="Monika Wilczyńska" userProvider="AD"/>
        <Anchor>
          <Comment id="{580AC718-B888-4085-8D3C-8FE2F2FD3987}"/>
        </Anchor>
        <Create/>
      </Event>
      <Event time="2024-06-04T12:06:38.94" id="{25C98BAC-3F13-49B5-A279-836C907E837C}">
        <Attribution userId="S::monika.wilczynska@digitalcaregroup.com::4e4bd420-840f-47f4-88c3-809ca54bb3fc" userName="Monika Wilczyńska" userProvider="AD"/>
        <Anchor>
          <Comment id="{580AC718-B888-4085-8D3C-8FE2F2FD3987}"/>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580AC718-B888-4085-8D3C-8FE2F2FD3987}"/>
        </Anchor>
        <SetTitle title="@Przemysław Ćwikła (IT R&amp;D) zaplanuj to proszę tak jak ustaliliśmy"/>
      </Event>
    </History>
  </Task>
</Tasks>
</file>

<file path=xl/documenttasks/documenttask3.xml><?xml version="1.0" encoding="utf-8"?>
<Tasks xmlns="http://schemas.microsoft.com/office/tasks/2019/documenttasks">
  <Task id="{81243E9D-146C-4D88-9632-B8567F8254C7}">
    <Anchor>
      <Comment id="{B4873319-2FB4-4CBF-B95B-8AE5C3DB4C65}"/>
    </Anchor>
    <History>
      <Event time="2024-06-04T12:06:38.94" id="{5A947423-DC65-4E34-A5EE-B2F32DA6C8C6}">
        <Attribution userId="S::monika.wilczynska@digitalcaregroup.com::4e4bd420-840f-47f4-88c3-809ca54bb3fc" userName="Monika Wilczyńska" userProvider="AD"/>
        <Anchor>
          <Comment id="{B4873319-2FB4-4CBF-B95B-8AE5C3DB4C65}"/>
        </Anchor>
        <Create/>
      </Event>
      <Event time="2024-06-04T12:06:38.94" id="{25C98BAC-3F13-49B5-A279-836C907E837C}">
        <Attribution userId="S::monika.wilczynska@digitalcaregroup.com::4e4bd420-840f-47f4-88c3-809ca54bb3fc" userName="Monika Wilczyńska" userProvider="AD"/>
        <Anchor>
          <Comment id="{B4873319-2FB4-4CBF-B95B-8AE5C3DB4C65}"/>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B4873319-2FB4-4CBF-B95B-8AE5C3DB4C65}"/>
        </Anchor>
        <SetTitle title="@Przemysław Ćwikła (IT R&amp;D) zaplanuj to proszę tak jak ustaliliśmy"/>
      </Event>
    </History>
  </Task>
</Tasks>
</file>

<file path=xl/documenttasks/documenttask4.xml><?xml version="1.0" encoding="utf-8"?>
<Tasks xmlns="http://schemas.microsoft.com/office/tasks/2019/documenttasks">
  <Task id="{B29675ED-8404-4127-905F-F08456222460}">
    <Anchor>
      <Comment id="{DB6330BB-123C-42A1-9E91-144AA9226E31}"/>
    </Anchor>
    <History>
      <Event time="2024-06-04T12:06:38.94" id="{5A947423-DC65-4E34-A5EE-B2F32DA6C8C6}">
        <Attribution userId="S::monika.wilczynska@digitalcaregroup.com::4e4bd420-840f-47f4-88c3-809ca54bb3fc" userName="Monika Wilczyńska" userProvider="AD"/>
        <Anchor>
          <Comment id="{DB6330BB-123C-42A1-9E91-144AA9226E31}"/>
        </Anchor>
        <Create/>
      </Event>
      <Event time="2024-06-04T12:06:38.94" id="{25C98BAC-3F13-49B5-A279-836C907E837C}">
        <Attribution userId="S::monika.wilczynska@digitalcaregroup.com::4e4bd420-840f-47f4-88c3-809ca54bb3fc" userName="Monika Wilczyńska" userProvider="AD"/>
        <Anchor>
          <Comment id="{DB6330BB-123C-42A1-9E91-144AA9226E31}"/>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DB6330BB-123C-42A1-9E91-144AA9226E31}"/>
        </Anchor>
        <SetTitle title="@Przemysław Ćwikła (IT R&amp;D) zaplanuj to proszę tak jak ustaliliśmy"/>
      </Event>
    </History>
  </Task>
</Tasks>
</file>

<file path=xl/documenttasks/documenttask5.xml><?xml version="1.0" encoding="utf-8"?>
<Tasks xmlns="http://schemas.microsoft.com/office/tasks/2019/documenttasks">
  <Task id="{1560EA93-BB00-4064-830D-AF2FB51D2C74}">
    <Anchor>
      <Comment id="{09750F41-E1ED-495B-BDEF-E00B4A96A617}"/>
    </Anchor>
    <History>
      <Event time="2024-06-04T12:06:38.94" id="{5A947423-DC65-4E34-A5EE-B2F32DA6C8C6}">
        <Attribution userId="S::monika.wilczynska@digitalcaregroup.com::4e4bd420-840f-47f4-88c3-809ca54bb3fc" userName="Monika Wilczyńska" userProvider="AD"/>
        <Anchor>
          <Comment id="{09750F41-E1ED-495B-BDEF-E00B4A96A617}"/>
        </Anchor>
        <Create/>
      </Event>
      <Event time="2024-06-04T12:06:38.94" id="{25C98BAC-3F13-49B5-A279-836C907E837C}">
        <Attribution userId="S::monika.wilczynska@digitalcaregroup.com::4e4bd420-840f-47f4-88c3-809ca54bb3fc" userName="Monika Wilczyńska" userProvider="AD"/>
        <Anchor>
          <Comment id="{09750F41-E1ED-495B-BDEF-E00B4A96A617}"/>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09750F41-E1ED-495B-BDEF-E00B4A96A617}"/>
        </Anchor>
        <SetTitle title="@Przemysław Ćwikła (IT R&amp;D) zaplanuj to proszę tak jak ustaliliśmy"/>
      </Event>
    </History>
  </Task>
</Tasks>
</file>

<file path=xl/documenttasks/documenttask6.xml><?xml version="1.0" encoding="utf-8"?>
<Tasks xmlns="http://schemas.microsoft.com/office/tasks/2019/documenttasks">
  <Task id="{6F003850-7C78-48A5-BF2C-7598E19F28F1}">
    <Anchor>
      <Comment id="{18E7E606-D4F8-4F76-97BA-24D689F9185F}"/>
    </Anchor>
    <History>
      <Event time="2024-06-04T12:06:38.94" id="{5A947423-DC65-4E34-A5EE-B2F32DA6C8C6}">
        <Attribution userId="S::monika.wilczynska@digitalcaregroup.com::4e4bd420-840f-47f4-88c3-809ca54bb3fc" userName="Monika Wilczyńska" userProvider="AD"/>
        <Anchor>
          <Comment id="{18E7E606-D4F8-4F76-97BA-24D689F9185F}"/>
        </Anchor>
        <Create/>
      </Event>
      <Event time="2024-06-04T12:06:38.94" id="{25C98BAC-3F13-49B5-A279-836C907E837C}">
        <Attribution userId="S::monika.wilczynska@digitalcaregroup.com::4e4bd420-840f-47f4-88c3-809ca54bb3fc" userName="Monika Wilczyńska" userProvider="AD"/>
        <Anchor>
          <Comment id="{18E7E606-D4F8-4F76-97BA-24D689F9185F}"/>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18E7E606-D4F8-4F76-97BA-24D689F9185F}"/>
        </Anchor>
        <SetTitle title="@Przemysław Ćwikła (IT R&amp;D) zaplanuj to proszę tak jak ustaliliśmy"/>
      </Event>
    </History>
  </Task>
</Tasks>
</file>

<file path=xl/documenttasks/documenttask7.xml><?xml version="1.0" encoding="utf-8"?>
<Tasks xmlns="http://schemas.microsoft.com/office/tasks/2019/documenttasks">
  <Task id="{F84A1B6E-6CC7-4DBC-9176-1C98FDB768A1}">
    <Anchor>
      <Comment id="{776F8A5A-4155-4704-951A-38E406E42BE4}"/>
    </Anchor>
    <History>
      <Event time="2024-06-04T12:06:38.94" id="{5A947423-DC65-4E34-A5EE-B2F32DA6C8C6}">
        <Attribution userId="S::monika.wilczynska@digitalcaregroup.com::4e4bd420-840f-47f4-88c3-809ca54bb3fc" userName="Monika Wilczyńska" userProvider="AD"/>
        <Anchor>
          <Comment id="{776F8A5A-4155-4704-951A-38E406E42BE4}"/>
        </Anchor>
        <Create/>
      </Event>
      <Event time="2024-06-04T12:06:38.94" id="{25C98BAC-3F13-49B5-A279-836C907E837C}">
        <Attribution userId="S::monika.wilczynska@digitalcaregroup.com::4e4bd420-840f-47f4-88c3-809ca54bb3fc" userName="Monika Wilczyńska" userProvider="AD"/>
        <Anchor>
          <Comment id="{776F8A5A-4155-4704-951A-38E406E42BE4}"/>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776F8A5A-4155-4704-951A-38E406E42BE4}"/>
        </Anchor>
        <SetTitle title="@Przemysław Ćwikła (IT R&amp;D) zaplanuj to proszę tak jak ustaliliśmy"/>
      </Event>
    </History>
  </Task>
</Tasks>
</file>

<file path=xl/documenttasks/documenttask8.xml><?xml version="1.0" encoding="utf-8"?>
<Tasks xmlns="http://schemas.microsoft.com/office/tasks/2019/documenttasks">
  <Task id="{A7742E66-AD4F-48D7-B934-307EE334BC71}">
    <Anchor>
      <Comment id="{271176FB-34B9-4CF2-A0AD-6EAC7D2F6D49}"/>
    </Anchor>
    <History>
      <Event time="2024-06-04T12:06:38.94" id="{5A947423-DC65-4E34-A5EE-B2F32DA6C8C6}">
        <Attribution userId="S::monika.wilczynska@digitalcaregroup.com::4e4bd420-840f-47f4-88c3-809ca54bb3fc" userName="Monika Wilczyńska" userProvider="AD"/>
        <Anchor>
          <Comment id="{271176FB-34B9-4CF2-A0AD-6EAC7D2F6D49}"/>
        </Anchor>
        <Create/>
      </Event>
      <Event time="2024-06-04T12:06:38.94" id="{25C98BAC-3F13-49B5-A279-836C907E837C}">
        <Attribution userId="S::monika.wilczynska@digitalcaregroup.com::4e4bd420-840f-47f4-88c3-809ca54bb3fc" userName="Monika Wilczyńska" userProvider="AD"/>
        <Anchor>
          <Comment id="{271176FB-34B9-4CF2-A0AD-6EAC7D2F6D49}"/>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271176FB-34B9-4CF2-A0AD-6EAC7D2F6D49}"/>
        </Anchor>
        <SetTitle title="@Przemysław Ćwikła (IT R&amp;D) zaplanuj to proszę tak jak ustaliliśmy"/>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337670</xdr:colOff>
      <xdr:row>33</xdr:row>
      <xdr:rowOff>57149</xdr:rowOff>
    </xdr:to>
    <xdr:pic>
      <xdr:nvPicPr>
        <xdr:cNvPr id="2" name="Obraz 1">
          <a:extLst>
            <a:ext uri="{FF2B5EF4-FFF2-40B4-BE49-F238E27FC236}">
              <a16:creationId xmlns:a16="http://schemas.microsoft.com/office/drawing/2014/main" id="{F6D3BC03-1CAB-D573-5F83-2DC87935DF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824070" cy="6029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idok1" id="{6191EA34-FBA8-407D-8897-B57DC06385B9}"/>
  <namedSheetView name="Widok2" id="{D5129A31-2C7E-4F96-863A-C84D113CDC0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onvergence EP" id="{3AD71C5A-E9D4-4447-81F1-6FD61E64371C}">
    <nsvFilter filterId="{D15644A7-9B2B-1748-B4E5-647E56BB352E}" ref="A7:AN61" tableId="0">
      <columnFilter colId="39">
        <filter colId="39">
          <x:filters>
            <x:filter val="Exchange Portal"/>
            <x:filter val="Exchange Portal / Coporate"/>
            <x:filter val="Frontend Core"/>
          </x:filters>
        </filter>
      </columnFilter>
    </nsvFilter>
  </namedSheetView>
  <namedSheetView name="Thomas" id="{5D84B2F0-43DB-42C4-889C-ED41CE648C23}">
    <nsvFilter filterId="{D15644A7-9B2B-1748-B4E5-647E56BB352E}" ref="A7:AN61" tableId="0">
      <columnFilter colId="3">
        <filter colId="3">
          <x:filters>
            <x:filter val="Sales"/>
            <x:filter val="Sales, Policy"/>
          </x:filters>
        </filter>
      </columnFilter>
    </nsvFilter>
  </namedSheetView>
  <namedSheetView name="View1" id="{0A3DF905-E1F4-44A2-A766-41F553D79381}"/>
</namedSheetViews>
</file>

<file path=xl/persons/person.xml><?xml version="1.0" encoding="utf-8"?>
<personList xmlns="http://schemas.microsoft.com/office/spreadsheetml/2018/threadedcomments" xmlns:x="http://schemas.openxmlformats.org/spreadsheetml/2006/main">
  <person displayName="Przemysław Ćwikła (IT R&amp;D)" id="{F0CD913D-CE51-4377-8294-4435459C1A08}" userId="przemyslaw.cwikla2@digitalcaregroup.com" providerId="PeoplePicker"/>
  <person displayName="Marcin Pazdyga" id="{6B0EBAC8-A865-4BFF-8139-10AE7C105844}" userId="S::marcin.pazdyga@digitalcaregroup.com::3a605fe6-684e-4750-a98c-357047294f53" providerId="AD"/>
  <person displayName="Cezary Domagała" id="{403B577F-33B8-48B5-917A-48C5019EA16B}" userId="S::cezary.domagala@digitalcaregroup.com::89e38679-a9dc-4523-be2c-b5f1d07215cc" providerId="AD"/>
  <person displayName="Paweł Szymański" id="{860C3C1D-071E-4B8B-8F60-84BD40A96FFF}" userId="S::pawel.szymanski@digitalcaregroup.com::3719afdf-21ee-4eac-abd0-a421725970eb" providerId="AD"/>
  <person displayName="Marcin Wrzesiński" id="{2A55A94C-CFB9-4705-8807-5156B8A506F0}" userId="S::marcin.wrzesinski@digitalcaregroup.com::5d53585b-016f-48d1-a338-3a32c5d0d301" providerId="AD"/>
  <person displayName="Monika Wilczyńska" id="{C4DC1FB0-D22D-45CE-9BC7-AA1F49499E9D}" userId="S::monika.wilczynska@digitalcaregroup.com::4e4bd420-840f-47f4-88c3-809ca54bb3fc" providerId="AD"/>
  <person displayName="Tomasz Kułakowski" id="{F8E402B0-B591-4859-B851-C9D5C34369B9}" userId="S::tomasz.kulakowski@digitalcaregroup.com::deae9a77-7864-4ec4-a046-f1508ca33fc6" providerId="AD"/>
  <person displayName="Aleksandra Błaszczyk" id="{487887B3-1EC9-41EE-B83C-BE99560FA1F8}" userId="S::aleksandra.blaszczyk@digitalcaregroup.com::abe81109-3972-40b5-8a2e-60b673bb68c5" providerId="AD"/>
</personList>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P2" dT="2024-05-21T07:26:39.96" personId="{C4DC1FB0-D22D-45CE-9BC7-AA1F49499E9D}" id="{C6D78EB7-5C4C-4A5C-B737-5E1C40A8F143}">
    <text>Start sprintu Moni</text>
  </threadedComment>
  <threadedComment ref="N27" dT="2024-05-16T10:48:13.11" personId="{C4DC1FB0-D22D-45CE-9BC7-AA1F49499E9D}" id="{60866BDF-4E8E-4D91-B13D-BA426E5D3CCB}">
    <text>Zapytać Przemka ile w tym tyg poświęcają na Multi i ile jest planowane w kolejnych</text>
  </threadedComment>
  <threadedComment ref="B28" dT="2024-04-19T07:25:01.46" personId="{C4DC1FB0-D22D-45CE-9BC7-AA1F49499E9D}" id="{68BE8B3C-CB81-4395-A5F0-33ABACEEDE5E}">
    <text>wstępne wyceny, bo proces wycen się jeszcze nie skończył</text>
  </threadedComment>
  <threadedComment ref="O28" dT="2024-05-16T10:13:25.55" personId="{C4DC1FB0-D22D-45CE-9BC7-AA1F49499E9D}" id="{7790F450-5342-49B4-BDA0-85B0887A61B9}">
    <text>Jak dostaniemy wymagania do zmian w umowie i harmonogramie płatności (o ile coś jest) to tutaj mozemy to zrobić</text>
  </threadedComment>
  <threadedComment ref="P28" dT="2024-05-10T09:34:43.91" personId="{C4DC1FB0-D22D-45CE-9BC7-AA1F49499E9D}" id="{D196C907-589A-4464-8E7E-10803B2E7211}">
    <text>UAT start - 29/05
UAT end - 7/06</text>
  </threadedComment>
  <threadedComment ref="R28" dT="2024-05-10T09:32:52.91" personId="{C4DC1FB0-D22D-45CE-9BC7-AA1F49499E9D}" id="{D0F2CE3C-E991-49F2-8BC6-B6AE04A825C3}">
    <text>Wdrożenie na PROD 12/06 (oficjalna data GoLive 17/06)</text>
  </threadedComment>
  <threadedComment ref="O29" dT="2024-05-16T09:20:17.01" personId="{C4DC1FB0-D22D-45CE-9BC7-AA1F49499E9D}" id="{3CB4954A-683B-4B30-AA5F-A353ACE3A030}">
    <text>tutaj moze być podmiana regulaminów ale do wt musimy je dostać</text>
  </threadedComment>
  <threadedComment ref="P30" dT="2024-05-10T09:37:18.05" personId="{C4DC1FB0-D22D-45CE-9BC7-AA1F49499E9D}" id="{92627701-3158-484F-9348-40493A4F45F2}">
    <text>Optimus jedzie później bo to ie musi być na GoLive (to też nie jest częścia UAT)</text>
  </threadedComment>
  <threadedComment ref="P30" dT="2024-05-16T09:10:13.48" personId="{C4DC1FB0-D22D-45CE-9BC7-AA1F49499E9D}" id="{3F6FFFDB-5193-4A0C-84CB-393097F4AC37}" parentId="{92627701-3158-484F-9348-40493A4F45F2}">
    <text>tutaj Monia może jeszcze startować rebranding 28/05</text>
  </threadedComment>
  <threadedComment ref="S30" dT="2024-06-11T09:08:00.49" personId="{C4DC1FB0-D22D-45CE-9BC7-AA1F49499E9D}" id="{99714CDB-8951-4772-BD41-16E2252F04C9}">
    <text>tu wejście na PROD żeby przed Żabką sie wbić</text>
  </threadedComment>
  <threadedComment ref="S30" dT="2024-06-17T12:36:11.73" personId="{C4DC1FB0-D22D-45CE-9BC7-AA1F49499E9D}" id="{6F0B2A04-14BB-439E-B3D1-041B02EE5DED}" parentId="{99714CDB-8951-4772-BD41-16E2252F04C9}">
    <text>Możliwe że wejdzie na PROD 20.06</text>
  </threadedComment>
  <threadedComment ref="T31" dT="2024-06-24T11:23:57.76" personId="{C4DC1FB0-D22D-45CE-9BC7-AA1F49499E9D}" id="{AAA07253-734A-434A-B533-10E12DA057E0}">
    <text>DEF z PROD związany z kontraktami - analiza</text>
  </threadedComment>
  <threadedComment ref="T31" dT="2024-06-25T12:55:48.40" personId="{C4DC1FB0-D22D-45CE-9BC7-AA1F49499E9D}" id="{F9A56992-24EA-451E-8677-6E5EE50372F9}" parentId="{AAA07253-734A-434A-B533-10E12DA057E0}">
    <text>DEF z rejestracją kart</text>
  </threadedComment>
  <threadedComment ref="O32" dT="2024-05-16T09:18:11.44" personId="{C4DC1FB0-D22D-45CE-9BC7-AA1F49499E9D}" id="{C2ECCF80-1899-4E3D-9107-71F37DB4B057}">
    <text>tutaj może wystartowac rebranding</text>
  </threadedComment>
  <threadedComment ref="O37" dT="2024-05-10T09:40:02.32" personId="{C4DC1FB0-D22D-45CE-9BC7-AA1F49499E9D}" id="{945830E0-3D60-4404-A5D9-13E9569134E0}">
    <text>22/05 Dni Otwarte i tutaj to głównie testy</text>
  </threadedComment>
  <threadedComment ref="B48" dT="2024-04-22T14:13:31.73" personId="{C4DC1FB0-D22D-45CE-9BC7-AA1F49499E9D}" id="{5450157A-3155-41E0-AACD-CEC9B17823BE}">
    <text>Łączna wycena 42MD. Ma wejść do 16/05 ale cześć pracy może być zrobiona do 20/05 (10MD)</text>
  </threadedComment>
  <threadedComment ref="C49" dT="2024-05-24T09:22:27.93" personId="{C4DC1FB0-D22D-45CE-9BC7-AA1F49499E9D}" id="{5B65C7D9-424E-4C46-98D9-C35DF86E6149}">
    <text>Produkt z aktywacją i edycją wchodzi 06/06 (przesunięcie przez partnera, ale ta data jest krytyczna dla Mileny)</text>
  </threadedComment>
  <threadedComment ref="C49" dT="2024-05-27T09:55:11.90" personId="{C4DC1FB0-D22D-45CE-9BC7-AA1F49499E9D}" id="{14255D07-0DCE-4CD5-889F-D75C7EA5251B}" parentId="{5B65C7D9-424E-4C46-98D9-C35DF86E6149}">
    <text>4/06 - Marcin potwierdzi z KAMem
5/06 - wdrożenie na PROD</text>
  </threadedComment>
  <threadedComment ref="C49" dT="2024-06-05T09:39:42.03" personId="{C4DC1FB0-D22D-45CE-9BC7-AA1F49499E9D}" id="{E3F1C542-C3D1-4C44-9F3C-5B14390FE6F8}" parentId="{5B65C7D9-424E-4C46-98D9-C35DF86E6149}">
    <text>Potwierdzone - idzie na PROD - 5/06</text>
  </threadedComment>
  <threadedComment ref="S50" dT="2024-06-11T09:08:58.76" personId="{C4DC1FB0-D22D-45CE-9BC7-AA1F49499E9D}" id="{4423D598-D0C4-4BF8-9741-E0523386CC77}">
    <text>w tym tyg to pójdzie na PROD - dzień do potwierdzenia</text>
  </threadedComment>
  <threadedComment ref="S50" dT="2024-06-17T12:37:17.57" personId="{C4DC1FB0-D22D-45CE-9BC7-AA1F49499E9D}" id="{0F40AB47-90CC-4D2E-A36D-0BC4DF2F625F}" parentId="{4423D598-D0C4-4BF8-9741-E0523386CC77}">
    <text xml:space="preserve">Jest ryzyko że to nie dojedzie na 20.06 i przejdzie na przyszły tydzień </text>
  </threadedComment>
  <threadedComment ref="T50" dT="2024-06-25T09:54:53.51" personId="{C4DC1FB0-D22D-45CE-9BC7-AA1F49499E9D}" id="{A2BC1BEC-8C63-4514-A13A-DA0A4DA75E7E}">
    <text>wdrożenie na PROD 26.06 (+ wyłączenie promocji w Żabce)</text>
  </threadedComment>
  <threadedComment ref="B53" dT="2024-04-22T14:05:40.98" personId="{C4DC1FB0-D22D-45CE-9BC7-AA1F49499E9D}" id="{C312AF96-10D0-4D6B-83D0-9C5260DC6883}">
    <text>To ma się zakończyć gdzieś do połowy czerwca (koniec czerwca partner chce ruszać ze sprzedażą) - zespół działa z tym, jest zaplanowane, ale data wdrożenie nie jest w pełni potwierdzona, bo nie ma jeszcze wszystkich wymagań.</text>
  </threadedComment>
  <threadedComment ref="C54" dT="2024-06-25T10:47:38.35" personId="{C4DC1FB0-D22D-45CE-9BC7-AA1F49499E9D}" id="{31390159-F902-4C7B-958D-CED088FA4218}">
    <text>KAM - Monika Komorowska</text>
  </threadedComment>
  <threadedComment ref="C54" dT="2024-06-25T10:48:49.47" personId="{C4DC1FB0-D22D-45CE-9BC7-AA1F49499E9D}" id="{6A726381-1BCE-4819-8477-3ADBD5449855}" parentId="{31390159-F902-4C7B-958D-CED088FA4218}">
    <text>UAT: 22/07 - 5/08
PROD: połowa sierpnia 19/08 - TBC</text>
  </threadedComment>
  <threadedComment ref="C54" dT="2024-06-25T10:49:56.40" personId="{C4DC1FB0-D22D-45CE-9BC7-AA1F49499E9D}" id="{B97B2BD2-63D3-4BD3-A8EF-8F00DA5C4C4B}" parentId="{31390159-F902-4C7B-958D-CED088FA4218}">
    <text>Definicja Warex dojechała 21/06; definicji dla Optimusa jeszcze nie ma</text>
  </threadedComment>
  <threadedComment ref="AB54" dT="2024-06-25T10:49:20.73" personId="{C4DC1FB0-D22D-45CE-9BC7-AA1F49499E9D}" id="{C3C60E9B-8F1E-461C-A585-C2CFCB7AC542}">
    <text>19/08 wdrożenie na PROD - TBC</text>
  </threadedComment>
  <threadedComment ref="C55" dT="2024-04-22T13:58:32.21" personId="{C4DC1FB0-D22D-45CE-9BC7-AA1F49499E9D}" id="{990A4039-55DB-4B98-9F33-A4D3CA8F264A}">
    <text>Mozliwe że tutaj też będą zmiany - Marcin potwierdzi</text>
  </threadedComment>
  <threadedComment ref="C55" dT="2024-05-27T09:58:54.19" personId="{C4DC1FB0-D22D-45CE-9BC7-AA1F49499E9D}" id="{0E188458-2035-48C4-89A7-5BF0F456EB79}" parentId="{990A4039-55DB-4B98-9F33-A4D3CA8F264A}">
    <text>Biznes pracuje nad spec produktu dla Moniki - były ustalenia że fajnie gdyby to weszło razem z Warexem i rebrandingiem</text>
  </threadedComment>
  <threadedComment ref="C55" dT="2024-05-27T09:59:20.25" personId="{C4DC1FB0-D22D-45CE-9BC7-AA1F49499E9D}" id="{669EDD31-8540-4567-B039-06CDB50F2A3C}" parentId="{990A4039-55DB-4B98-9F33-A4D3CA8F264A}">
    <text>rebranding nie jest obowiazkowy na start</text>
  </threadedComment>
  <threadedComment ref="B58" dT="2024-05-21T13:14:16.70" personId="{C4DC1FB0-D22D-45CE-9BC7-AA1F49499E9D}" id="{D3A1E4DE-9321-40A2-B2B2-E607A7CE124C}">
    <text>brak dokumentów- czekają na potwierdzenie</text>
  </threadedComment>
  <threadedComment ref="Q58" dT="2024-05-20T10:16:59.26" personId="{C4DC1FB0-D22D-45CE-9BC7-AA1F49499E9D}" id="{E573FBA7-40CA-4989-A844-5098F3ADE346}">
    <text>tutaj ma być wydanie tych zmian</text>
  </threadedComment>
  <threadedComment ref="Q58" dT="2024-05-24T08:10:34.23" personId="{C4DC1FB0-D22D-45CE-9BC7-AA1F49499E9D}" id="{4841968E-6489-4117-B143-F18F8C51B44A}" parentId="{E573FBA7-40CA-4989-A844-5098F3ADE346}">
    <text>Potwierdzone z Kamą i biznesem że to wchodzi 6.06 - to jest pilna data!</text>
  </threadedComment>
  <threadedComment ref="Q58" dT="2024-06-10T09:06:53.58" personId="{C4DC1FB0-D22D-45CE-9BC7-AA1F49499E9D}" id="{5FE6577B-363B-4711-A47A-85C6443C005D}" parentId="{E573FBA7-40CA-4989-A844-5098F3ADE346}">
    <text>to jest DONE - Wiktoria weryfikowała na PROD i działa</text>
  </threadedComment>
  <threadedComment ref="B63" dT="2024-06-10T09:09:27.14" personId="{C4DC1FB0-D22D-45CE-9BC7-AA1F49499E9D}" id="{2AEB946A-CAE7-4019-B10B-209A2B663FFD}">
    <text>Amplifin dostawca modułu Allpsi</text>
  </threadedComment>
  <threadedComment ref="S63" dT="2024-06-04T13:10:58.94" personId="{C4DC1FB0-D22D-45CE-9BC7-AA1F49499E9D}" id="{C3F1CE89-0DC1-4D4A-913E-F66B78948093}">
    <text>Wstępnie to pójdzie na PROD z iStyle  19/06 ale funkcjonalność będzie wyłaczona</text>
  </threadedComment>
  <threadedComment ref="T63" dT="2024-05-28T07:40:03.70" personId="{C4DC1FB0-D22D-45CE-9BC7-AA1F49499E9D}" id="{FF18D27F-985C-48DB-8CB5-5B1B4A7820F0}">
    <text>Nie ma jeszcze odpowiedzi od partnera - trzeba potwierdzić datę wejścia na PROD</text>
  </threadedComment>
  <threadedComment ref="T63" dT="2024-05-28T07:40:41.34" personId="{C4DC1FB0-D22D-45CE-9BC7-AA1F49499E9D}" id="{84E79D89-78C9-49ED-9FBC-CB4D5D059BEF}" parentId="{FF18D27F-985C-48DB-8CB5-5B1B4A7820F0}">
    <text>26/06 - do potwierdzenia</text>
  </threadedComment>
  <threadedComment ref="T63" dT="2024-06-18T12:36:19.90" personId="{C4DC1FB0-D22D-45CE-9BC7-AA1F49499E9D}" id="{2CF03D3B-9D3F-4366-8C67-2ECB7ECB8E94}" parentId="{FF18D27F-985C-48DB-8CB5-5B1B4A7820F0}">
    <text>Czekamy na potwierdzenie partnera czy UATy mogą wystartować 24.06</text>
  </threadedComment>
  <threadedComment ref="P66" dT="2024-05-27T10:10:18.91" personId="{C4DC1FB0-D22D-45CE-9BC7-AA1F49499E9D}" id="{73FBFB4B-61D1-4C93-8113-24711875506D}">
    <text>W tym lub przyszłym tyg rozpocznie się integracja z partnerem</text>
  </threadedComment>
  <threadedComment ref="Q66" dT="2024-06-05T10:33:37.43" personId="{C4DC1FB0-D22D-45CE-9BC7-AA1F49499E9D}" id="{87074385-7728-4BDE-B615-3BE7816744AF}">
    <text>jak ALF wejdzie na UAT to będzie potrzebna weryfikacja po stronie MASH</text>
  </threadedComment>
  <threadedComment ref="B68" dT="2024-05-20T08:45:46.43" personId="{C4DC1FB0-D22D-45CE-9BC7-AA1F49499E9D}" id="{21C1666A-CCF3-4C2C-A479-8B5DCE992620}">
    <text>wymagania do potwierdzenia</text>
  </threadedComment>
  <threadedComment ref="B73" dT="2024-05-20T08:45:56.02" personId="{C4DC1FB0-D22D-45CE-9BC7-AA1F49499E9D}" id="{9DF29C47-B902-4637-BEF5-829E389AB128}">
    <text>Magento musi potwierdzić slot z BIKiem</text>
  </threadedComment>
  <threadedComment ref="B73" dT="2024-05-21T07:49:30.27" personId="{C4DC1FB0-D22D-45CE-9BC7-AA1F49499E9D}" id="{F999052C-5CEC-4FB9-9103-18A60711EA29}" parentId="{9DF29C47-B902-4637-BEF5-829E389AB128}">
    <text>warsztaty w czwartek 23/05 - Paweł tam będzie</text>
  </threadedComment>
  <threadedComment ref="B73" dT="2024-05-29T07:37:11.71" personId="{C4DC1FB0-D22D-45CE-9BC7-AA1F49499E9D}" id="{3A5A5F72-8579-4724-B411-FE79940285AD}" parentId="{9DF29C47-B902-4637-BEF5-829E389AB128}">
    <text>Karolina Głowacka-Serafin lub Joanna Wiercioch</text>
  </threadedComment>
  <threadedComment ref="Q73" dT="2024-05-29T07:43:36.67" personId="{C4DC1FB0-D22D-45CE-9BC7-AA1F49499E9D}" id="{88C97A18-749A-4BC9-ACDD-0126D8D56D17}">
    <text>Przygotowanie środowisk w BIK, dokumentacji i domknięcie aneksu</text>
  </threadedComment>
  <threadedComment ref="R73" dT="2024-06-10T09:22:40.03" personId="{C4DC1FB0-D22D-45CE-9BC7-AA1F49499E9D}" id="{F6BC862A-AFE6-4828-8E80-7204C292DEBA}">
    <text xml:space="preserve">11/06 spotkanie z BIKiem </text>
  </threadedComment>
  <threadedComment ref="R77" dT="2024-05-29T07:41:58.73" personId="{C4DC1FB0-D22D-45CE-9BC7-AA1F49499E9D}" id="{3DF36820-3792-4376-8A8B-5461C6EEB47C}">
    <text>Magento będzie czekać na specyfikację endpointów z MASH, ale mogą wystartować integrację z BIK i osadzenie skryptów na froncie</text>
  </threadedComment>
  <threadedComment ref="B78" dT="2024-06-12T08:56:49.29" personId="{C4DC1FB0-D22D-45CE-9BC7-AA1F49499E9D}" id="{DC2967D7-DFF9-4AE2-97B6-EC04E9C1CEDC}">
    <text>Patryk to analizuje i wpadnie w sprint Optimusa, jak tylko będzie gotowe.</text>
  </threadedComment>
  <threadedComment ref="S80" dT="2024-06-17T12:40:27.54" personId="{C4DC1FB0-D22D-45CE-9BC7-AA1F49499E9D}" id="{17395BD2-682B-4A92-93B5-948EBD24D946}">
    <text>Analiza Patryka - to jest sporo pracy</text>
  </threadedComment>
  <threadedComment ref="B83" dT="2024-06-10T09:14:18.55" personId="{C4DC1FB0-D22D-45CE-9BC7-AA1F49499E9D}" id="{87E7B2A9-3F7D-4B31-AB1B-F0033E872CF7}">
    <text>2/3 iMad umowi są zrobione (POS, zdalny, B2B, Multi w trakcie)
Mediak i Velo skończone</text>
  </threadedComment>
  <threadedComment ref="S83" dT="2024-06-17T13:18:19.44" personId="{C4DC1FB0-D22D-45CE-9BC7-AA1F49499E9D}" id="{B36E8632-3E5A-49A5-A521-FB8330768C68}">
    <text>B2B, zgody scoringowe i to co zostało na iMad</text>
  </threadedComment>
  <threadedComment ref="T83" dT="2024-06-24T11:29:03.41" personId="{C4DC1FB0-D22D-45CE-9BC7-AA1F49499E9D}" id="{235F363C-5FA4-4A95-AABD-4248D19005C4}">
    <text>pozostałe dokumenty do MM, Multi, Najem (upgrade), Najem B2B</text>
  </threadedComment>
  <threadedComment ref="Q84" dT="2024-06-05T09:44:11.55" personId="{C4DC1FB0-D22D-45CE-9BC7-AA1F49499E9D}" id="{D553C088-5F3E-445B-A1BC-7A3B8718E8DE}">
    <text>PKO testy i instrukcje do iMad</text>
  </threadedComment>
  <threadedComment ref="R84" dT="2024-06-05T09:45:03.75" personId="{C4DC1FB0-D22D-45CE-9BC7-AA1F49499E9D}" id="{84D80FBE-C7CC-4EB1-8C58-41531C5936DF}">
    <text>jak wpłyną regulaminy to wystartują prace</text>
  </threadedComment>
  <threadedComment ref="S84" dT="2024-06-17T13:36:07.29" personId="{C4DC1FB0-D22D-45CE-9BC7-AA1F49499E9D}" id="{BA922C73-9355-4E10-B087-E87B0D6C46AA}">
    <text>PKO, iMad, MM i Special Offer - wchodzi podmiana regulaminów (maili i sms) w tym tyg</text>
  </threadedComment>
  <threadedComment ref="S84" dT="2024-06-25T10:51:59.36" personId="{C4DC1FB0-D22D-45CE-9BC7-AA1F49499E9D}" id="{698C483D-28BF-48A3-B026-3688DA871DF6}" parentId="{BA922C73-9355-4E10-B087-E87B0D6C46AA}">
    <text>To weszło wszystko (+ landing page dla special offer stanalone)</text>
  </threadedComment>
  <threadedComment ref="O85" dT="2024-05-21T07:27:26.42" personId="{C4DC1FB0-D22D-45CE-9BC7-AA1F49499E9D}" id="{9EDF6EB4-430D-4652-BBD0-06C4520F88E9}">
    <text>koniec MTTC developersko</text>
  </threadedComment>
  <threadedComment ref="P85" dT="2024-05-21T07:28:06.74" personId="{C4DC1FB0-D22D-45CE-9BC7-AA1F49499E9D}" id="{D619EDEA-F5AD-4515-83B1-4AB5F0391A1B}">
    <text>Malezja i nie wiadomo co z Żabką (Żabka podobno nie wyraziła zgody na rebranding przed kampanią)</text>
  </threadedComment>
  <threadedComment ref="P85" dT="2024-05-21T12:38:48.75" personId="{C4DC1FB0-D22D-45CE-9BC7-AA1F49499E9D}" id="{71CE54F5-7B4D-477E-AB59-0875DF35D30C}" parentId="{D619EDEA-F5AD-4515-83B1-4AB5F0391A1B}">
    <text>W tym sprincie w OPTI doszła dodatkowa praca dot promocji</text>
  </threadedComment>
  <threadedComment ref="R85" dT="2024-06-11T09:09:56.04" personId="{C4DC1FB0-D22D-45CE-9BC7-AA1F49499E9D}" id="{66D47382-75C1-41EB-96F8-A1E3FBE4E527}">
    <text>11.06 - MTTC i Żabka ida na PROD</text>
  </threadedComment>
  <threadedComment ref="S85" dT="2024-06-17T12:40:58.38" personId="{C4DC1FB0-D22D-45CE-9BC7-AA1F49499E9D}" id="{F6B0F652-8B64-40F9-A79A-57816CDF9158}">
    <text>PKO in progress i zespół zacznie iMad</text>
  </threadedComment>
  <threadedComment ref="T85" dT="2024-06-25T09:48:58.96" personId="{C4DC1FB0-D22D-45CE-9BC7-AA1F49499E9D}" id="{F237DDE9-DDB6-470D-9555-81E32CB14AB5}">
    <text>PKO i iMad in progress</text>
  </threadedComment>
  <threadedComment ref="S86" dT="2024-06-18T12:38:13.73" personId="{C4DC1FB0-D22D-45CE-9BC7-AA1F49499E9D}" id="{5BF052C9-A7B2-4BA5-91D4-3BA38C9EC401}">
    <text>zespół czeka na potwierdzenie 1 template maila i będzie to jeszcze około 0.5MD</text>
  </threadedComment>
  <threadedComment ref="T86" dT="2024-06-25T13:00:22.34" personId="{C4DC1FB0-D22D-45CE-9BC7-AA1F49499E9D}" id="{1CC788B7-0F5D-4AD9-986B-473E5DFF561F}">
    <text>testy szablonu mailowego OTP</text>
  </threadedComment>
  <threadedComment ref="T87" dT="2024-06-07T08:53:17.82" personId="{C4DC1FB0-D22D-45CE-9BC7-AA1F49499E9D}" id="{4D2A11CB-448A-41E0-BFD6-153E06AFF329}">
    <text>Tutaj powinny dojechać figmy portalu B2B</text>
  </threadedComment>
  <threadedComment ref="U87" dT="2024-06-26T11:17:05.00" personId="{C4DC1FB0-D22D-45CE-9BC7-AA1F49499E9D}" id="{84A99951-E818-4BF9-8F74-4513F2603D7F}">
    <text>zmiany dla iMada (Multibrandiwe dokumenty)</text>
  </threadedComment>
  <threadedComment ref="B88" dT="2024-07-01T11:19:35.02" personId="{F8E402B0-B591-4859-B851-C9D5C34369B9}" id="{DCFDA750-A0DF-46C5-8AD5-BCB06DB0BD69}">
    <text>Początek sierpnia - dostarczenie funkcjonalności aktywacji i obsługi kontraktów.
Koniec sierpnia - dostarczenie funkcjonalności anulacji/odstąpienia od kontraktu</text>
  </threadedComment>
  <threadedComment ref="C88" dT="2024-05-23T10:21:33.51" personId="{F8E402B0-B591-4859-B851-C9D5C34369B9}" id="{E7052748-5E32-4280-A4F4-02CCAC7AD591}">
    <text>Analiza i tworzenie US - 20-24/06
DEV - 25/06 - 05/07
Test wew. &amp; fix - 08/07 - 12/07
Testy UAT - 15/07 - 26/07
Implementacja PROD - 29-30/07
GO Live - 31/07</text>
  </threadedComment>
  <threadedComment ref="P88" dT="2024-05-20T10:23:54.42" personId="{C4DC1FB0-D22D-45CE-9BC7-AA1F49499E9D}" id="{1B076A6A-C04B-404E-8718-650EA14FCF96}">
    <text xml:space="preserve">to najprawdopodobniej będzie robił zespół softwarely </text>
  </threadedComment>
  <threadedComment ref="U88" dT="2024-06-26T11:51:13.96" personId="{F8E402B0-B591-4859-B851-C9D5C34369B9}" id="{7D38A855-00FF-4A97-9A84-770D31719208}">
    <text>05/07 ALF dostarczy do WAREX input w postaci poprawnych rekordów do przetestowania.</text>
  </threadedComment>
  <threadedComment ref="C89" dT="2024-05-16T07:29:54.77" personId="{F8E402B0-B591-4859-B851-C9D5C34369B9}" id="{D3634A3F-229A-4BAE-A5C3-F1B53423BC22}">
    <text>Analiza i tworzenie US - 17-25/06
DEV - 26/06 - 8/07
Test wew. &amp; fix - 9-10/07
Testy UAT - 11-26/07
Implementacja PROD - 29/07
GO Live - 30/07</text>
  </threadedComment>
  <threadedComment ref="C89" dT="2024-05-27T10:01:57.94" personId="{C4DC1FB0-D22D-45CE-9BC7-AA1F49499E9D}" id="{8F9407D7-4705-4B1C-93A0-AEB3E79577B4}" parentId="{D3634A3F-229A-4BAE-A5C3-F1B53423BC22}">
    <text>zablokowany start dev przez brak pliku</text>
  </threadedComment>
  <threadedComment ref="W89" dT="2024-06-25T13:54:34.05" personId="{C4DC1FB0-D22D-45CE-9BC7-AA1F49499E9D}" id="{92340F4D-BB1D-41FD-B5A6-7023E7B409CE}">
    <text>UAT start 10/07 - TBC z Marcinem! ALF ma do tego czasu zrobić swoją prace na tyle, żeby umożliwić UATy protection</text>
  </threadedComment>
  <threadedComment ref="C90" dT="2024-05-16T07:33:33.74" personId="{F8E402B0-B591-4859-B851-C9D5C34369B9}" id="{4DFEC810-868C-4259-9838-B434B4EF661E}">
    <text>Analiza i tworzenie US - 01-05/07
DEV - 09/07 - 19/07
UAT - 23/07-02/08
Implementacja PROD - 05-06/08
GO Live - 07/08</text>
  </threadedComment>
  <threadedComment ref="X90" dT="2024-06-25T13:53:29.89" personId="{C4DC1FB0-D22D-45CE-9BC7-AA1F49499E9D}" id="{4711E149-6A42-41D7-9143-99E0D8608A6A}">
    <text>23/07 start UAT</text>
  </threadedComment>
  <threadedComment ref="B93" dT="2024-05-14T11:18:02.35" personId="{C4DC1FB0-D22D-45CE-9BC7-AA1F49499E9D}" id="{A8E5BCB6-937F-4AD1-A641-1ABFA2CAF210}">
    <text>oczekiwanie biznesu jest 19/06</text>
  </threadedComment>
  <threadedComment ref="C93" dT="2024-05-16T13:50:03.53" personId="{F8E402B0-B591-4859-B851-C9D5C34369B9}" id="{D168303E-0F4C-4232-A1D6-B0E61BD21D81}">
    <text>Analiza i tworzenie US - 13-17/05
DEV - 15/05- 03/06
Test wew. &amp; fix - 04/06-07/06
Testy UAT - 10-14/06
Testy PRE-PROD - 17-18/06
Implementacja PROD - 19/06
GO Live - 20/06</text>
  </threadedComment>
  <threadedComment ref="R93" dT="2024-05-16T13:45:18.85" personId="{F8E402B0-B591-4859-B851-C9D5C34369B9}" id="{C70C1C29-F4D0-4E68-ABCA-35AA7D73863D}">
    <text>KAM - Łukasz 
Będzie u klienta od 10-06 żeby zapoznać z obsługą produktu.
Testy UAT z klientem</text>
  </threadedComment>
  <threadedComment ref="Q94" dT="2024-05-21T10:22:35.50" personId="{F8E402B0-B591-4859-B851-C9D5C34369B9}" id="{F0D16A1E-CCBA-4754-9EBD-4356CCA14380}">
    <text>05/06 - planowane wejście na UAT</text>
  </threadedComment>
  <threadedComment ref="S95" dT="2024-06-17T12:41:44.99" personId="{C4DC1FB0-D22D-45CE-9BC7-AA1F49499E9D}" id="{F5C9A9E2-7C4A-42D5-A520-613FC0DDCAAB}">
    <text>Analiza in progress i za chwile startuje dev</text>
  </threadedComment>
  <threadedComment ref="T95" dT="2024-06-25T09:50:08.26" personId="{C4DC1FB0-D22D-45CE-9BC7-AA1F49499E9D}" id="{E4E067F7-38FC-4588-9168-726A0245043F}">
    <text>wpłynęły ostatnie potrzebne dokumenty i dev wystartował</text>
  </threadedComment>
  <threadedComment ref="C96" dT="2024-06-18T12:38:51.90" personId="{C4DC1FB0-D22D-45CE-9BC7-AA1F49499E9D}" id="{18F18DC2-BFF3-415C-99C5-316759E3886F}">
    <text>MASH już poszedł na PROD</text>
  </threadedComment>
  <threadedComment ref="B98" dT="2024-05-20T08:06:16.12" personId="{C4DC1FB0-D22D-45CE-9BC7-AA1F49499E9D}" id="{92B080FA-3C06-4B19-AC96-291EDD6B05ED}">
    <text>Brak pracy zaplanowanej po stronie naszego IT na ten moment, ale coś się może pojawić później</text>
  </threadedComment>
  <threadedComment ref="B103" dT="2024-05-21T07:57:21.43" personId="{C4DC1FB0-D22D-45CE-9BC7-AA1F49499E9D}" id="{9847B15E-5A8F-417B-A045-DA8E0FC20BEE}">
    <text xml:space="preserve">to może być pierwszy projekt z cennikiem dynamicznym </text>
  </threadedComment>
  <threadedComment ref="D106" dT="2024-05-21T10:43:19.90" personId="{860C3C1D-071E-4B8B-8F60-84BD40A96FFF}" id="{84C75BB9-1307-4A2A-8EBF-454EA530BA4D}">
    <text>zakres związany z cennikiem dynamicznym pokrywa się z projektem Cennika Dynamicznego</text>
  </threadedComment>
  <threadedComment ref="B114" dT="2024-06-10T14:42:34.93" personId="{C4DC1FB0-D22D-45CE-9BC7-AA1F49499E9D}" id="{F09E6E88-75AA-4DCC-81AB-E1655C4CC5B8}">
    <text>Lista wymagań z marketingu - częściowo wyceniona, a cześć jeszcze trzeba wycenić - Basia Rej-Buczkowska kontroluje to po stronie biznesu (i Agnieszka Rzepkowska daje approvale)</text>
  </threadedComment>
  <threadedComment ref="Q118" dT="2024-06-04T12:06:21.40" personId="{C4DC1FB0-D22D-45CE-9BC7-AA1F49499E9D}" id="{82A4DD53-56F5-4973-B590-3CCEDCDB2B0B}">
    <text>@Przemysław Ćwikła (IT R&amp;D) zaplanuj to proszę tak jak ustaliliśmy</text>
    <mentions>
      <mention mentionpersonId="{F0CD913D-CE51-4377-8294-4435459C1A08}" mentionId="{84C1B52A-58B6-4F2C-94A6-039EAE93F40F}" startIndex="0" length="27"/>
    </mentions>
  </threadedComment>
  <threadedComment ref="B119" dT="2024-04-18T13:23:41.76" personId="{C4DC1FB0-D22D-45CE-9BC7-AA1F49499E9D}" id="{F42D0EEE-32E3-4CD3-A259-2756FBFCB54C}">
    <text>GoLive - 18 lipca (ale nie ma spółki i to się będzie opóźniać)</text>
  </threadedComment>
  <threadedComment ref="B119" dT="2024-05-14T07:48:49.26" personId="{C4DC1FB0-D22D-45CE-9BC7-AA1F49499E9D}" id="{5070B081-DD13-4D79-9CEE-B5084A75DAA6}" parentId="{F42D0EEE-32E3-4CD3-A259-2756FBFCB54C}">
    <text>Info z 13/05 - projekt on-hold</text>
  </threadedComment>
  <threadedComment ref="E123" dT="2024-05-10T09:49:01.33" personId="{C4DC1FB0-D22D-45CE-9BC7-AA1F49499E9D}" id="{281C9369-7374-4538-A586-E0D222FCF8B2}">
    <text>Prace ukończone grudzień 2023 / styczeń 2024</text>
  </threadedComment>
  <threadedComment ref="D127" dT="2024-05-21T10:43:02.64" personId="{860C3C1D-071E-4B8B-8F60-84BD40A96FFF}" id="{EAAFEF8A-2329-4B9D-BB54-3DD277B424B6}">
    <text>zakres związany z cennikiem dynamicznym pokrywa się z projektem Cennika Dynamicznego</text>
  </threadedComment>
  <threadedComment ref="B134" dT="2024-05-21T10:03:53.22" personId="{C4DC1FB0-D22D-45CE-9BC7-AA1F49499E9D}" id="{4A6CBA73-5BC5-4E7A-AC28-4DAF724E9F76}">
    <text>Brak One Pagera</text>
  </threadedComment>
  <threadedComment ref="B139" dT="2024-06-25T14:37:50.25" personId="{C4DC1FB0-D22D-45CE-9BC7-AA1F49499E9D}" id="{06A223B2-E59F-4172-A868-40C23B84DF66}">
    <text>Mr Price musi być odpalony w sierpniu</text>
  </threadedComment>
  <threadedComment ref="C140" dT="2024-05-29T15:19:44.67" personId="{C4DC1FB0-D22D-45CE-9BC7-AA1F49499E9D}" id="{5B0F6610-FFBF-4017-B8FF-EAFD455D628E}">
    <text>25MD na 3 procesy, a na start potrzebujemy tylko aktywacji</text>
  </threadedComment>
  <threadedComment ref="T140" dT="2024-06-25T11:01:18.91" personId="{C4DC1FB0-D22D-45CE-9BC7-AA1F49499E9D}" id="{F9CEE713-D066-4239-8CBD-9A7445E1471B}">
    <text>Mamy speca ale nie można wystartować przez brak zasobów w Warex i start HT Rental</text>
  </threadedComment>
  <threadedComment ref="B144" dT="2024-05-21T10:28:29.99" personId="{C4DC1FB0-D22D-45CE-9BC7-AA1F49499E9D}" id="{4AF93028-8AA8-47F9-AD3C-19B53C3EEBD0}">
    <text>zapytałam Asię o wymagania i wycenę</text>
  </threadedComment>
  <threadedComment ref="B149" dT="2024-05-21T10:30:16.10" personId="{C4DC1FB0-D22D-45CE-9BC7-AA1F49499E9D}" id="{89349D5F-A664-453C-900A-6EBA6A0F0194}">
    <text>wymagania mają się pojawić do końca maja, wtedy trzeba zrobić warsztaty i wysokopoziomowo wycenić te zmiany</text>
  </threadedComment>
  <threadedComment ref="C167" dT="2024-06-05T10:37:34.96" personId="{C4DC1FB0-D22D-45CE-9BC7-AA1F49499E9D}" id="{FAA52513-51DA-4962-A767-E386FA1A3D18}">
    <text>MASH to cały czas robi ale na najniższym prio, jak jest czas</text>
  </threadedComment>
  <threadedComment ref="B169" dT="2024-05-21T10:44:31.52" personId="{C4DC1FB0-D22D-45CE-9BC7-AA1F49499E9D}" id="{9082815E-52FD-4B4A-8421-A32C5654D4C8}">
    <text>Brak wymagań żeby to wycenić, ale to i tam najwcześniej 2025</text>
  </threadedComment>
  <threadedComment ref="B174" dT="2024-06-05T10:47:28.93" personId="{C4DC1FB0-D22D-45CE-9BC7-AA1F49499E9D}" id="{8F33991E-81D7-4897-BFA3-144A962066D6}">
    <text>To ma być częścią procesu scoringu</text>
  </threadedComment>
  <threadedComment ref="B179" dT="2024-05-21T10:47:05.71" personId="{C4DC1FB0-D22D-45CE-9BC7-AA1F49499E9D}" id="{A18A6AE8-58B2-4D77-BCCF-88CA72CDA90B}">
    <text>Brak wymagań biznesowych</text>
  </threadedComment>
</ThreadedComments>
</file>

<file path=xl/threadedComments/threadedComment2.xml><?xml version="1.0" encoding="utf-8"?>
<ThreadedComments xmlns="http://schemas.microsoft.com/office/spreadsheetml/2018/threadedcomments" xmlns:x="http://schemas.openxmlformats.org/spreadsheetml/2006/main">
  <threadedComment ref="P2" dT="2024-05-21T07:26:39.96" personId="{C4DC1FB0-D22D-45CE-9BC7-AA1F49499E9D}" id="{18B95512-7CE4-4F22-817D-75290FEDEE4D}">
    <text>Start sprintu Moni</text>
  </threadedComment>
  <threadedComment ref="V3" dT="2024-07-03T12:44:15.35" personId="{C4DC1FB0-D22D-45CE-9BC7-AA1F49499E9D}" id="{ABB6090C-2A26-4746-81FC-BB2B8F22618C}">
    <text>Start Sprintu</text>
  </threadedComment>
  <threadedComment ref="V4" dT="2024-07-03T12:43:55.08" personId="{C4DC1FB0-D22D-45CE-9BC7-AA1F49499E9D}" id="{83C1856E-D5D7-4E04-BD44-A1EA0E97D7B9}">
    <text>Start Sprintu</text>
  </threadedComment>
  <threadedComment ref="V5" dT="2024-07-03T12:44:33.10" personId="{C4DC1FB0-D22D-45CE-9BC7-AA1F49499E9D}" id="{955F8B43-57E2-49D5-9892-6E503FEDA59A}">
    <text>Start Sprintu</text>
  </threadedComment>
  <threadedComment ref="Y5" dT="2024-07-03T12:44:56.43" personId="{C4DC1FB0-D22D-45CE-9BC7-AA1F49499E9D}" id="{9B2AB808-1A21-4B79-8B65-C9FE2E33ACB6}">
    <text>Start Sprintu</text>
  </threadedComment>
  <threadedComment ref="N27" dT="2024-05-16T10:48:13.11" personId="{C4DC1FB0-D22D-45CE-9BC7-AA1F49499E9D}" id="{BB8A8D2F-D1FD-4BFF-995F-87FAA19FB831}">
    <text>Zapytać Przemka ile w tym tyg poświęcają na Multi i ile jest planowane w kolejnych</text>
  </threadedComment>
  <threadedComment ref="B28" dT="2024-04-19T07:25:01.46" personId="{C4DC1FB0-D22D-45CE-9BC7-AA1F49499E9D}" id="{76CDE5E7-2F73-4390-940C-1CF8BABEFD05}">
    <text>wstępne wyceny, bo proces wycen się jeszcze nie skończył</text>
  </threadedComment>
  <threadedComment ref="O28" dT="2024-05-16T10:13:25.55" personId="{C4DC1FB0-D22D-45CE-9BC7-AA1F49499E9D}" id="{7CCF3453-E2BA-4308-91AA-C1FAA84D7413}">
    <text>Jak dostaniemy wymagania do zmian w umowie i harmonogramie płatności (o ile coś jest) to tutaj mozemy to zrobić</text>
  </threadedComment>
  <threadedComment ref="P28" dT="2024-05-10T09:34:43.91" personId="{C4DC1FB0-D22D-45CE-9BC7-AA1F49499E9D}" id="{F8F1C4F3-D23B-4D9D-9BE0-2B3467311CCC}">
    <text>UAT start - 29/05
UAT end - 7/06</text>
  </threadedComment>
  <threadedComment ref="R28" dT="2024-05-10T09:32:52.91" personId="{C4DC1FB0-D22D-45CE-9BC7-AA1F49499E9D}" id="{077F896D-979E-407C-A822-B7FD4E4C5BB8}">
    <text>Wdrożenie na PROD 12/06 (oficjalna data GoLive 17/06)</text>
  </threadedComment>
  <threadedComment ref="O29" dT="2024-05-16T09:20:17.01" personId="{C4DC1FB0-D22D-45CE-9BC7-AA1F49499E9D}" id="{9C31CF89-438F-41BA-89E5-5B90269F71B3}">
    <text>tutaj moze być podmiana regulaminów ale do wt musimy je dostać</text>
  </threadedComment>
  <threadedComment ref="P30" dT="2024-05-10T09:37:18.05" personId="{C4DC1FB0-D22D-45CE-9BC7-AA1F49499E9D}" id="{C841C83A-560A-4DEB-9E44-5979A349A369}">
    <text>Optimus jedzie później bo to ie musi być na GoLive (to też nie jest częścia UAT)</text>
  </threadedComment>
  <threadedComment ref="P30" dT="2024-05-16T09:10:13.48" personId="{C4DC1FB0-D22D-45CE-9BC7-AA1F49499E9D}" id="{C1C6A7B8-90EE-4E46-8A46-1A89C324664A}" parentId="{C841C83A-560A-4DEB-9E44-5979A349A369}">
    <text>tutaj Monia może jeszcze startować rebranding 28/05</text>
  </threadedComment>
  <threadedComment ref="S30" dT="2024-06-11T09:08:00.49" personId="{C4DC1FB0-D22D-45CE-9BC7-AA1F49499E9D}" id="{A4421F75-DD5E-4520-A4D5-040E40FDB1C8}">
    <text>tu wejście na PROD żeby przed Żabką sie wbić</text>
  </threadedComment>
  <threadedComment ref="S30" dT="2024-06-17T12:36:11.73" personId="{C4DC1FB0-D22D-45CE-9BC7-AA1F49499E9D}" id="{86C9F9A9-F208-4452-A608-FE9822AA89E9}" parentId="{A4421F75-DD5E-4520-A4D5-040E40FDB1C8}">
    <text>Możliwe że wejdzie na PROD 20.06</text>
  </threadedComment>
  <threadedComment ref="T31" dT="2024-06-24T11:23:57.76" personId="{C4DC1FB0-D22D-45CE-9BC7-AA1F49499E9D}" id="{8940C4EC-C94A-41E0-B1EB-846C364FFF8F}">
    <text>DEF z PROD związany z kontraktami - analiza</text>
  </threadedComment>
  <threadedComment ref="T31" dT="2024-06-25T12:55:48.40" personId="{C4DC1FB0-D22D-45CE-9BC7-AA1F49499E9D}" id="{4687509D-D0CE-4D1F-849B-0E3581596E2D}" parentId="{8940C4EC-C94A-41E0-B1EB-846C364FFF8F}">
    <text>DEF z rejestracją kart</text>
  </threadedComment>
  <threadedComment ref="U31" dT="2024-07-01T10:50:28.78" personId="{C4DC1FB0-D22D-45CE-9BC7-AA1F49499E9D}" id="{135EBD5B-FBAC-4AF7-B40F-C476CC32F2CE}">
    <text>wydanie poprawki</text>
  </threadedComment>
  <threadedComment ref="O32" dT="2024-05-16T09:18:11.44" personId="{C4DC1FB0-D22D-45CE-9BC7-AA1F49499E9D}" id="{B023FBF4-6224-4E67-A16B-B5C688A4B374}">
    <text>tutaj może wystartowac rebranding</text>
  </threadedComment>
  <threadedComment ref="O37" dT="2024-05-10T09:40:02.32" personId="{C4DC1FB0-D22D-45CE-9BC7-AA1F49499E9D}" id="{921AB8A6-CF34-4CA6-9451-02E2A712C8D3}">
    <text>22/05 Dni Otwarte i tutaj to głównie testy</text>
  </threadedComment>
  <threadedComment ref="B48" dT="2024-07-01T09:37:54.16" personId="{C4DC1FB0-D22D-45CE-9BC7-AA1F49499E9D}" id="{3A7BC806-7855-4F0A-B173-843FC25194AE}">
    <text>Projekt do zamknięcia w Jirze, ale Marcin ma tutaj jeszcze jakieś sprzątanie</text>
  </threadedComment>
  <threadedComment ref="B48" dT="2024-07-01T09:38:23.49" personId="{C4DC1FB0-D22D-45CE-9BC7-AA1F49499E9D}" id="{8A31D5EA-2B8A-40A0-B081-BD6CFA5913F5}" parentId="{3A7BC806-7855-4F0A-B173-843FC25194AE}">
    <text>do ogarnięcia WNIP</text>
  </threadedComment>
  <threadedComment ref="C49" dT="2024-05-24T09:22:27.93" personId="{C4DC1FB0-D22D-45CE-9BC7-AA1F49499E9D}" id="{4D05E6A8-5DC2-4F0F-80BC-2621D535C8AC}">
    <text>Produkt z aktywacją i edycją wchodzi 06/06 (przesunięcie przez partnera, ale ta data jest krytyczna dla Mileny)</text>
  </threadedComment>
  <threadedComment ref="C49" dT="2024-05-27T09:55:11.90" personId="{C4DC1FB0-D22D-45CE-9BC7-AA1F49499E9D}" id="{3D6A531F-A927-408C-A2A6-919B8DAA4C96}" parentId="{4D05E6A8-5DC2-4F0F-80BC-2621D535C8AC}">
    <text>4/06 - Marcin potwierdzi z KAMem
5/06 - wdrożenie na PROD</text>
  </threadedComment>
  <threadedComment ref="C49" dT="2024-06-05T09:39:42.03" personId="{C4DC1FB0-D22D-45CE-9BC7-AA1F49499E9D}" id="{D57FBC8D-68B2-410F-984A-61DDB0E0DCD7}" parentId="{4D05E6A8-5DC2-4F0F-80BC-2621D535C8AC}">
    <text>Potwierdzone - idzie na PROD - 5/06</text>
  </threadedComment>
  <threadedComment ref="S50" dT="2024-06-11T09:08:58.76" personId="{C4DC1FB0-D22D-45CE-9BC7-AA1F49499E9D}" id="{36BAF161-0FFE-4182-AD0B-B7EAD5CC0D47}">
    <text>w tym tyg to pójdzie na PROD - dzień do potwierdzenia</text>
  </threadedComment>
  <threadedComment ref="S50" dT="2024-06-17T12:37:17.57" personId="{C4DC1FB0-D22D-45CE-9BC7-AA1F49499E9D}" id="{F5445C42-88B3-4DFA-ACDF-8DC8BC251C79}" parentId="{36BAF161-0FFE-4182-AD0B-B7EAD5CC0D47}">
    <text xml:space="preserve">Jest ryzyko że to nie dojedzie na 20.06 i przejdzie na przyszły tydzień </text>
  </threadedComment>
  <threadedComment ref="T50" dT="2024-06-25T09:54:53.51" personId="{C4DC1FB0-D22D-45CE-9BC7-AA1F49499E9D}" id="{29DBC9DF-BFD9-4A4E-9796-0CD02E31A77D}">
    <text>wdrożenie na PROD 26.06 (+ wyłączenie promocji w Żabce)</text>
  </threadedComment>
  <threadedComment ref="C54" dT="2024-06-25T10:47:38.35" personId="{C4DC1FB0-D22D-45CE-9BC7-AA1F49499E9D}" id="{F43D6E2E-C9FE-422C-950B-7D477CC561A1}">
    <text>KAM - Monika Komorowska</text>
  </threadedComment>
  <threadedComment ref="C54" dT="2024-06-25T10:48:49.47" personId="{C4DC1FB0-D22D-45CE-9BC7-AA1F49499E9D}" id="{AA60FD1E-5EE1-4C86-AA04-FBB5BA1C5685}" parentId="{F43D6E2E-C9FE-422C-950B-7D477CC561A1}">
    <text>UAT: 7/08 - 12/08 z partnerem
PROD: 27/08 - TBC</text>
  </threadedComment>
  <threadedComment ref="V54" dT="2024-07-03T12:21:57.70" personId="{C4DC1FB0-D22D-45CE-9BC7-AA1F49499E9D}" id="{F6F2C2D6-106D-46CE-BE3A-62CAC23D9E0D}">
    <text>potwierdzić UAT</text>
  </threadedComment>
  <threadedComment ref="V54" dT="2024-07-08T09:48:02.59" personId="{C4DC1FB0-D22D-45CE-9BC7-AA1F49499E9D}" id="{BF44498C-085D-4160-8865-D016AB475E5F}" parentId="{F6F2C2D6-106D-46CE-BE3A-62CAC23D9E0D}">
    <text>tutaj nie będziemy na UAT bo startuje konfig produktu</text>
  </threadedComment>
  <threadedComment ref="V54" dT="2024-07-08T09:49:32.99" personId="{C4DC1FB0-D22D-45CE-9BC7-AA1F49499E9D}" id="{76BFA22C-1A8F-43CE-8945-977C19BAA476}" parentId="{F6F2C2D6-106D-46CE-BE3A-62CAC23D9E0D}">
    <text xml:space="preserve">były zmiany w kodzie wcześniej i regresja </text>
  </threadedComment>
  <threadedComment ref="Y54" dT="2024-07-17T09:13:14.71" personId="{C4DC1FB0-D22D-45CE-9BC7-AA1F49499E9D}" id="{CCDEF84A-D2D3-4DCC-8CF9-B6EB63DC27AF}">
    <text>Tutaj bedziemy na UAT</text>
  </threadedComment>
  <threadedComment ref="U55" dT="2024-07-03T12:19:52.09" personId="{C4DC1FB0-D22D-45CE-9BC7-AA1F49499E9D}" id="{FEC3DF34-2E83-477B-BFBD-572DFA2FDBFA}">
    <text>Monia ma zerknąć na speca</text>
  </threadedComment>
  <threadedComment ref="B58" dT="2024-05-21T13:14:16.70" personId="{C4DC1FB0-D22D-45CE-9BC7-AA1F49499E9D}" id="{620E8160-CDC3-48F2-9270-33ADE8D21F4E}">
    <text>brak dokumentów- czekają na potwierdzenie</text>
  </threadedComment>
  <threadedComment ref="Q58" dT="2024-05-20T10:16:59.26" personId="{C4DC1FB0-D22D-45CE-9BC7-AA1F49499E9D}" id="{2A43D984-E60C-4203-952F-4A466E5666B7}">
    <text>tutaj ma być wydanie tych zmian</text>
  </threadedComment>
  <threadedComment ref="Q58" dT="2024-05-24T08:10:34.23" personId="{C4DC1FB0-D22D-45CE-9BC7-AA1F49499E9D}" id="{621D2372-909F-4BD6-A146-60706499328B}" parentId="{2A43D984-E60C-4203-952F-4A466E5666B7}">
    <text>Potwierdzone z Kamą i biznesem że to wchodzi 6.06 - to jest pilna data!</text>
  </threadedComment>
  <threadedComment ref="Q58" dT="2024-06-10T09:06:53.58" personId="{C4DC1FB0-D22D-45CE-9BC7-AA1F49499E9D}" id="{C1B5BE2F-6488-45F4-AAB3-E2C86276DE1E}" parentId="{2A43D984-E60C-4203-952F-4A466E5666B7}">
    <text>to jest DONE - Wiktoria weryfikowała na PROD i działa</text>
  </threadedComment>
  <threadedComment ref="B63" dT="2024-06-10T09:09:27.14" personId="{C4DC1FB0-D22D-45CE-9BC7-AA1F49499E9D}" id="{56432744-C227-4B85-9DD9-EC5D2D9F6A0C}">
    <text>Amplifin dostawca modułu Allpsi</text>
  </threadedComment>
  <threadedComment ref="S63" dT="2024-06-04T13:10:58.94" personId="{C4DC1FB0-D22D-45CE-9BC7-AA1F49499E9D}" id="{C813BE8C-18AF-4EB5-A30B-28F63DBE939E}">
    <text>Wstępnie to pójdzie na PROD z iStyle  19/06 ale funkcjonalność będzie wyłaczona</text>
  </threadedComment>
  <threadedComment ref="T63" dT="2024-05-28T07:40:03.70" personId="{C4DC1FB0-D22D-45CE-9BC7-AA1F49499E9D}" id="{667685C6-D39A-4B14-8A63-BC512C6CA191}">
    <text>Nie ma jeszcze odpowiedzi od partnera - trzeba potwierdzić datę wejścia na PROD</text>
  </threadedComment>
  <threadedComment ref="T63" dT="2024-05-28T07:40:41.34" personId="{C4DC1FB0-D22D-45CE-9BC7-AA1F49499E9D}" id="{C8938BBE-6C78-4ABF-AEA9-06A08E972D80}" parentId="{667685C6-D39A-4B14-8A63-BC512C6CA191}">
    <text>26/06 - do potwierdzenia</text>
  </threadedComment>
  <threadedComment ref="T63" dT="2024-06-18T12:36:19.90" personId="{C4DC1FB0-D22D-45CE-9BC7-AA1F49499E9D}" id="{374839BF-5474-4342-AC6D-5F2CB08B64F8}" parentId="{667685C6-D39A-4B14-8A63-BC512C6CA191}">
    <text>Czekamy na potwierdzenie partnera czy UATy mogą wystartować 24.06</text>
  </threadedComment>
  <threadedComment ref="P66" dT="2024-05-27T10:10:18.91" personId="{C4DC1FB0-D22D-45CE-9BC7-AA1F49499E9D}" id="{AF57B2AF-A4E3-40EF-94FF-56E7BECBC142}">
    <text>W tym lub przyszłym tyg rozpocznie się integracja z partnerem</text>
  </threadedComment>
  <threadedComment ref="Q66" dT="2024-06-05T10:33:37.43" personId="{C4DC1FB0-D22D-45CE-9BC7-AA1F49499E9D}" id="{B70E04A0-E0C1-4B4F-B205-9DAB9DCDDDF4}">
    <text>jak ALF wejdzie na UAT to będzie potrzebna weryfikacja po stronie MASH</text>
  </threadedComment>
  <threadedComment ref="B68" dT="2024-05-20T08:45:46.43" personId="{C4DC1FB0-D22D-45CE-9BC7-AA1F49499E9D}" id="{BC77EB0F-2944-442A-A0B2-F6CFC710906A}">
    <text>wymagania do potwierdzenia</text>
  </threadedComment>
  <threadedComment ref="D72" dT="2024-07-01T12:07:39.02" personId="{C4DC1FB0-D22D-45CE-9BC7-AA1F49499E9D}" id="{09B11F01-750B-43FE-B6CA-7C968BAA115C}">
    <text>Przemalowanie frontu po stronie dostawcy</text>
  </threadedComment>
  <threadedComment ref="B73" dT="2024-05-20T08:45:56.02" personId="{C4DC1FB0-D22D-45CE-9BC7-AA1F49499E9D}" id="{3ECFCD07-83D7-4A7E-A1E0-5E26511F412A}">
    <text>Magento musi potwierdzić slot z BIKiem</text>
  </threadedComment>
  <threadedComment ref="B73" dT="2024-05-21T07:49:30.27" personId="{C4DC1FB0-D22D-45CE-9BC7-AA1F49499E9D}" id="{FC977987-EE1D-4325-8C27-2BC861B6A3CC}" parentId="{3ECFCD07-83D7-4A7E-A1E0-5E26511F412A}">
    <text>warsztaty w czwartek 23/05 - Paweł tam będzie</text>
  </threadedComment>
  <threadedComment ref="B73" dT="2024-05-29T07:37:11.71" personId="{C4DC1FB0-D22D-45CE-9BC7-AA1F49499E9D}" id="{4A2E12FC-D44B-47E5-B771-914AEF0B1F82}" parentId="{3ECFCD07-83D7-4A7E-A1E0-5E26511F412A}">
    <text>Karolina Głowacka-Serafin lub Joanna Wiercioch</text>
  </threadedComment>
  <threadedComment ref="Q73" dT="2024-05-29T07:43:36.67" personId="{C4DC1FB0-D22D-45CE-9BC7-AA1F49499E9D}" id="{83ADAE41-2DA5-43DB-B163-6D8670E6D935}">
    <text>Przygotowanie środowisk w BIK, dokumentacji i domknięcie aneksu</text>
  </threadedComment>
  <threadedComment ref="R73" dT="2024-06-10T09:22:40.03" personId="{C4DC1FB0-D22D-45CE-9BC7-AA1F49499E9D}" id="{8CFAD27E-750C-4885-8078-1A05E06E2D15}">
    <text xml:space="preserve">11/06 spotkanie z BIKiem </text>
  </threadedComment>
  <threadedComment ref="R77" dT="2024-05-29T07:41:58.73" personId="{C4DC1FB0-D22D-45CE-9BC7-AA1F49499E9D}" id="{810EE9FB-EE09-4268-95E3-24C3512338E7}">
    <text>Magento będzie czekać na specyfikację endpointów z MASH, ale mogą wystartować integrację z BIK i osadzenie skryptów na froncie</text>
  </threadedComment>
  <threadedComment ref="Z77" dT="2024-07-23T13:04:25.57" personId="{C4DC1FB0-D22D-45CE-9BC7-AA1F49499E9D}" id="{9CC14247-06A8-4369-819D-9F30B8BF0824}">
    <text>wewnętrzne testy</text>
  </threadedComment>
  <threadedComment ref="B78" dT="2024-06-12T08:56:49.29" personId="{C4DC1FB0-D22D-45CE-9BC7-AA1F49499E9D}" id="{FBDA37D2-76E3-4273-B761-896F21E3B598}">
    <text>Patryk to analizuje i wpadnie w sprint Optimusa, jak tylko będzie gotowe.</text>
  </threadedComment>
  <threadedComment ref="S80" dT="2024-06-17T12:40:27.54" personId="{C4DC1FB0-D22D-45CE-9BC7-AA1F49499E9D}" id="{C37AE19A-740D-4F22-8317-8F3F424BFA5B}">
    <text>Analiza Patryka - to jest sporo pracy</text>
  </threadedComment>
  <threadedComment ref="V80" dT="2024-07-03T12:23:29.33" personId="{C4DC1FB0-D22D-45CE-9BC7-AA1F49499E9D}" id="{29AC336F-BA71-4345-ADDA-AFBC3B636992}">
    <text>PLAY ma potwierdzić start testów pierwszej części wdrożenia</text>
  </threadedComment>
  <threadedComment ref="B88" dT="2024-06-10T09:14:18.55" personId="{C4DC1FB0-D22D-45CE-9BC7-AA1F49499E9D}" id="{0F24BC8D-37F9-4E47-82C3-50E9C9F51D07}">
    <text>2/3 iMad umowi są zrobione (POS, zdalny, B2B, Multi w trakcie)
Mediak i Velo skończone</text>
  </threadedComment>
  <threadedComment ref="S88" dT="2024-06-17T13:18:19.44" personId="{C4DC1FB0-D22D-45CE-9BC7-AA1F49499E9D}" id="{9A056D68-7FCB-4ADE-9DBA-7DE34C3F7FDC}">
    <text>B2B, zgody scoringowe i to co zostało na iMad</text>
  </threadedComment>
  <threadedComment ref="T88" dT="2024-06-24T11:29:03.41" personId="{C4DC1FB0-D22D-45CE-9BC7-AA1F49499E9D}" id="{16481704-8414-4645-BF03-26C634A3C03D}">
    <text>pozostałe dokumenty do MM, Multi, Najem (upgrade), Najem B2B</text>
  </threadedComment>
  <threadedComment ref="U88" dT="2024-07-02T12:39:11.58" personId="{C4DC1FB0-D22D-45CE-9BC7-AA1F49499E9D}" id="{CBE411A9-5C3E-4938-BBAF-458B14099DC7}">
    <text>testy paczki</text>
  </threadedComment>
  <threadedComment ref="W88" dT="2024-07-15T14:54:32.88" personId="{C4DC1FB0-D22D-45CE-9BC7-AA1F49499E9D}" id="{6FA9DB83-D037-4EF0-9583-42D5F21238A5}">
    <text>planowane we wdrożeniu z Amplifinem - 17/07</text>
  </threadedComment>
  <threadedComment ref="Y88" dT="2024-07-22T08:42:13.81" personId="{C4DC1FB0-D22D-45CE-9BC7-AA1F49499E9D}" id="{90FDE24D-47CC-4BFD-96BF-5252CEF9C0DD}">
    <text>special offer</text>
  </threadedComment>
  <threadedComment ref="AC88" dT="2024-07-22T08:43:27.94" personId="{C4DC1FB0-D22D-45CE-9BC7-AA1F49499E9D}" id="{E96BE19A-B0C6-4E14-BBC9-F9071473A71A}">
    <text>tutaj startują zmiany frontu LFO - 3 tyg</text>
  </threadedComment>
  <threadedComment ref="Q89" dT="2024-06-05T09:44:11.55" personId="{C4DC1FB0-D22D-45CE-9BC7-AA1F49499E9D}" id="{219D43E5-6383-4058-88D9-647DDF23C2B7}">
    <text>PKO testy i instrukcje do iMad</text>
  </threadedComment>
  <threadedComment ref="R89" dT="2024-06-05T09:45:03.75" personId="{C4DC1FB0-D22D-45CE-9BC7-AA1F49499E9D}" id="{319F81C1-4818-44EA-82AC-52FC712FAD55}">
    <text>jak wpłyną regulaminy to wystartują prace</text>
  </threadedComment>
  <threadedComment ref="S89" dT="2024-06-17T13:36:07.29" personId="{C4DC1FB0-D22D-45CE-9BC7-AA1F49499E9D}" id="{6073B3B0-4E16-413D-A35D-C8144ECB4B9E}">
    <text>PKO, iMad, MM i Special Offer - wchodzi podmiana regulaminów (maili i sms) w tym tyg</text>
  </threadedComment>
  <threadedComment ref="S89" dT="2024-06-25T10:51:59.36" personId="{C4DC1FB0-D22D-45CE-9BC7-AA1F49499E9D}" id="{4D2E0AF8-77E6-4505-A523-22E11787EAAA}" parentId="{6073B3B0-4E16-413D-A35D-C8144ECB4B9E}">
    <text>To weszło wszystko (+ landing page dla special offer stanalone)</text>
  </threadedComment>
  <threadedComment ref="V89" dT="2024-07-08T09:51:21.79" personId="{C4DC1FB0-D22D-45CE-9BC7-AA1F49499E9D}" id="{1A7C776A-2A6B-4B91-AB75-7833CF9B7FEE}">
    <text>wrzucane będą regulaminy dla iMad renta i TeleMach</text>
  </threadedComment>
  <threadedComment ref="V89" dT="2024-07-17T09:17:13.06" personId="{C4DC1FB0-D22D-45CE-9BC7-AA1F49499E9D}" id="{45CA4872-91A4-455E-90EC-11F80DB5D4AE}" parentId="{1A7C776A-2A6B-4B91-AB75-7833CF9B7FEE}">
    <text>to weszło</text>
  </threadedComment>
  <threadedComment ref="O90" dT="2024-05-21T07:27:26.42" personId="{C4DC1FB0-D22D-45CE-9BC7-AA1F49499E9D}" id="{DBEAF72A-356C-413E-AC5F-4AF28E878319}">
    <text>koniec MTTC developersko</text>
  </threadedComment>
  <threadedComment ref="P90" dT="2024-05-21T07:28:06.74" personId="{C4DC1FB0-D22D-45CE-9BC7-AA1F49499E9D}" id="{148C0567-7B7E-400B-A752-2BB364A66ED0}">
    <text>Malezja i nie wiadomo co z Żabką (Żabka podobno nie wyraziła zgody na rebranding przed kampanią)</text>
  </threadedComment>
  <threadedComment ref="P90" dT="2024-05-21T12:38:48.75" personId="{C4DC1FB0-D22D-45CE-9BC7-AA1F49499E9D}" id="{7B608A4D-27F6-4E4E-AFB8-93BD7A4853B5}" parentId="{148C0567-7B7E-400B-A752-2BB364A66ED0}">
    <text>W tym sprincie w OPTI doszła dodatkowa praca dot promocji</text>
  </threadedComment>
  <threadedComment ref="R90" dT="2024-06-11T09:09:56.04" personId="{C4DC1FB0-D22D-45CE-9BC7-AA1F49499E9D}" id="{A73C710D-5820-41BF-B1AA-63171646227B}">
    <text>11.06 - MTTC i Żabka ida na PROD</text>
  </threadedComment>
  <threadedComment ref="S90" dT="2024-06-17T12:40:58.38" personId="{C4DC1FB0-D22D-45CE-9BC7-AA1F49499E9D}" id="{6919AF6C-2361-4ADE-847E-E9E99DF79EB1}">
    <text>PKO in progress i zespół zacznie iMad</text>
  </threadedComment>
  <threadedComment ref="T90" dT="2024-06-25T09:48:58.96" personId="{C4DC1FB0-D22D-45CE-9BC7-AA1F49499E9D}" id="{4F9E1D63-688B-4F85-B9D0-A8581D573AAE}">
    <text>PKO i iMad in progress</text>
  </threadedComment>
  <threadedComment ref="U90" dT="2024-07-03T12:25:23.38" personId="{C4DC1FB0-D22D-45CE-9BC7-AA1F49499E9D}" id="{708DCB97-37F1-4D5F-A9AB-994CE8A37B07}">
    <text>iMad skończone (w przyszłym tyg powinno iść na PROD); PKO 1/3 zrobiona</text>
  </threadedComment>
  <threadedComment ref="V90" dT="2024-07-03T12:25:53.77" personId="{C4DC1FB0-D22D-45CE-9BC7-AA1F49499E9D}" id="{24CDCD16-AD4C-46D9-90D5-59F39060E3F8}">
    <text>Kontynuacja PKO + MM i Tele2</text>
  </threadedComment>
  <threadedComment ref="S91" dT="2024-06-18T12:38:13.73" personId="{C4DC1FB0-D22D-45CE-9BC7-AA1F49499E9D}" id="{D5C570CB-1536-4DBB-8265-C8E1E3AF0397}">
    <text>zespół czeka na potwierdzenie 1 template maila i będzie to jeszcze około 0.5MD</text>
  </threadedComment>
  <threadedComment ref="U91" dT="2024-06-25T13:00:22.34" personId="{C4DC1FB0-D22D-45CE-9BC7-AA1F49499E9D}" id="{1A415E14-A32A-4973-B71D-C95A2C5286B1}">
    <text>testy szablonu mailowego OTP</text>
  </threadedComment>
  <threadedComment ref="T92" dT="2024-06-07T08:53:17.82" personId="{C4DC1FB0-D22D-45CE-9BC7-AA1F49499E9D}" id="{4E5CF087-31EB-4176-AB8E-F55C680738BC}">
    <text>Tutaj powinny dojechać figmy portalu B2B</text>
  </threadedComment>
  <threadedComment ref="U92" dT="2024-06-26T11:17:05.00" personId="{C4DC1FB0-D22D-45CE-9BC7-AA1F49499E9D}" id="{15D11066-F9A7-4692-8C92-A824717AA90A}">
    <text>zmiany dla iMada (Multibrandiwe dokumenty)</text>
  </threadedComment>
  <threadedComment ref="C93" dT="2024-05-23T10:21:33.51" personId="{F8E402B0-B591-4859-B851-C9D5C34369B9}" id="{215CED53-9534-4169-A050-FEEAA734B271}">
    <text>Analiza i tworzenie US - 20-24/06
DEV - 25/06 - 05/07
Test wew. &amp; fix - 08/07 - 19/07
Testy UAT - 22/07 - 26/07
Implementacja PROD - 29-30/07
GO Live - 31/07</text>
  </threadedComment>
  <threadedComment ref="P93" dT="2024-05-20T10:23:54.42" personId="{C4DC1FB0-D22D-45CE-9BC7-AA1F49499E9D}" id="{3543C709-DD83-4713-AA02-E237297F89F0}">
    <text xml:space="preserve">to najprawdopodobniej będzie robił zespół softwarely </text>
  </threadedComment>
  <threadedComment ref="U93" dT="2024-06-26T11:51:13.96" personId="{F8E402B0-B591-4859-B851-C9D5C34369B9}" id="{ACD49400-B044-40E3-AA5F-3729705D4983}">
    <text>05/07 ALF dostarczy do WAREX input w postaci poprawnych rekordów do przetestowania.</text>
  </threadedComment>
  <threadedComment ref="U93" dT="2024-07-02T12:40:33.55" personId="{C4DC1FB0-D22D-45CE-9BC7-AA1F49499E9D}" id="{B1A690AD-8FB3-4E1B-AD39-5E445AF66BE9}" parentId="{ACD49400-B044-40E3-AA5F-3729705D4983}">
    <text>Konrad potwierdził - to się powinno udać do końca tego tyg</text>
  </threadedComment>
  <threadedComment ref="W93" dT="2024-07-15T14:56:21.33" personId="{C4DC1FB0-D22D-45CE-9BC7-AA1F49499E9D}" id="{A957AFAD-BAEB-4910-BB25-95F1E29CF8A9}">
    <text>RYZYKO! Partner w złym formacie wysyła dane w pliku</text>
  </threadedComment>
  <threadedComment ref="X93" dT="2024-07-02T12:42:59.41" personId="{C4DC1FB0-D22D-45CE-9BC7-AA1F49499E9D}" id="{F3239B78-895D-4833-AF53-B52B3AE21E44}">
    <text>tutaj jeszcze raport anulacyjny - około 7-8MD</text>
  </threadedComment>
  <threadedComment ref="X93" dT="2024-07-02T12:43:53.65" personId="{C4DC1FB0-D22D-45CE-9BC7-AA1F49499E9D}" id="{B4C767A1-EF5F-48CC-BBEA-CD9B927E87EA}" parentId="{F3239B78-895D-4833-AF53-B52B3AE21E44}">
    <text>do potwierdzenia zakres tego raportu!</text>
  </threadedComment>
  <threadedComment ref="Y93" dT="2024-07-02T12:43:27.26" personId="{C4DC1FB0-D22D-45CE-9BC7-AA1F49499E9D}" id="{73774419-BD5C-4EA1-A85E-43B4C733DEB3}">
    <text>PROD do potwierdzenia</text>
  </threadedComment>
  <threadedComment ref="C94" dT="2024-05-16T07:29:54.77" personId="{F8E402B0-B591-4859-B851-C9D5C34369B9}" id="{61D36AD2-AF1E-4B45-92F7-F87C878B6D20}">
    <text>Analiza i tworzenie US - 17-25/06
DEV - 26/06 - 8/07
Test wew. &amp; fix - 9-10/07
Testy UAT - 11-26/07
Implementacja PROD - 29/07
GO Live - 30/07</text>
  </threadedComment>
  <threadedComment ref="C94" dT="2024-07-17T09:20:28.19" personId="{C4DC1FB0-D22D-45CE-9BC7-AA1F49499E9D}" id="{FE4ADBCD-6E5C-4C22-A62E-020989973BA0}" parentId="{61D36AD2-AF1E-4B45-92F7-F87C878B6D20}">
    <text>UATy wystartowały 16/07</text>
  </threadedComment>
  <threadedComment ref="W94" dT="2024-07-17T09:20:00.00" personId="{C4DC1FB0-D22D-45CE-9BC7-AA1F49499E9D}" id="{E5848EB8-6717-4039-9200-48FA4AF1BA03}">
    <text>UAT wystartował 16/07 - rebranding produktów trochę to opóźnił</text>
  </threadedComment>
  <threadedComment ref="C95" dT="2024-05-16T07:33:33.74" personId="{F8E402B0-B591-4859-B851-C9D5C34369B9}" id="{F8F29D6F-4332-4A17-8425-BA3999E0B86F}">
    <text>Analiza i tworzenie US - 01-05/07
DEV - 09/07 - 19/07
UAT - 23/07 - 02/08
Implementacja PROD - 6-8/08
GO Live - 09/08</text>
  </threadedComment>
  <threadedComment ref="V95" dT="2024-07-03T12:27:45.13" personId="{C4DC1FB0-D22D-45CE-9BC7-AA1F49499E9D}" id="{AF8BF1C7-74D9-4D59-A569-FF17B6A275CD}">
    <text>tutaj powinna Monia zacząć</text>
  </threadedComment>
  <threadedComment ref="X95" dT="2024-06-25T13:53:29.89" personId="{C4DC1FB0-D22D-45CE-9BC7-AA1F49499E9D}" id="{934DFDBF-AF88-4681-BC35-9BBB2892BD2A}">
    <text>23/07 start UAT</text>
  </threadedComment>
  <threadedComment ref="B98" dT="2024-05-14T11:18:02.35" personId="{C4DC1FB0-D22D-45CE-9BC7-AA1F49499E9D}" id="{031315D5-66C1-40EB-8710-6F333473E093}">
    <text>oczekiwanie biznesu jest 19/06</text>
  </threadedComment>
  <threadedComment ref="C98" dT="2024-05-16T13:50:03.53" personId="{F8E402B0-B591-4859-B851-C9D5C34369B9}" id="{A96EE5A1-5EBF-4DCC-A105-EE3C8E3F3F01}">
    <text>Analiza i tworzenie US - 13-17/05
DEV - 15/05- 03/06
Test wew. &amp; fix - 04/06-07/06
Testy UAT - 10-14/06
Testy PRE-PROD - 17-18/06
Implementacja PROD - 19/06
GO Live - 20/06</text>
  </threadedComment>
  <threadedComment ref="R98" dT="2024-05-16T13:45:18.85" personId="{F8E402B0-B591-4859-B851-C9D5C34369B9}" id="{DBF1A7BD-038A-4FC2-A86E-DEB7D7EA7B7A}">
    <text>KAM - Łukasz 
Będzie u klienta od 10-06 żeby zapoznać z obsługą produktu.
Testy UAT z klientem</text>
  </threadedComment>
  <threadedComment ref="Q99" dT="2024-05-21T10:22:35.50" personId="{F8E402B0-B591-4859-B851-C9D5C34369B9}" id="{0D2326CB-7A82-4580-BF20-A841D77F8981}">
    <text>05/06 - planowane wejście na UAT</text>
  </threadedComment>
  <threadedComment ref="S100" dT="2024-06-17T12:41:44.99" personId="{C4DC1FB0-D22D-45CE-9BC7-AA1F49499E9D}" id="{F40E6598-DC4C-420A-A17E-B7DDF7F6D536}">
    <text>Analiza in progress i za chwile startuje dev</text>
  </threadedComment>
  <threadedComment ref="T100" dT="2024-06-25T09:50:08.26" personId="{C4DC1FB0-D22D-45CE-9BC7-AA1F49499E9D}" id="{2D471436-F759-42F2-AC23-ADD4B48F4694}">
    <text>wpłynęły ostatnie potrzebne dokumenty i dev wystartował</text>
  </threadedComment>
  <threadedComment ref="U100" dT="2024-07-03T12:28:22.63" personId="{C4DC1FB0-D22D-45CE-9BC7-AA1F49499E9D}" id="{64AB5336-2B47-46B2-967F-B70A371ED7B0}">
    <text>in progress - jutro powinno wejść na UAT</text>
  </threadedComment>
  <threadedComment ref="V100" dT="2024-07-08T11:08:56.95" personId="{C4DC1FB0-D22D-45CE-9BC7-AA1F49499E9D}" id="{E4A42044-AE15-4849-8D36-5CC2CEE947EB}">
    <text>Jest na UAT więc w ten czwartek lub przyszły tydzień wdrożenie (bez komunikacji, sam produkt - komunikacja może być wysyłana manualnie, a komunikacja wejdzie około 2 tyg później)</text>
  </threadedComment>
  <threadedComment ref="W100" dT="2024-07-03T12:29:07.98" personId="{C4DC1FB0-D22D-45CE-9BC7-AA1F49499E9D}" id="{E85C6106-E9E1-46C9-B6F3-D71C2D2EE026}">
    <text>tutaj już Opti powinien być na PROD</text>
  </threadedComment>
  <threadedComment ref="X100" dT="2024-07-10T12:44:00.07" personId="{C4DC1FB0-D22D-45CE-9BC7-AA1F49499E9D}" id="{CC71FDD5-26DC-4E8D-8454-2E37C4452035}">
    <text>dodanie komunikacji - data TBC</text>
  </threadedComment>
  <threadedComment ref="C101" dT="2024-06-18T12:38:51.90" personId="{C4DC1FB0-D22D-45CE-9BC7-AA1F49499E9D}" id="{6BE828AB-05AF-4C8E-89BF-E1843904C809}">
    <text>MASH już poszedł na PROD</text>
  </threadedComment>
  <threadedComment ref="C103" dT="2024-07-17T11:02:29.63" personId="{C4DC1FB0-D22D-45CE-9BC7-AA1F49499E9D}" id="{369BDE5E-B609-4C43-B04C-60414452BBBF}">
    <text>Kostka - jakieś 45MD
Paperless - 30MD
Cennik - 10MD
Produkt T-Mobile - 20MD</text>
  </threadedComment>
  <threadedComment ref="A104" dT="2024-07-17T13:24:46.64" personId="{C4DC1FB0-D22D-45CE-9BC7-AA1F49499E9D}" id="{460B30CE-D5DA-4AD6-9919-D04BF06E620C}">
    <text>26/11 - na listopadzie</text>
  </threadedComment>
  <threadedComment ref="C104" dT="2024-07-17T11:41:06.90" personId="{C4DC1FB0-D22D-45CE-9BC7-AA1F49499E9D}" id="{70B3F26B-E207-42C5-8A04-F41BD80736FF}">
    <text>PAPERLESS</text>
  </threadedComment>
  <threadedComment ref="C105" dT="2024-07-17T11:43:57.36" personId="{C4DC1FB0-D22D-45CE-9BC7-AA1F49499E9D}" id="{97E49BFA-EFD6-42DF-8A8C-343220180FC3}">
    <text>CENNIK</text>
  </threadedComment>
  <threadedComment ref="C106" dT="2024-07-17T11:44:40.50" personId="{C4DC1FB0-D22D-45CE-9BC7-AA1F49499E9D}" id="{5B55A0BE-C069-4190-9E80-A95C307271D6}">
    <text>PRODUKT</text>
  </threadedComment>
  <threadedComment ref="C109" dT="2024-07-17T11:02:45.74" personId="{C4DC1FB0-D22D-45CE-9BC7-AA1F49499E9D}" id="{EC009D7B-2F9C-4ADC-B293-79F6C43E6097}">
    <text>CENNIK</text>
  </threadedComment>
  <threadedComment ref="C110" dT="2024-07-17T11:02:45.74" personId="{C4DC1FB0-D22D-45CE-9BC7-AA1F49499E9D}" id="{791FDA6F-DFD6-4C71-B675-EC163FD996DC}">
    <text>PAPERLESS</text>
  </threadedComment>
  <threadedComment ref="B111" dT="2024-05-20T08:06:16.12" personId="{C4DC1FB0-D22D-45CE-9BC7-AA1F49499E9D}" id="{3E8E4778-E775-4784-87B2-F1549BE57CE7}">
    <text>Brak pracy zaplanowanej po stronie naszego IT na ten moment, ale coś się może pojawić później</text>
  </threadedComment>
  <threadedComment ref="B116" dT="2024-05-21T07:57:21.43" personId="{C4DC1FB0-D22D-45CE-9BC7-AA1F49499E9D}" id="{5B2FED44-9233-4450-A169-9C2D1878A296}">
    <text xml:space="preserve">to może być pierwszy projekt z cennikiem dynamicznym </text>
  </threadedComment>
  <threadedComment ref="B116" dT="2024-07-01T10:44:39.02" personId="{C4DC1FB0-D22D-45CE-9BC7-AA1F49499E9D}" id="{7D813A89-D855-4F8C-AD39-1C49E3E980CE}" parentId="{5B2FED44-9233-4450-A169-9C2D1878A296}">
    <text>warsztaty planowane 8 i 12 lipca</text>
  </threadedComment>
  <threadedComment ref="D119" dT="2024-07-01T10:44:02.46" personId="{C4DC1FB0-D22D-45CE-9BC7-AA1F49499E9D}" id="{C54C9855-6AC2-4120-83E3-C12793F97A12}">
    <text>bez cennika dynamicznego</text>
  </threadedComment>
  <threadedComment ref="B127" dT="2024-06-10T14:42:34.93" personId="{C4DC1FB0-D22D-45CE-9BC7-AA1F49499E9D}" id="{F52D9A00-A1E0-414B-9771-F55FB9CA17E5}">
    <text>Lista wymagań z marketingu - częściowo wyceniona, a cześć jeszcze trzeba wycenić - Basia Rej-Buczkowska kontroluje to po stronie biznesu (i Agnieszka Rzepkowska daje approvale)</text>
  </threadedComment>
  <threadedComment ref="Q131" dT="2024-06-04T12:06:21.40" personId="{C4DC1FB0-D22D-45CE-9BC7-AA1F49499E9D}" id="{580AC718-B888-4085-8D3C-8FE2F2FD3987}">
    <text>@Przemysław Ćwikła (IT R&amp;D) zaplanuj to proszę tak jak ustaliliśmy</text>
    <mentions>
      <mention mentionpersonId="{F0CD913D-CE51-4377-8294-4435459C1A08}" mentionId="{6385EEA3-EA8C-4F75-BC23-9468CCB1338D}" startIndex="0" length="27"/>
    </mentions>
  </threadedComment>
  <threadedComment ref="B132" dT="2024-04-18T13:23:41.76" personId="{C4DC1FB0-D22D-45CE-9BC7-AA1F49499E9D}" id="{F6800638-E295-4542-BB66-58577EEBC881}">
    <text>GoLive - 18 lipca (ale nie ma spółki i to się będzie opóźniać)</text>
  </threadedComment>
  <threadedComment ref="B132" dT="2024-05-14T07:48:49.26" personId="{C4DC1FB0-D22D-45CE-9BC7-AA1F49499E9D}" id="{341F95A3-4CA5-4C79-8F7A-5A3D06765C86}" parentId="{F6800638-E295-4542-BB66-58577EEBC881}">
    <text>Info z 13/05 - projekt on-hold</text>
  </threadedComment>
  <threadedComment ref="E136" dT="2024-05-10T09:49:01.33" personId="{C4DC1FB0-D22D-45CE-9BC7-AA1F49499E9D}" id="{726A4274-FD50-4D98-A18C-7B1CF5738943}">
    <text>Prace ukończone grudzień 2023 / styczeń 2024</text>
  </threadedComment>
  <threadedComment ref="D140" dT="2024-05-21T10:43:02.64" personId="{860C3C1D-071E-4B8B-8F60-84BD40A96FFF}" id="{8BDA9DCC-B3B3-44D5-A1E2-E42B923A2D30}">
    <text>zakres związany z cennikiem dynamicznym pokrywa się z projektem Cennika Dynamicznego</text>
  </threadedComment>
  <threadedComment ref="C142" dT="2024-07-23T08:15:27.51" personId="{C4DC1FB0-D22D-45CE-9BC7-AA1F49499E9D}" id="{CCF723E0-D312-43AA-B303-9C6B2724FBBF}">
    <text>funkcjonalność masowej wysyłki SMS</text>
  </threadedComment>
  <threadedComment ref="B147" dT="2024-05-21T10:03:53.22" personId="{C4DC1FB0-D22D-45CE-9BC7-AA1F49499E9D}" id="{2AD50049-BE31-436D-B24D-3A0CC54B9DCC}">
    <text>Milena dostarczyła wymagania do ALF - Jakub Kulesza ma je analizować</text>
  </threadedComment>
  <threadedComment ref="B152" dT="2024-06-25T14:37:50.25" personId="{C4DC1FB0-D22D-45CE-9BC7-AA1F49499E9D}" id="{A113D029-8753-428D-85D2-3A7DC8FFD394}">
    <text>Mr Price musi być odpalony w sierpniu</text>
  </threadedComment>
  <threadedComment ref="C153" dT="2024-05-29T15:19:44.67" personId="{C4DC1FB0-D22D-45CE-9BC7-AA1F49499E9D}" id="{6FE5CC97-B339-474D-B150-8355DD886F4D}">
    <text>25MD na 3 procesy, a na start potrzebujemy tylko aktywacji</text>
  </threadedComment>
  <threadedComment ref="T153" dT="2024-06-25T11:01:18.91" personId="{C4DC1FB0-D22D-45CE-9BC7-AA1F49499E9D}" id="{8978A277-79A4-4C51-B5F9-8E55A7431BE2}">
    <text>Mamy speca ale nie można wystartować przez brak zasobów w Warex i start HT Rental</text>
  </threadedComment>
  <threadedComment ref="V153" dT="2024-07-03T12:30:12.62" personId="{C4DC1FB0-D22D-45CE-9BC7-AA1F49499E9D}" id="{EC224DCF-FF04-45A0-BF2E-5AABF7F20287}">
    <text>tu ma startować Warex</text>
  </threadedComment>
  <threadedComment ref="Z153" dT="2024-07-17T09:22:11.55" personId="{C4DC1FB0-D22D-45CE-9BC7-AA1F49499E9D}" id="{C53661DA-7F71-4476-A21D-98DB81A8FD98}">
    <text>PROD około 7/08</text>
  </threadedComment>
  <threadedComment ref="X154" dT="2024-07-08T11:10:46.98" personId="{C4DC1FB0-D22D-45CE-9BC7-AA1F49499E9D}" id="{620A30B7-AB79-42AB-8E6A-943975900652}">
    <text>analiza - spec ma dojechać do 15.07</text>
  </threadedComment>
  <threadedComment ref="Y154" dT="2024-07-19T10:17:52.44" personId="{C4DC1FB0-D22D-45CE-9BC7-AA1F49499E9D}" id="{44F71566-EC66-498D-893B-959F668439A9}">
    <text>Start pracy w Optim</text>
  </threadedComment>
  <threadedComment ref="B157" dT="2024-05-21T10:28:29.99" personId="{C4DC1FB0-D22D-45CE-9BC7-AA1F49499E9D}" id="{91F3D9F3-F71E-4FE0-95AD-1FC1C0D85554}">
    <text>zapytałam Asię o wymagania i wycenę</text>
  </threadedComment>
  <threadedComment ref="B162" dT="2024-05-21T10:30:16.10" personId="{C4DC1FB0-D22D-45CE-9BC7-AA1F49499E9D}" id="{EA2ACFEC-769C-494C-BC86-35543C3D9112}">
    <text>wymagania mają się pojawić do końca maja, wtedy trzeba zrobić warsztaty i wysokopoziomowo wycenić te zmiany</text>
  </threadedComment>
  <threadedComment ref="C180" dT="2024-06-05T10:37:34.96" personId="{C4DC1FB0-D22D-45CE-9BC7-AA1F49499E9D}" id="{613328FD-7056-4488-B9F7-9D92CDA2BDB6}">
    <text>MASH to cały czas robi ale na najniższym prio, jak jest czas</text>
  </threadedComment>
  <threadedComment ref="B182" dT="2024-05-21T10:44:31.52" personId="{C4DC1FB0-D22D-45CE-9BC7-AA1F49499E9D}" id="{2C7F649C-1E72-475E-8BEB-7F213DC370D9}">
    <text>Brak wymagań żeby to wycenić, ale to i tam najwcześniej 2025</text>
  </threadedComment>
  <threadedComment ref="B187" dT="2024-06-05T10:47:28.93" personId="{C4DC1FB0-D22D-45CE-9BC7-AA1F49499E9D}" id="{8AB4D8A4-EE07-45EE-8140-A5A6D0914A74}">
    <text>To ma być częścią procesu scoringu</text>
  </threadedComment>
  <threadedComment ref="B192" dT="2024-05-21T10:47:05.71" personId="{C4DC1FB0-D22D-45CE-9BC7-AA1F49499E9D}" id="{88FDFBA5-1226-4913-BC41-475BCD0E5AE4}">
    <text>Brak wymagań biznesowych</text>
  </threadedComment>
</ThreadedComments>
</file>

<file path=xl/threadedComments/threadedComment3.xml><?xml version="1.0" encoding="utf-8"?>
<ThreadedComments xmlns="http://schemas.microsoft.com/office/spreadsheetml/2018/threadedcomments" xmlns:x="http://schemas.openxmlformats.org/spreadsheetml/2006/main">
  <threadedComment ref="P2" dT="2024-05-21T07:26:39.96" personId="{C4DC1FB0-D22D-45CE-9BC7-AA1F49499E9D}" id="{08A9FB73-7FC7-418A-B195-44C6C2F90875}">
    <text>Start sprintu Moni</text>
  </threadedComment>
  <threadedComment ref="V3" dT="2024-07-03T12:44:15.35" personId="{C4DC1FB0-D22D-45CE-9BC7-AA1F49499E9D}" id="{3A918E58-A502-40E8-A900-69601C88B642}">
    <text>Start Sprintu</text>
  </threadedComment>
  <threadedComment ref="V4" dT="2024-07-03T12:43:55.08" personId="{C4DC1FB0-D22D-45CE-9BC7-AA1F49499E9D}" id="{43DCEDDB-DF6C-4FFB-B8D9-3C0CF908C403}">
    <text>Start Sprintu</text>
  </threadedComment>
  <threadedComment ref="V5" dT="2024-07-03T12:44:33.10" personId="{C4DC1FB0-D22D-45CE-9BC7-AA1F49499E9D}" id="{1D9109CF-6B80-4EF4-B65D-F1C598817DF3}">
    <text>Start Sprintu</text>
  </threadedComment>
  <threadedComment ref="Y5" dT="2024-07-03T12:44:56.43" personId="{C4DC1FB0-D22D-45CE-9BC7-AA1F49499E9D}" id="{56E05030-115A-42A7-8EEA-81195D7D1EE0}">
    <text>Start Sprintu</text>
  </threadedComment>
  <threadedComment ref="N27" dT="2024-05-16T10:48:13.11" personId="{C4DC1FB0-D22D-45CE-9BC7-AA1F49499E9D}" id="{AE18DB43-96DC-47E6-BA76-A48AC5C3B3F5}">
    <text>Zapytać Przemka ile w tym tyg poświęcają na Multi i ile jest planowane w kolejnych</text>
  </threadedComment>
  <threadedComment ref="B28" dT="2024-04-19T07:25:01.46" personId="{C4DC1FB0-D22D-45CE-9BC7-AA1F49499E9D}" id="{5B406349-4780-4979-96FF-D806D8BC7C60}">
    <text>wstępne wyceny, bo proces wycen się jeszcze nie skończył</text>
  </threadedComment>
  <threadedComment ref="O28" dT="2024-05-16T10:13:25.55" personId="{C4DC1FB0-D22D-45CE-9BC7-AA1F49499E9D}" id="{9DE886C8-EC09-4E50-BC49-DD798332DDA6}">
    <text>Jak dostaniemy wymagania do zmian w umowie i harmonogramie płatności (o ile coś jest) to tutaj mozemy to zrobić</text>
  </threadedComment>
  <threadedComment ref="P28" dT="2024-05-10T09:34:43.91" personId="{C4DC1FB0-D22D-45CE-9BC7-AA1F49499E9D}" id="{20A11507-0C51-4D7E-8EEE-94D0DAF193C1}">
    <text>UAT start - 29/05
UAT end - 7/06</text>
  </threadedComment>
  <threadedComment ref="R28" dT="2024-05-10T09:32:52.91" personId="{C4DC1FB0-D22D-45CE-9BC7-AA1F49499E9D}" id="{B48A0A8F-6662-4761-BF63-22103C053527}">
    <text>Wdrożenie na PROD 12/06 (oficjalna data GoLive 17/06)</text>
  </threadedComment>
  <threadedComment ref="O29" dT="2024-05-16T09:20:17.01" personId="{C4DC1FB0-D22D-45CE-9BC7-AA1F49499E9D}" id="{ECFC29FE-66D6-4C45-8149-814961A5FA87}">
    <text>tutaj moze być podmiana regulaminów ale do wt musimy je dostać</text>
  </threadedComment>
  <threadedComment ref="P30" dT="2024-05-10T09:37:18.05" personId="{C4DC1FB0-D22D-45CE-9BC7-AA1F49499E9D}" id="{9404D4E0-9388-4C80-BB90-DF85F118C6A7}">
    <text>Optimus jedzie później bo to ie musi być na GoLive (to też nie jest częścia UAT)</text>
  </threadedComment>
  <threadedComment ref="P30" dT="2024-05-16T09:10:13.48" personId="{C4DC1FB0-D22D-45CE-9BC7-AA1F49499E9D}" id="{4F70D0A6-EEF2-4912-B264-63D1EA2CF2D2}" parentId="{9404D4E0-9388-4C80-BB90-DF85F118C6A7}">
    <text>tutaj Monia może jeszcze startować rebranding 28/05</text>
  </threadedComment>
  <threadedComment ref="S30" dT="2024-06-11T09:08:00.49" personId="{C4DC1FB0-D22D-45CE-9BC7-AA1F49499E9D}" id="{72633108-7DAF-4C59-A393-8BCB9BBF0B86}">
    <text>tu wejście na PROD żeby przed Żabką sie wbić</text>
  </threadedComment>
  <threadedComment ref="S30" dT="2024-06-17T12:36:11.73" personId="{C4DC1FB0-D22D-45CE-9BC7-AA1F49499E9D}" id="{55BF4D34-11C4-407C-B2E4-673B286B9010}" parentId="{72633108-7DAF-4C59-A393-8BCB9BBF0B86}">
    <text>Możliwe że wejdzie na PROD 20.06</text>
  </threadedComment>
  <threadedComment ref="T31" dT="2024-06-24T11:23:57.76" personId="{C4DC1FB0-D22D-45CE-9BC7-AA1F49499E9D}" id="{EACD5C75-3C8C-465E-8A58-B0A960AE9071}">
    <text>DEF z PROD związany z kontraktami - analiza</text>
  </threadedComment>
  <threadedComment ref="T31" dT="2024-06-25T12:55:48.40" personId="{C4DC1FB0-D22D-45CE-9BC7-AA1F49499E9D}" id="{8B46197E-75F9-4176-8CDE-C9C9AE19BBC7}" parentId="{EACD5C75-3C8C-465E-8A58-B0A960AE9071}">
    <text>DEF z rejestracją kart</text>
  </threadedComment>
  <threadedComment ref="U31" dT="2024-07-01T10:50:28.78" personId="{C4DC1FB0-D22D-45CE-9BC7-AA1F49499E9D}" id="{3B3101B6-04BC-4256-9A47-3F1C4C406C8C}">
    <text>wydanie poprawki</text>
  </threadedComment>
  <threadedComment ref="AC31" dT="2024-08-19T10:45:10.91" personId="{C4DC1FB0-D22D-45CE-9BC7-AA1F49499E9D}" id="{8CF01D6A-10B8-4F0C-B3B5-D1B361952E4B}">
    <text>Tutaj powinniśmy być gotowi na testy pobrania danych karty z CURLEC</text>
  </threadedComment>
  <threadedComment ref="O32" dT="2024-05-16T09:18:11.44" personId="{C4DC1FB0-D22D-45CE-9BC7-AA1F49499E9D}" id="{0DAA81D6-CE02-47B3-918C-5136F6CCD0D5}">
    <text>tutaj może wystartowac rebranding</text>
  </threadedComment>
  <threadedComment ref="O37" dT="2024-05-10T09:40:02.32" personId="{C4DC1FB0-D22D-45CE-9BC7-AA1F49499E9D}" id="{2883C391-0F2D-49CB-A082-A1E2DE435BDA}">
    <text>22/05 Dni Otwarte i tutaj to głównie testy</text>
  </threadedComment>
  <threadedComment ref="B48" dT="2024-07-01T09:37:54.16" personId="{C4DC1FB0-D22D-45CE-9BC7-AA1F49499E9D}" id="{44C1BC31-D086-48CE-9962-3CB645A21EF0}">
    <text>Projekt do zamknięcia w Jirze, ale Marcin ma tutaj jeszcze jakieś sprzątanie</text>
  </threadedComment>
  <threadedComment ref="B48" dT="2024-07-01T09:38:23.49" personId="{C4DC1FB0-D22D-45CE-9BC7-AA1F49499E9D}" id="{D44A27B1-F44D-4D85-9DCF-1653E01457BF}" parentId="{44C1BC31-D086-48CE-9962-3CB645A21EF0}">
    <text>do ogarnięcia WNIP</text>
  </threadedComment>
  <threadedComment ref="C49" dT="2024-05-24T09:22:27.93" personId="{C4DC1FB0-D22D-45CE-9BC7-AA1F49499E9D}" id="{9887DA50-C9B5-49A7-952B-BCC925C776C2}">
    <text>Produkt z aktywacją i edycją wchodzi 06/06 (przesunięcie przez partnera, ale ta data jest krytyczna dla Mileny)</text>
  </threadedComment>
  <threadedComment ref="C49" dT="2024-05-27T09:55:11.90" personId="{C4DC1FB0-D22D-45CE-9BC7-AA1F49499E9D}" id="{CCE9ABE5-0499-479C-87F4-6BEBAAA83D36}" parentId="{9887DA50-C9B5-49A7-952B-BCC925C776C2}">
    <text>4/06 - Marcin potwierdzi z KAMem
5/06 - wdrożenie na PROD</text>
  </threadedComment>
  <threadedComment ref="C49" dT="2024-06-05T09:39:42.03" personId="{C4DC1FB0-D22D-45CE-9BC7-AA1F49499E9D}" id="{0949757D-A15F-4CFD-ABF2-87A4390CE4E8}" parentId="{9887DA50-C9B5-49A7-952B-BCC925C776C2}">
    <text>Potwierdzone - idzie na PROD - 5/06</text>
  </threadedComment>
  <threadedComment ref="S50" dT="2024-06-11T09:08:58.76" personId="{C4DC1FB0-D22D-45CE-9BC7-AA1F49499E9D}" id="{C78F0A0B-604F-4231-9AF4-90D85F627851}">
    <text>w tym tyg to pójdzie na PROD - dzień do potwierdzenia</text>
  </threadedComment>
  <threadedComment ref="S50" dT="2024-06-17T12:37:17.57" personId="{C4DC1FB0-D22D-45CE-9BC7-AA1F49499E9D}" id="{64CCD151-57B2-446E-8CEC-B97639E6A625}" parentId="{C78F0A0B-604F-4231-9AF4-90D85F627851}">
    <text xml:space="preserve">Jest ryzyko że to nie dojedzie na 20.06 i przejdzie na przyszły tydzień </text>
  </threadedComment>
  <threadedComment ref="T50" dT="2024-06-25T09:54:53.51" personId="{C4DC1FB0-D22D-45CE-9BC7-AA1F49499E9D}" id="{7D86240A-956E-4981-B774-6B8C4AE9E0F2}">
    <text>wdrożenie na PROD 26.06 (+ wyłączenie promocji w Żabce)</text>
  </threadedComment>
  <threadedComment ref="C54" dT="2024-06-25T10:47:38.35" personId="{C4DC1FB0-D22D-45CE-9BC7-AA1F49499E9D}" id="{05FFF0E9-EFBA-49B0-9272-F3808C366546}">
    <text>KAM - Monika Komorowska</text>
  </threadedComment>
  <threadedComment ref="C54" dT="2024-06-25T10:48:49.47" personId="{C4DC1FB0-D22D-45CE-9BC7-AA1F49499E9D}" id="{0321CD51-0A9A-4DF0-B3C3-D0F463B17AD1}" parentId="{05FFF0E9-EFBA-49B0-9272-F3808C366546}">
    <text>UAT: 7/08 - 12/08 z partnerem
PROD: 27/08 - TBC</text>
  </threadedComment>
  <threadedComment ref="C54" dT="2024-09-05T11:32:13.20" personId="{C4DC1FB0-D22D-45CE-9BC7-AA1F49499E9D}" id="{B2689CB7-4FA1-478E-9AE1-45DFD074E6AD}" parentId="{05FFF0E9-EFBA-49B0-9272-F3808C366546}">
    <text>WAREX jest na PROD od 28/08 ale brakuje: regulaminów, maili do klienta i testów UAT z pratnerem</text>
  </threadedComment>
  <threadedComment ref="V54" dT="2024-07-03T12:21:57.70" personId="{C4DC1FB0-D22D-45CE-9BC7-AA1F49499E9D}" id="{ECD0FEEB-5486-4214-898D-8A4C25F9EF02}">
    <text>potwierdzić UAT</text>
  </threadedComment>
  <threadedComment ref="V54" dT="2024-07-08T09:48:02.59" personId="{C4DC1FB0-D22D-45CE-9BC7-AA1F49499E9D}" id="{FEA3BD5E-0592-4279-BF7D-F3B86A82AFEF}" parentId="{ECD0FEEB-5486-4214-898D-8A4C25F9EF02}">
    <text>tutaj nie będziemy na UAT bo startuje konfig produktu</text>
  </threadedComment>
  <threadedComment ref="V54" dT="2024-07-08T09:49:32.99" personId="{C4DC1FB0-D22D-45CE-9BC7-AA1F49499E9D}" id="{96D30283-5FC9-4A82-934D-D312D947A2A0}" parentId="{ECD0FEEB-5486-4214-898D-8A4C25F9EF02}">
    <text xml:space="preserve">były zmiany w kodzie wcześniej i regresja </text>
  </threadedComment>
  <threadedComment ref="AB54" dT="2024-08-19T09:51:58.75" personId="{C4DC1FB0-D22D-45CE-9BC7-AA1F49499E9D}" id="{BE4500EF-4F98-4739-9D75-859C0024D5DE}">
    <text>Nie udało się przetestować z partnerem, ale było testowane na mockach i będziemy próbować to przenieść na PROD w tym tyg</text>
  </threadedComment>
  <threadedComment ref="U55" dT="2024-07-03T12:19:52.09" personId="{C4DC1FB0-D22D-45CE-9BC7-AA1F49499E9D}" id="{0440F2EF-59D2-451B-83A1-E4472FDDF22E}">
    <text>Monia ma zerknąć na speca</text>
  </threadedComment>
  <threadedComment ref="AA55" dT="2024-07-29T11:03:55.27" personId="{C4DC1FB0-D22D-45CE-9BC7-AA1F49499E9D}" id="{493BAD4C-A073-4AA3-AE43-36728499F7CC}">
    <text>do potwierdzenia czy to tutaj wystartuje</text>
  </threadedComment>
  <threadedComment ref="B58" dT="2024-05-21T13:14:16.70" personId="{C4DC1FB0-D22D-45CE-9BC7-AA1F49499E9D}" id="{225A820F-15CA-4D3F-B452-356D06109394}">
    <text>brak dokumentów- czekają na potwierdzenie</text>
  </threadedComment>
  <threadedComment ref="Q58" dT="2024-05-20T10:16:59.26" personId="{C4DC1FB0-D22D-45CE-9BC7-AA1F49499E9D}" id="{CA036CB6-9AC0-435B-9FD9-6D7D4EF8038A}">
    <text>tutaj ma być wydanie tych zmian</text>
  </threadedComment>
  <threadedComment ref="Q58" dT="2024-05-24T08:10:34.23" personId="{C4DC1FB0-D22D-45CE-9BC7-AA1F49499E9D}" id="{A4A92698-6357-4C08-A4CA-B5B63BB44672}" parentId="{CA036CB6-9AC0-435B-9FD9-6D7D4EF8038A}">
    <text>Potwierdzone z Kamą i biznesem że to wchodzi 6.06 - to jest pilna data!</text>
  </threadedComment>
  <threadedComment ref="Q58" dT="2024-06-10T09:06:53.58" personId="{C4DC1FB0-D22D-45CE-9BC7-AA1F49499E9D}" id="{DE02B0AA-91DE-4103-80A5-70F5CAE05D6A}" parentId="{CA036CB6-9AC0-435B-9FD9-6D7D4EF8038A}">
    <text>to jest DONE - Wiktoria weryfikowała na PROD i działa</text>
  </threadedComment>
  <threadedComment ref="B63" dT="2024-06-10T09:09:27.14" personId="{C4DC1FB0-D22D-45CE-9BC7-AA1F49499E9D}" id="{6B4F287A-97D8-4787-B327-D437F6A4DFFC}">
    <text>Amplifin dostawca modułu Allpsi</text>
  </threadedComment>
  <threadedComment ref="S63" dT="2024-06-04T13:10:58.94" personId="{C4DC1FB0-D22D-45CE-9BC7-AA1F49499E9D}" id="{82D48E95-22AE-4B2D-9953-66AE366D9D57}">
    <text>Wstępnie to pójdzie na PROD z iStyle  19/06 ale funkcjonalność będzie wyłaczona</text>
  </threadedComment>
  <threadedComment ref="T63" dT="2024-05-28T07:40:03.70" personId="{C4DC1FB0-D22D-45CE-9BC7-AA1F49499E9D}" id="{95EA07B8-139C-4AB5-896B-7E0030BCCAE8}">
    <text>Nie ma jeszcze odpowiedzi od partnera - trzeba potwierdzić datę wejścia na PROD</text>
  </threadedComment>
  <threadedComment ref="T63" dT="2024-05-28T07:40:41.34" personId="{C4DC1FB0-D22D-45CE-9BC7-AA1F49499E9D}" id="{076532BC-4575-43A0-823C-657732F53EF5}" parentId="{95EA07B8-139C-4AB5-896B-7E0030BCCAE8}">
    <text>26/06 - do potwierdzenia</text>
  </threadedComment>
  <threadedComment ref="T63" dT="2024-06-18T12:36:19.90" personId="{C4DC1FB0-D22D-45CE-9BC7-AA1F49499E9D}" id="{6F02D4D1-1E33-4E20-B328-5EECD7EF4B3C}" parentId="{95EA07B8-139C-4AB5-896B-7E0030BCCAE8}">
    <text>Czekamy na potwierdzenie partnera czy UATy mogą wystartować 24.06</text>
  </threadedComment>
  <threadedComment ref="P66" dT="2024-05-27T10:10:18.91" personId="{C4DC1FB0-D22D-45CE-9BC7-AA1F49499E9D}" id="{D2726429-DBDE-42FF-BACF-8D8E4A2964F5}">
    <text>W tym lub przyszłym tyg rozpocznie się integracja z partnerem</text>
  </threadedComment>
  <threadedComment ref="Q66" dT="2024-06-05T10:33:37.43" personId="{C4DC1FB0-D22D-45CE-9BC7-AA1F49499E9D}" id="{EE89DC8A-C10F-41A7-8018-C0BBAE47624E}">
    <text>jak ALF wejdzie na UAT to będzie potrzebna weryfikacja po stronie MASH</text>
  </threadedComment>
  <threadedComment ref="B68" dT="2024-05-20T08:45:46.43" personId="{C4DC1FB0-D22D-45CE-9BC7-AA1F49499E9D}" id="{E33DF9CC-574D-4C0A-BEB7-A9C9A8D8153A}">
    <text>wymagania do potwierdzenia</text>
  </threadedComment>
  <threadedComment ref="D72" dT="2024-07-01T12:07:39.02" personId="{C4DC1FB0-D22D-45CE-9BC7-AA1F49499E9D}" id="{3F22FC3A-9242-4D64-9269-88D5F45E13B6}">
    <text>Przemalowanie frontu po stronie dostawcy</text>
  </threadedComment>
  <threadedComment ref="B73" dT="2024-05-20T08:45:56.02" personId="{C4DC1FB0-D22D-45CE-9BC7-AA1F49499E9D}" id="{9CFCACB8-911C-432C-98B7-114E6F0D46CA}">
    <text>Magento musi potwierdzić slot z BIKiem</text>
  </threadedComment>
  <threadedComment ref="B73" dT="2024-05-21T07:49:30.27" personId="{C4DC1FB0-D22D-45CE-9BC7-AA1F49499E9D}" id="{86A358DB-B454-44AF-AF6A-99FF4F0073BA}" parentId="{9CFCACB8-911C-432C-98B7-114E6F0D46CA}">
    <text>warsztaty w czwartek 23/05 - Paweł tam będzie</text>
  </threadedComment>
  <threadedComment ref="B73" dT="2024-05-29T07:37:11.71" personId="{C4DC1FB0-D22D-45CE-9BC7-AA1F49499E9D}" id="{6F9FDC86-C2CD-42B6-9D77-822BA99E53BC}" parentId="{9CFCACB8-911C-432C-98B7-114E6F0D46CA}">
    <text>Karolina Głowacka-Serafin lub Joanna Wiercioch</text>
  </threadedComment>
  <threadedComment ref="Q73" dT="2024-05-29T07:43:36.67" personId="{C4DC1FB0-D22D-45CE-9BC7-AA1F49499E9D}" id="{660D48D7-ACF6-4E36-B11B-5F9419AB0A94}">
    <text>Przygotowanie środowisk w BIK, dokumentacji i domknięcie aneksu</text>
  </threadedComment>
  <threadedComment ref="R73" dT="2024-06-10T09:22:40.03" personId="{C4DC1FB0-D22D-45CE-9BC7-AA1F49499E9D}" id="{6D88AE0D-4E29-4494-8F59-FA83871F2AE7}">
    <text xml:space="preserve">11/06 spotkanie z BIKiem </text>
  </threadedComment>
  <threadedComment ref="R77" dT="2024-05-29T07:41:58.73" personId="{C4DC1FB0-D22D-45CE-9BC7-AA1F49499E9D}" id="{EB270694-3613-4125-A449-D624933AE633}">
    <text>Magento będzie czekać na specyfikację endpointów z MASH, ale mogą wystartować integrację z BIK i osadzenie skryptów na froncie</text>
  </threadedComment>
  <threadedComment ref="Z77" dT="2024-07-23T13:04:25.57" personId="{C4DC1FB0-D22D-45CE-9BC7-AA1F49499E9D}" id="{B133A80C-BA9A-4051-A7A2-A79F7664F985}">
    <text>wewnętrzne testy</text>
  </threadedComment>
  <threadedComment ref="B78" dT="2024-08-13T07:53:52.50" personId="{C4DC1FB0-D22D-45CE-9BC7-AA1F49499E9D}" id="{A5C11426-C89B-41A0-B99F-6E297E2DA955}">
    <text xml:space="preserve">1. Zmiana czasu przechowywania raportu
2. </text>
  </threadedComment>
  <threadedComment ref="S80" dT="2024-06-17T12:40:27.54" personId="{C4DC1FB0-D22D-45CE-9BC7-AA1F49499E9D}" id="{69587AD6-8C13-42EF-9B46-D1686DCF01EE}">
    <text>Analiza Patryka - to jest sporo pracy</text>
  </threadedComment>
  <threadedComment ref="V80" dT="2024-07-03T12:23:29.33" personId="{C4DC1FB0-D22D-45CE-9BC7-AA1F49499E9D}" id="{C5DABAEA-9ED5-4980-802A-C9582C963536}">
    <text>PLAY ma potwierdzić start testów pierwszej części wdrożenia</text>
  </threadedComment>
  <threadedComment ref="Z80" dT="2024-08-05T11:07:23.46" personId="{C4DC1FB0-D22D-45CE-9BC7-AA1F49499E9D}" id="{DE2E0E7C-27BF-436C-8753-B3B60C650C68}">
    <text>dzieje się w sprincie</text>
  </threadedComment>
  <threadedComment ref="AA83" dT="2024-08-05T08:37:27.36" personId="{C4DC1FB0-D22D-45CE-9BC7-AA1F49499E9D}" id="{1468D519-E1C3-45BA-A0A9-109E5C433B29}">
    <text>tutaj powinniśmy kończyć DEV</text>
  </threadedComment>
  <threadedComment ref="AE83" dT="2024-09-09T08:47:47.43" personId="{C4DC1FB0-D22D-45CE-9BC7-AA1F49499E9D}" id="{1F736425-019D-4B47-B6E2-ED6F1C4394D6}">
    <text>wewnętrzne testy in progress</text>
  </threadedComment>
  <threadedComment ref="AA98" dT="2024-08-13T07:54:30.36" personId="{C4DC1FB0-D22D-45CE-9BC7-AA1F49499E9D}" id="{37236F4C-21EF-4B69-8BC7-C3BC3043FAEB}">
    <text>w tym sprincie analiza</text>
  </threadedComment>
  <threadedComment ref="AE98" dT="2024-09-09T08:46:38.01" personId="{C4DC1FB0-D22D-45CE-9BC7-AA1F49499E9D}" id="{28D38EFA-99BA-4996-B606-7C34BA59AD0B}">
    <text>czas przechowywania info o ryzyku scoringowym</text>
  </threadedComment>
  <threadedComment ref="B108" dT="2024-06-10T09:14:18.55" personId="{C4DC1FB0-D22D-45CE-9BC7-AA1F49499E9D}" id="{3F8C7BAA-8345-4C95-B594-D13895544EB0}">
    <text>2/3 iMad umowi są zrobione (POS, zdalny, B2B, Multi w trakcie)
Mediak i Velo skończone</text>
  </threadedComment>
  <threadedComment ref="S108" dT="2024-06-17T13:18:19.44" personId="{C4DC1FB0-D22D-45CE-9BC7-AA1F49499E9D}" id="{8E1BDEC1-91C8-4A40-AECE-E7B19D5A7D50}">
    <text>B2B, zgody scoringowe i to co zostało na iMad</text>
  </threadedComment>
  <threadedComment ref="T108" dT="2024-06-24T11:29:03.41" personId="{C4DC1FB0-D22D-45CE-9BC7-AA1F49499E9D}" id="{5BD90AA2-6405-44DE-A0AA-97EF70599446}">
    <text>pozostałe dokumenty do MM, Multi, Najem (upgrade), Najem B2B</text>
  </threadedComment>
  <threadedComment ref="U108" dT="2024-07-02T12:39:11.58" personId="{C4DC1FB0-D22D-45CE-9BC7-AA1F49499E9D}" id="{5037A3EF-7452-4385-8113-56FD029737AE}">
    <text>testy paczki</text>
  </threadedComment>
  <threadedComment ref="W108" dT="2024-07-15T14:54:32.88" personId="{C4DC1FB0-D22D-45CE-9BC7-AA1F49499E9D}" id="{5BEA38EE-2784-4C0F-B7D8-D311A5A4FA32}">
    <text>planowane we wdrożeniu z Amplifinem - 17/07</text>
  </threadedComment>
  <threadedComment ref="Y108" dT="2024-07-22T08:42:13.81" personId="{C4DC1FB0-D22D-45CE-9BC7-AA1F49499E9D}" id="{AE477709-06AB-48BA-8384-E090DF246DEC}">
    <text>special offer</text>
  </threadedComment>
  <threadedComment ref="AC108" dT="2024-07-22T08:43:27.94" personId="{C4DC1FB0-D22D-45CE-9BC7-AA1F49499E9D}" id="{4D48452E-DC4B-4B7A-A0B0-0A16D74A77FB}">
    <text>tutaj startują zmiany frontu LFO - 3 tyg</text>
  </threadedComment>
  <threadedComment ref="Q109" dT="2024-06-05T09:44:11.55" personId="{C4DC1FB0-D22D-45CE-9BC7-AA1F49499E9D}" id="{401656C9-3A3D-4EA4-9E27-0B318DBA4D01}">
    <text>PKO testy i instrukcje do iMad</text>
  </threadedComment>
  <threadedComment ref="R109" dT="2024-06-05T09:45:03.75" personId="{C4DC1FB0-D22D-45CE-9BC7-AA1F49499E9D}" id="{6ECE17A4-4CEB-444E-8816-FFD8D9121EE8}">
    <text>jak wpłyną regulaminy to wystartują prace</text>
  </threadedComment>
  <threadedComment ref="S109" dT="2024-06-17T13:36:07.29" personId="{C4DC1FB0-D22D-45CE-9BC7-AA1F49499E9D}" id="{EB362803-4E08-4C17-9454-6E737AC6DC1D}">
    <text>PKO, iMad, MM i Special Offer - wchodzi podmiana regulaminów (maili i sms) w tym tyg</text>
  </threadedComment>
  <threadedComment ref="S109" dT="2024-06-25T10:51:59.36" personId="{C4DC1FB0-D22D-45CE-9BC7-AA1F49499E9D}" id="{11B255CA-A8E3-4BB3-8562-A18B3137E810}" parentId="{EB362803-4E08-4C17-9454-6E737AC6DC1D}">
    <text>To weszło wszystko (+ landing page dla special offer stanalone)</text>
  </threadedComment>
  <threadedComment ref="V109" dT="2024-07-08T09:51:21.79" personId="{C4DC1FB0-D22D-45CE-9BC7-AA1F49499E9D}" id="{BF2FFC14-D33B-4FF7-B349-E0D0BF5CF44B}">
    <text>wrzucane będą regulaminy dla iMad renta i TeleMach</text>
  </threadedComment>
  <threadedComment ref="V109" dT="2024-07-17T09:17:13.06" personId="{C4DC1FB0-D22D-45CE-9BC7-AA1F49499E9D}" id="{50A7F469-B719-49E3-9132-B5B70B5D7208}" parentId="{BF2FFC14-D33B-4FF7-B349-E0D0BF5CF44B}">
    <text>to weszło</text>
  </threadedComment>
  <threadedComment ref="O110" dT="2024-05-21T07:27:26.42" personId="{C4DC1FB0-D22D-45CE-9BC7-AA1F49499E9D}" id="{4DC62A98-D78B-4937-8BC9-82C080730842}">
    <text>koniec MTTC developersko</text>
  </threadedComment>
  <threadedComment ref="P110" dT="2024-05-21T07:28:06.74" personId="{C4DC1FB0-D22D-45CE-9BC7-AA1F49499E9D}" id="{B27FDCC8-3CEA-44BC-8814-D071748CF91C}">
    <text>Malezja i nie wiadomo co z Żabką (Żabka podobno nie wyraziła zgody na rebranding przed kampanią)</text>
  </threadedComment>
  <threadedComment ref="P110" dT="2024-05-21T12:38:48.75" personId="{C4DC1FB0-D22D-45CE-9BC7-AA1F49499E9D}" id="{E4029689-1D8A-4A41-AFD5-F90F4B3E0DD1}" parentId="{B27FDCC8-3CEA-44BC-8814-D071748CF91C}">
    <text>W tym sprincie w OPTI doszła dodatkowa praca dot promocji</text>
  </threadedComment>
  <threadedComment ref="R110" dT="2024-06-11T09:09:56.04" personId="{C4DC1FB0-D22D-45CE-9BC7-AA1F49499E9D}" id="{FF57ED23-EC75-4524-B4EA-3E0D8C3F55C7}">
    <text>11.06 - MTTC i Żabka ida na PROD</text>
  </threadedComment>
  <threadedComment ref="S110" dT="2024-06-17T12:40:58.38" personId="{C4DC1FB0-D22D-45CE-9BC7-AA1F49499E9D}" id="{8C75EAE5-B5CD-4BC8-B774-F22158CC2DFE}">
    <text>PKO in progress i zespół zacznie iMad</text>
  </threadedComment>
  <threadedComment ref="T110" dT="2024-06-25T09:48:58.96" personId="{C4DC1FB0-D22D-45CE-9BC7-AA1F49499E9D}" id="{694B97EF-29DA-42E5-942C-220E90F1F180}">
    <text>PKO i iMad in progress</text>
  </threadedComment>
  <threadedComment ref="U110" dT="2024-07-03T12:25:23.38" personId="{C4DC1FB0-D22D-45CE-9BC7-AA1F49499E9D}" id="{982E1B69-6B76-4E3F-887F-4BF0B8364146}">
    <text>iMad skończone (w przyszłym tyg powinno iść na PROD); PKO 1/3 zrobiona</text>
  </threadedComment>
  <threadedComment ref="V110" dT="2024-07-03T12:25:53.77" personId="{C4DC1FB0-D22D-45CE-9BC7-AA1F49499E9D}" id="{2C9FC736-6A70-4969-8187-DF1349C143FD}">
    <text>Kontynuacja PKO + MM i Tele2</text>
  </threadedComment>
  <threadedComment ref="W110" dT="2024-07-29T11:05:58.62" personId="{C4DC1FB0-D22D-45CE-9BC7-AA1F49499E9D}" id="{98A26989-8868-4DB1-821D-ED477F2918B2}">
    <text>kończymy to Tele2 i bierzemy Play Insurance i Play Service</text>
  </threadedComment>
  <threadedComment ref="S111" dT="2024-06-18T12:38:13.73" personId="{C4DC1FB0-D22D-45CE-9BC7-AA1F49499E9D}" id="{549FBD5F-C0F5-4016-BF10-C121AE2C9879}">
    <text>zespół czeka na potwierdzenie 1 template maila i będzie to jeszcze około 0.5MD</text>
  </threadedComment>
  <threadedComment ref="U111" dT="2024-06-25T13:00:22.34" personId="{C4DC1FB0-D22D-45CE-9BC7-AA1F49499E9D}" id="{D88D889D-43B3-4E53-BFE9-0E67D730C1E7}">
    <text>testy szablonu mailowego OTP</text>
  </threadedComment>
  <threadedComment ref="T112" dT="2024-06-07T08:53:17.82" personId="{C4DC1FB0-D22D-45CE-9BC7-AA1F49499E9D}" id="{973FCD5B-85E1-48CA-8816-A6184A99AC93}">
    <text>Tutaj powinny dojechać figmy portalu B2B</text>
  </threadedComment>
  <threadedComment ref="U112" dT="2024-06-26T11:17:05.00" personId="{C4DC1FB0-D22D-45CE-9BC7-AA1F49499E9D}" id="{4DEB33AE-C099-4FCB-8338-B9962CDB785E}">
    <text>zmiany dla iMada (Multibrandiwe dokumenty)</text>
  </threadedComment>
  <threadedComment ref="AA112" dT="2024-08-08T12:04:19.53" personId="{C4DC1FB0-D22D-45CE-9BC7-AA1F49499E9D}" id="{BEFAB9D2-565E-4B4C-8BE4-A8EA7809A70A}">
    <text>tutaj będą do 16/08 skończone te ekrany po rejestracji</text>
  </threadedComment>
  <threadedComment ref="AB112" dT="2024-08-08T12:04:52.17" personId="{C4DC1FB0-D22D-45CE-9BC7-AA1F49499E9D}" id="{A6CE638B-3C9B-4F92-980E-5784BC9935F3}">
    <text>potwierdzić wyceny do tej pozostałej części</text>
  </threadedComment>
  <threadedComment ref="AB112" dT="2024-08-19T14:07:05.01" personId="{C4DC1FB0-D22D-45CE-9BC7-AA1F49499E9D}" id="{7E24DBFB-1594-41C5-85F9-CD11DB815FE0}" parentId="{A6CE638B-3C9B-4F92-980E-5784BC9935F3}">
    <text>tutaj powinniśmy zamknąć rebranding B2B</text>
  </threadedComment>
  <threadedComment ref="C118" dT="2024-05-23T10:21:33.51" personId="{F8E402B0-B591-4859-B851-C9D5C34369B9}" id="{03478913-0230-4A40-8AA5-0201F7F5F456}">
    <text>Analiza i tworzenie US - 20-24/06
DEV - 25/06 - 05/07
Test wew. &amp; fix - 08/07 - 19/07
Testy UAT - 22/07 - 26/07
Implementacja PROD - 29-30/07
GO Live - 31/07</text>
  </threadedComment>
  <threadedComment ref="P118" dT="2024-05-20T10:23:54.42" personId="{C4DC1FB0-D22D-45CE-9BC7-AA1F49499E9D}" id="{F1C7C954-1574-443E-85F1-9EC0FC80E32D}">
    <text xml:space="preserve">to najprawdopodobniej będzie robił zespół softwarely </text>
  </threadedComment>
  <threadedComment ref="U118" dT="2024-06-26T11:51:13.96" personId="{F8E402B0-B591-4859-B851-C9D5C34369B9}" id="{DFFB184B-EA01-47C5-B8EC-17450F0AE9E2}">
    <text>05/07 ALF dostarczy do WAREX input w postaci poprawnych rekordów do przetestowania.</text>
  </threadedComment>
  <threadedComment ref="U118" dT="2024-07-02T12:40:33.55" personId="{C4DC1FB0-D22D-45CE-9BC7-AA1F49499E9D}" id="{04263471-AD85-4003-AAC7-178D7C9B4E2F}" parentId="{DFFB184B-EA01-47C5-B8EC-17450F0AE9E2}">
    <text>Konrad potwierdził - to się powinno udać do końca tego tyg</text>
  </threadedComment>
  <threadedComment ref="W118" dT="2024-07-15T14:56:21.33" personId="{C4DC1FB0-D22D-45CE-9BC7-AA1F49499E9D}" id="{95FBE82D-F7E9-451C-B438-F40868A56BFD}">
    <text>RYZYKO! Partner w złym formacie wysyła dane w pliku</text>
  </threadedComment>
  <threadedComment ref="X118" dT="2024-07-02T12:42:59.41" personId="{C4DC1FB0-D22D-45CE-9BC7-AA1F49499E9D}" id="{73E20668-BD4A-4F84-89F6-B994680094FA}">
    <text>tutaj jeszcze raport anulacyjny - około 7-8MD</text>
  </threadedComment>
  <threadedComment ref="X118" dT="2024-07-02T12:43:53.65" personId="{C4DC1FB0-D22D-45CE-9BC7-AA1F49499E9D}" id="{3CD06A81-9196-4AA5-8A9F-04C5ED58BE4A}" parentId="{73E20668-BD4A-4F84-89F6-B994680094FA}">
    <text>do potwierdzenia zakres tego raportu!</text>
  </threadedComment>
  <threadedComment ref="Y118" dT="2024-07-02T12:43:27.26" personId="{C4DC1FB0-D22D-45CE-9BC7-AA1F49499E9D}" id="{6264C570-3701-4791-8CD3-A51BD26D594C}">
    <text>PROD do potwierdzenia</text>
  </threadedComment>
  <threadedComment ref="C119" dT="2024-05-16T07:29:54.77" personId="{F8E402B0-B591-4859-B851-C9D5C34369B9}" id="{B232948A-4F49-4DAD-8B5E-150D83FDABA6}">
    <text>Analiza i tworzenie US - 17-25/06
DEV - 26/06 - 8/07
Test wew. &amp; fix - 9-10/07
Testy UAT - 11-26/07
Implementacja PROD - 29/07
GO Live - 30/07</text>
  </threadedComment>
  <threadedComment ref="C119" dT="2024-07-17T09:20:28.19" personId="{C4DC1FB0-D22D-45CE-9BC7-AA1F49499E9D}" id="{A85D8D3B-89D8-4C29-B77A-7CC35D5B8A59}" parentId="{B232948A-4F49-4DAD-8B5E-150D83FDABA6}">
    <text>UATy wystartowały 16/07</text>
  </threadedComment>
  <threadedComment ref="W119" dT="2024-07-17T09:20:00.00" personId="{C4DC1FB0-D22D-45CE-9BC7-AA1F49499E9D}" id="{D6B6E672-EEE4-430A-9CD2-8E9CF69029C8}">
    <text>UAT wystartował 16/07 - rebranding produktów trochę to opóźnił</text>
  </threadedComment>
  <threadedComment ref="Z119" dT="2024-08-05T09:26:47.68" personId="{C4DC1FB0-D22D-45CE-9BC7-AA1F49499E9D}" id="{8692CD12-8655-43F6-A1BD-BC26C19199B7}">
    <text>czekamy na testy E2E ALFa żeby wdrożyc zmiany na PROD</text>
  </threadedComment>
  <threadedComment ref="C120" dT="2024-08-05T11:18:44.85" personId="{C4DC1FB0-D22D-45CE-9BC7-AA1F49499E9D}" id="{CBF22209-2EF4-4D4C-B42D-B68B8E2D69ED}">
    <text>OPTI na PROD od 26/07</text>
  </threadedComment>
  <threadedComment ref="C120" dT="2024-08-05T11:19:25.24" personId="{C4DC1FB0-D22D-45CE-9BC7-AA1F49499E9D}" id="{96D6F878-BFE4-486A-8DB6-29263E47A14C}" parentId="{CBF22209-2EF4-4D4C-B42D-B68B8E2D69ED}">
    <text>+ komunikacja i włączenie tego programu jak wszystko będzie gotowe</text>
  </threadedComment>
  <threadedComment ref="V120" dT="2024-07-03T12:27:45.13" personId="{C4DC1FB0-D22D-45CE-9BC7-AA1F49499E9D}" id="{B9C870AE-F046-4511-9D23-0E5D344B7311}">
    <text>tutaj powinna Monia zacząć</text>
  </threadedComment>
  <threadedComment ref="X120" dT="2024-06-25T13:53:29.89" personId="{C4DC1FB0-D22D-45CE-9BC7-AA1F49499E9D}" id="{37B175A4-D4EE-4105-A2E8-FAD5993730C1}">
    <text>23/07 start UAT</text>
  </threadedComment>
  <threadedComment ref="AA120" dT="2024-08-12T11:11:17.63" personId="{C4DC1FB0-D22D-45CE-9BC7-AA1F49499E9D}" id="{BA109C56-F225-4E8A-AC79-E3316F2C662C}">
    <text>Komunikacja idzie na PROD</text>
  </threadedComment>
  <threadedComment ref="B123" dT="2024-05-14T11:18:02.35" personId="{C4DC1FB0-D22D-45CE-9BC7-AA1F49499E9D}" id="{17CEBF98-26E0-4DD3-8452-91DA4CF1B4D7}">
    <text>oczekiwanie biznesu jest 19/06</text>
  </threadedComment>
  <threadedComment ref="C123" dT="2024-05-16T13:50:03.53" personId="{F8E402B0-B591-4859-B851-C9D5C34369B9}" id="{D6EA6614-606D-4482-BE95-8049796ADAC3}">
    <text>Analiza i tworzenie US - 13-17/05
DEV - 15/05- 03/06
Test wew. &amp; fix - 04/06-07/06
Testy UAT - 10-14/06
Testy PRE-PROD - 17-18/06
Implementacja PROD - 19/06
GO Live - 20/06</text>
  </threadedComment>
  <threadedComment ref="R123" dT="2024-05-16T13:45:18.85" personId="{F8E402B0-B591-4859-B851-C9D5C34369B9}" id="{5D85D6AF-3480-4F3C-84B9-0F19CEEECD6F}">
    <text>KAM - Łukasz 
Będzie u klienta od 10-06 żeby zapoznać z obsługą produktu.
Testy UAT z klientem</text>
  </threadedComment>
  <threadedComment ref="Q124" dT="2024-05-21T10:22:35.50" personId="{F8E402B0-B591-4859-B851-C9D5C34369B9}" id="{3CC2D47A-E30F-44E0-8034-FB8A7831102D}">
    <text>05/06 - planowane wejście na UAT</text>
  </threadedComment>
  <threadedComment ref="S125" dT="2024-06-17T12:41:44.99" personId="{C4DC1FB0-D22D-45CE-9BC7-AA1F49499E9D}" id="{3B36DD6E-C23D-4312-99A4-0D82E9581919}">
    <text>Analiza in progress i za chwile startuje dev</text>
  </threadedComment>
  <threadedComment ref="T125" dT="2024-06-25T09:50:08.26" personId="{C4DC1FB0-D22D-45CE-9BC7-AA1F49499E9D}" id="{F267AFD9-24E4-436C-ADA2-74BAB493A805}">
    <text>wpłynęły ostatnie potrzebne dokumenty i dev wystartował</text>
  </threadedComment>
  <threadedComment ref="U125" dT="2024-07-03T12:28:22.63" personId="{C4DC1FB0-D22D-45CE-9BC7-AA1F49499E9D}" id="{0304695C-2CCE-4E08-ACAF-68B59AE24A45}">
    <text>in progress - jutro powinno wejść na UAT</text>
  </threadedComment>
  <threadedComment ref="V125" dT="2024-07-08T11:08:56.95" personId="{C4DC1FB0-D22D-45CE-9BC7-AA1F49499E9D}" id="{6C86B1C4-4BE5-4AD9-801D-D043B0E9F3FB}">
    <text>Jest na UAT więc w ten czwartek lub przyszły tydzień wdrożenie (bez komunikacji, sam produkt - komunikacja może być wysyłana manualnie, a komunikacja wejdzie około 2 tyg później)</text>
  </threadedComment>
  <threadedComment ref="W125" dT="2024-07-03T12:29:07.98" personId="{C4DC1FB0-D22D-45CE-9BC7-AA1F49499E9D}" id="{0830EA2F-985B-4E98-9C12-DCBBF34648C6}">
    <text>tutaj już Opti powinien być na PROD</text>
  </threadedComment>
  <threadedComment ref="X125" dT="2024-07-10T12:44:00.07" personId="{C4DC1FB0-D22D-45CE-9BC7-AA1F49499E9D}" id="{DDE900EA-0862-4C62-B1A0-D1071B2FD07D}">
    <text>dodanie komunikacji - data TBC</text>
  </threadedComment>
  <threadedComment ref="C126" dT="2024-06-18T12:38:51.90" personId="{C4DC1FB0-D22D-45CE-9BC7-AA1F49499E9D}" id="{A5661A7D-2807-48A5-B297-930BB8B46158}">
    <text>MASH już poszedł na PROD</text>
  </threadedComment>
  <threadedComment ref="C128" dT="2024-07-17T11:44:40.50" personId="{C4DC1FB0-D22D-45CE-9BC7-AA1F49499E9D}" id="{55858BB8-9ABB-4933-800C-86C8C42ED15B}">
    <text>PRODUKT</text>
  </threadedComment>
  <threadedComment ref="C131" dT="2024-07-17T11:02:45.74" personId="{C4DC1FB0-D22D-45CE-9BC7-AA1F49499E9D}" id="{DE71F6C9-78E3-432F-8605-08D7BC33C179}">
    <text>CENNIK</text>
  </threadedComment>
  <threadedComment ref="C132" dT="2024-07-17T11:02:45.74" personId="{C4DC1FB0-D22D-45CE-9BC7-AA1F49499E9D}" id="{19B3F2EF-91CC-4FAC-B18D-A120BAC177C2}">
    <text>PAPERLESS</text>
  </threadedComment>
  <threadedComment ref="B133" dT="2024-05-20T08:06:16.12" personId="{C4DC1FB0-D22D-45CE-9BC7-AA1F49499E9D}" id="{21C73A31-C012-45E5-8C48-EBB9426E79E0}">
    <text>Brak pracy zaplanowanej po stronie naszego IT na ten moment, ale coś się może pojawić później</text>
  </threadedComment>
  <threadedComment ref="B138" dT="2024-05-20T08:06:16.12" personId="{C4DC1FB0-D22D-45CE-9BC7-AA1F49499E9D}" id="{08E33E28-9535-4C2A-94AF-3AFB3AF59475}">
    <text>Brak pracy zaplanowanej po stronie naszego IT na ten moment, ale coś się może pojawić później</text>
  </threadedComment>
  <threadedComment ref="AH140" dT="2024-08-12T11:12:45.57" personId="{C4DC1FB0-D22D-45CE-9BC7-AA1F49499E9D}" id="{6AA9D310-7E22-4797-98F2-278CB1E8C1D2}">
    <text>tutaj to wystartuje w Optimusie</text>
  </threadedComment>
  <threadedComment ref="B143" dT="2024-09-05T11:36:58.55" personId="{C4DC1FB0-D22D-45CE-9BC7-AA1F49499E9D}" id="{3F249A13-C3E3-4C1C-81DE-8225B5C39A72}">
    <text>Marcin proponuje że iMadCare pierwszy i dopiero wtedy iMadRent. Chcą coś zamknąć w pełni po stronie Warex i Opti do końca października więc propozycja jest taka żeby skupić się tylko na iMadCare</text>
  </threadedComment>
  <threadedComment ref="C143" dT="2024-09-09T13:06:28.83" personId="{C4DC1FB0-D22D-45CE-9BC7-AA1F49499E9D}" id="{7F6097C6-AB28-4A0C-9453-E15A11BCF5FC}">
    <text>zmiana limitów dla Rent+?</text>
  </threadedComment>
  <threadedComment ref="AC144" dT="2024-08-05T09:11:08.74" personId="{C4DC1FB0-D22D-45CE-9BC7-AA1F49499E9D}" id="{BE08ADB4-02DA-49EE-BB61-9504CCDBFA44}">
    <text>do 28/08 muszą dojechać wymagania</text>
  </threadedComment>
  <threadedComment ref="AD144" dT="2024-08-05T09:10:35.08" personId="{C4DC1FB0-D22D-45CE-9BC7-AA1F49499E9D}" id="{E454F1A7-5A54-49A0-86B9-2369691E6667}">
    <text>tutaj start w sprincie</text>
  </threadedComment>
  <threadedComment ref="AH144" dT="2024-08-05T09:12:46.61" personId="{C4DC1FB0-D22D-45CE-9BC7-AA1F49499E9D}" id="{894B66D2-8400-4A9F-A300-0FC9D22145F4}">
    <text>do końca września ceny dla iMad Care i Rent powinny być w systemie</text>
  </threadedComment>
  <threadedComment ref="B154" dT="2024-06-10T14:42:34.93" personId="{C4DC1FB0-D22D-45CE-9BC7-AA1F49499E9D}" id="{700ACB4E-BD65-4D47-877A-4F09671AB677}">
    <text>Lista wymagań z marketingu - częściowo wyceniona, a cześć jeszcze trzeba wycenić - Basia Rej-Buczkowska kontroluje to po stronie biznesu (i Agnieszka Rzepkowska daje approvale)</text>
  </threadedComment>
  <threadedComment ref="Q158" dT="2024-06-04T12:06:21.40" personId="{C4DC1FB0-D22D-45CE-9BC7-AA1F49499E9D}" id="{B4873319-2FB4-4CBF-B95B-8AE5C3DB4C65}">
    <text>@Przemysław Ćwikła (IT R&amp;D) zaplanuj to proszę tak jak ustaliliśmy</text>
    <mentions>
      <mention mentionpersonId="{F0CD913D-CE51-4377-8294-4435459C1A08}" mentionId="{051B541B-A5AC-4270-BBB7-A87056AA876C}" startIndex="0" length="27"/>
    </mentions>
  </threadedComment>
  <threadedComment ref="AH159" dT="2024-09-10T15:37:58.81" personId="{C4DC1FB0-D22D-45CE-9BC7-AA1F49499E9D}" id="{33209056-EAA2-455C-8A64-3B6871FBBB30}">
    <text>UAT z klientem 1-8/10</text>
  </threadedComment>
  <threadedComment ref="AI159" dT="2024-09-10T15:38:56.95" personId="{C4DC1FB0-D22D-45CE-9BC7-AA1F49499E9D}" id="{D6B5BB26-BA69-4017-9A88-F8103E8722F9}">
    <text>10/10 - wdrożenie na PROD i 15/10 GoLive</text>
  </threadedComment>
  <threadedComment ref="B164" dT="2024-05-21T07:57:21.43" personId="{C4DC1FB0-D22D-45CE-9BC7-AA1F49499E9D}" id="{91463DE9-F8D9-4AEC-9EFF-C3E24D893DA7}">
    <text xml:space="preserve">to może być pierwszy projekt z cennikiem dynamicznym </text>
  </threadedComment>
  <threadedComment ref="B164" dT="2024-07-01T10:44:39.02" personId="{C4DC1FB0-D22D-45CE-9BC7-AA1F49499E9D}" id="{C6CEFA82-337F-4296-9979-9E40CB0B5357}" parentId="{91463DE9-F8D9-4AEC-9EFF-C3E24D893DA7}">
    <text>warsztaty planowane 8 i 12 lipca</text>
  </threadedComment>
  <threadedComment ref="D167" dT="2024-07-01T10:44:02.46" personId="{C4DC1FB0-D22D-45CE-9BC7-AA1F49499E9D}" id="{E63475CE-4DCA-4B11-9FDF-92A2209D71B3}">
    <text>bez cennika dynamicznego</text>
  </threadedComment>
  <threadedComment ref="B169" dT="2024-04-18T13:23:41.76" personId="{C4DC1FB0-D22D-45CE-9BC7-AA1F49499E9D}" id="{08E413C4-B74E-487E-A96E-AA5D3AC246E0}">
    <text>GoLive - 18 lipca (ale nie ma spółki i to się będzie opóźniać)</text>
  </threadedComment>
  <threadedComment ref="B169" dT="2024-05-14T07:48:49.26" personId="{C4DC1FB0-D22D-45CE-9BC7-AA1F49499E9D}" id="{61E0CD44-9B8B-4BDF-9009-5629F6C2EE91}" parentId="{08E413C4-B74E-487E-A96E-AA5D3AC246E0}">
    <text>Info z 13/05 - projekt on-hold</text>
  </threadedComment>
  <threadedComment ref="E173" dT="2024-05-10T09:49:01.33" personId="{C4DC1FB0-D22D-45CE-9BC7-AA1F49499E9D}" id="{CFAA317C-ACE4-4AC8-AC4A-408269648BD3}">
    <text>Prace ukończone grudzień 2023 / styczeń 2024</text>
  </threadedComment>
  <threadedComment ref="D174" dT="2024-07-25T11:37:19.13" personId="{C4DC1FB0-D22D-45CE-9BC7-AA1F49499E9D}" id="{2A5C5512-65FD-4C4F-AE0D-9BAC5E6E130A}">
    <text>możliwe że wycena się zmniejszy po dogadaniu wymagań od Ryzyka</text>
  </threadedComment>
  <threadedComment ref="AE174" dT="2024-08-13T07:45:32.09" personId="{C4DC1FB0-D22D-45CE-9BC7-AA1F49499E9D}" id="{441A4426-D72E-4C1B-AC15-BC1094E17E22}">
    <text>wejście na PROD 11.09</text>
  </threadedComment>
  <threadedComment ref="D177" dT="2024-05-21T10:43:02.64" personId="{860C3C1D-071E-4B8B-8F60-84BD40A96FFF}" id="{747AE8C0-1D79-4924-9CA1-355001C224BA}">
    <text>zakres związany z cennikiem dynamicznym pokrywa się z projektem Cennika Dynamicznego</text>
  </threadedComment>
  <threadedComment ref="C179" dT="2024-07-23T08:15:27.51" personId="{C4DC1FB0-D22D-45CE-9BC7-AA1F49499E9D}" id="{7A4D8075-F4F7-4C17-886C-F688398C0CDC}">
    <text>funkcjonalność masowej wysyłki SMS</text>
  </threadedComment>
  <threadedComment ref="B184" dT="2024-07-29T09:59:43.84" personId="{C4DC1FB0-D22D-45CE-9BC7-AA1F49499E9D}" id="{4315301B-8C9B-4AF6-8479-F6278A0D1277}">
    <text>Rental na styczeń</text>
  </threadedComment>
  <threadedComment ref="B184" dT="2024-07-29T10:00:10.43" personId="{C4DC1FB0-D22D-45CE-9BC7-AA1F49499E9D}" id="{0D9209BB-B6FC-4163-A13E-F61691D4C7E1}" parentId="{4315301B-8C9B-4AF6-8479-F6278A0D1277}">
    <text>Protection możemy zacząć w sierpniu ale będziemy robic powolo (około 2 miesiące)</text>
  </threadedComment>
  <threadedComment ref="D184" dT="2024-07-25T11:40:07.23" personId="{C4DC1FB0-D22D-45CE-9BC7-AA1F49499E9D}" id="{0723C11E-49DB-437B-BE4E-DFC25040CC96}">
    <text>30MD - produkt
10MD - matryca SMS w ALFie
10MD - upgrade</text>
  </threadedComment>
  <threadedComment ref="C185" dT="2024-07-25T13:47:23.39" personId="{C4DC1FB0-D22D-45CE-9BC7-AA1F49499E9D}" id="{D2790E60-45F0-460B-BC89-5102D01E2722}">
    <text>Milena musi ogarnąć wymagania</text>
  </threadedComment>
  <threadedComment ref="AA185" dT="2024-07-29T09:45:47.56" personId="{C4DC1FB0-D22D-45CE-9BC7-AA1F49499E9D}" id="{E727416B-D2E4-4FBF-9A57-37DD2ADB3B20}">
    <text>dogadywanie integracji z IT Luxtrade</text>
  </threadedComment>
  <threadedComment ref="B194" dT="2024-06-25T14:37:50.25" personId="{C4DC1FB0-D22D-45CE-9BC7-AA1F49499E9D}" id="{BB39CDB3-8D80-44D6-8534-B3E7AAFE2E36}">
    <text>Mr Price musi być odpalony w sierpniu</text>
  </threadedComment>
  <threadedComment ref="C195" dT="2024-05-29T15:19:44.67" personId="{C4DC1FB0-D22D-45CE-9BC7-AA1F49499E9D}" id="{CBF871ED-4523-4CE9-B54F-7A387D955210}">
    <text>25MD na 3 procesy, a na start potrzebujemy tylko aktywacji</text>
  </threadedComment>
  <threadedComment ref="T195" dT="2024-06-25T11:01:18.91" personId="{C4DC1FB0-D22D-45CE-9BC7-AA1F49499E9D}" id="{1870A4EF-4E34-4457-8F82-3B783EFBA559}">
    <text>Mamy speca ale nie można wystartować przez brak zasobów w Warex i start HT Rental</text>
  </threadedComment>
  <threadedComment ref="V195" dT="2024-07-03T12:30:12.62" personId="{C4DC1FB0-D22D-45CE-9BC7-AA1F49499E9D}" id="{A06D47FD-1102-4685-8094-5B86927F9CB5}">
    <text>tu ma startować Warex</text>
  </threadedComment>
  <threadedComment ref="AB195" dT="2024-08-05T09:34:26.10" personId="{C4DC1FB0-D22D-45CE-9BC7-AA1F49499E9D}" id="{3F0E882C-AF9C-431C-868A-E24340A1E513}">
    <text>21/08 wdrożenie na PROD</text>
  </threadedComment>
  <threadedComment ref="X196" dT="2024-07-08T11:10:46.98" personId="{C4DC1FB0-D22D-45CE-9BC7-AA1F49499E9D}" id="{2C7B101B-F725-4D1E-97A6-705373A076C6}">
    <text>analiza - spec ma dojechać do 15.07</text>
  </threadedComment>
  <threadedComment ref="Y196" dT="2024-07-19T10:17:52.44" personId="{C4DC1FB0-D22D-45CE-9BC7-AA1F49499E9D}" id="{4382F5DC-7CAF-4318-B65C-94A055CF4CE5}">
    <text>Start pracy w Optim</text>
  </threadedComment>
  <threadedComment ref="B199" dT="2024-05-21T10:28:29.99" personId="{C4DC1FB0-D22D-45CE-9BC7-AA1F49499E9D}" id="{BDB28179-E7B1-4CAA-ACA3-1DC0B90DE484}">
    <text>zapytałam Asię o wymagania i wycenę</text>
  </threadedComment>
  <threadedComment ref="B204" dT="2024-05-21T10:30:16.10" personId="{C4DC1FB0-D22D-45CE-9BC7-AA1F49499E9D}" id="{C4EFBEA7-C592-459A-A34C-DED055FDF9E6}">
    <text>wymagania mają się pojawić do końca maja, wtedy trzeba zrobić warsztaty i wysokopoziomowo wycenić te zmiany</text>
  </threadedComment>
</ThreadedComments>
</file>

<file path=xl/threadedComments/threadedComment4.xml><?xml version="1.0" encoding="utf-8"?>
<ThreadedComments xmlns="http://schemas.microsoft.com/office/spreadsheetml/2018/threadedcomments" xmlns:x="http://schemas.openxmlformats.org/spreadsheetml/2006/main">
  <threadedComment ref="P2" dT="2024-05-21T07:26:39.96" personId="{C4DC1FB0-D22D-45CE-9BC7-AA1F49499E9D}" id="{88D27751-9F99-450F-A002-B86CBFB03B3F}">
    <text>Start sprintu Moni</text>
  </threadedComment>
  <threadedComment ref="V3" dT="2024-07-03T12:44:15.35" personId="{C4DC1FB0-D22D-45CE-9BC7-AA1F49499E9D}" id="{5AADC7C2-90C2-4827-82D7-B84E24AB220A}">
    <text>Start Sprintu</text>
  </threadedComment>
  <threadedComment ref="V4" dT="2024-07-03T12:43:55.08" personId="{C4DC1FB0-D22D-45CE-9BC7-AA1F49499E9D}" id="{CB9939C4-082A-4DF1-97FB-D09EAECCBF1D}">
    <text>Start Sprintu</text>
  </threadedComment>
  <threadedComment ref="V5" dT="2024-07-03T12:44:33.10" personId="{C4DC1FB0-D22D-45CE-9BC7-AA1F49499E9D}" id="{608EF3DD-05F7-4E59-8A36-C9B051EB413A}">
    <text>Start Sprintu</text>
  </threadedComment>
  <threadedComment ref="Y5" dT="2024-07-03T12:44:56.43" personId="{C4DC1FB0-D22D-45CE-9BC7-AA1F49499E9D}" id="{0453B183-165E-4A64-BF02-8305A6F67809}">
    <text>Start Sprintu</text>
  </threadedComment>
  <threadedComment ref="N27" dT="2024-05-16T10:48:13.11" personId="{C4DC1FB0-D22D-45CE-9BC7-AA1F49499E9D}" id="{94178CC1-D291-4ADD-A920-EEDB4BDE6298}">
    <text>Zapytać Przemka ile w tym tyg poświęcają na Multi i ile jest planowane w kolejnych</text>
  </threadedComment>
  <threadedComment ref="B28" dT="2024-04-19T07:25:01.46" personId="{C4DC1FB0-D22D-45CE-9BC7-AA1F49499E9D}" id="{39DF13D3-72D1-48AE-9B4F-B31A6F95E063}">
    <text>wstępne wyceny, bo proces wycen się jeszcze nie skończył</text>
  </threadedComment>
  <threadedComment ref="O28" dT="2024-05-16T10:13:25.55" personId="{C4DC1FB0-D22D-45CE-9BC7-AA1F49499E9D}" id="{7081FAE8-1E71-47A9-9959-C9272124F33F}">
    <text>Jak dostaniemy wymagania do zmian w umowie i harmonogramie płatności (o ile coś jest) to tutaj mozemy to zrobić</text>
  </threadedComment>
  <threadedComment ref="P28" dT="2024-05-10T09:34:43.91" personId="{C4DC1FB0-D22D-45CE-9BC7-AA1F49499E9D}" id="{68BB329A-69A2-4892-9C45-434D6EDD9E8A}">
    <text>UAT start - 29/05
UAT end - 7/06</text>
  </threadedComment>
  <threadedComment ref="R28" dT="2024-05-10T09:32:52.91" personId="{C4DC1FB0-D22D-45CE-9BC7-AA1F49499E9D}" id="{AF8361F8-1EBF-4ECF-A200-5EB7825AE68F}">
    <text>Wdrożenie na PROD 12/06 (oficjalna data GoLive 17/06)</text>
  </threadedComment>
  <threadedComment ref="O29" dT="2024-05-16T09:20:17.01" personId="{C4DC1FB0-D22D-45CE-9BC7-AA1F49499E9D}" id="{93E43AB0-7A03-4C32-9856-4BFC4BB97D01}">
    <text>tutaj moze być podmiana regulaminów ale do wt musimy je dostać</text>
  </threadedComment>
  <threadedComment ref="P30" dT="2024-05-10T09:37:18.05" personId="{C4DC1FB0-D22D-45CE-9BC7-AA1F49499E9D}" id="{36FB8837-2703-4FA8-810C-A49A59CD294A}">
    <text>Optimus jedzie później bo to ie musi być na GoLive (to też nie jest częścia UAT)</text>
  </threadedComment>
  <threadedComment ref="P30" dT="2024-05-16T09:10:13.48" personId="{C4DC1FB0-D22D-45CE-9BC7-AA1F49499E9D}" id="{F7974808-5080-40D7-B859-91F2DBD93451}" parentId="{36FB8837-2703-4FA8-810C-A49A59CD294A}">
    <text>tutaj Monia może jeszcze startować rebranding 28/05</text>
  </threadedComment>
  <threadedComment ref="S30" dT="2024-06-11T09:08:00.49" personId="{C4DC1FB0-D22D-45CE-9BC7-AA1F49499E9D}" id="{98C3C3DB-12A5-45F0-8E0F-F7A09DF0429D}">
    <text>tu wejście na PROD żeby przed Żabką sie wbić</text>
  </threadedComment>
  <threadedComment ref="S30" dT="2024-06-17T12:36:11.73" personId="{C4DC1FB0-D22D-45CE-9BC7-AA1F49499E9D}" id="{7C843857-95AE-41B6-A3E0-A0B18FCFC5E6}" parentId="{98C3C3DB-12A5-45F0-8E0F-F7A09DF0429D}">
    <text>Możliwe że wejdzie na PROD 20.06</text>
  </threadedComment>
  <threadedComment ref="T31" dT="2024-06-24T11:23:57.76" personId="{C4DC1FB0-D22D-45CE-9BC7-AA1F49499E9D}" id="{4077AD6D-D7CE-4C62-B049-21A3F441F991}">
    <text>DEF z PROD związany z kontraktami - analiza</text>
  </threadedComment>
  <threadedComment ref="T31" dT="2024-06-25T12:55:48.40" personId="{C4DC1FB0-D22D-45CE-9BC7-AA1F49499E9D}" id="{06F76F79-4B1D-428D-9740-5849F03E06E9}" parentId="{4077AD6D-D7CE-4C62-B049-21A3F441F991}">
    <text>DEF z rejestracją kart</text>
  </threadedComment>
  <threadedComment ref="U31" dT="2024-07-01T10:50:28.78" personId="{C4DC1FB0-D22D-45CE-9BC7-AA1F49499E9D}" id="{C3F0A7EB-0F6B-4FB2-B5A1-2D69CF640D11}">
    <text>wydanie poprawki</text>
  </threadedComment>
  <threadedComment ref="AC31" dT="2024-08-19T10:45:10.91" personId="{C4DC1FB0-D22D-45CE-9BC7-AA1F49499E9D}" id="{76D2D459-C7CB-479E-88C8-83F0290D0B42}">
    <text>Tutaj powinniśmy być gotowi na testy pobrania danych karty z CURLEC</text>
  </threadedComment>
  <threadedComment ref="O32" dT="2024-05-16T09:18:11.44" personId="{C4DC1FB0-D22D-45CE-9BC7-AA1F49499E9D}" id="{D3BF36A0-86F8-46CA-8EA4-C1530697F7C7}">
    <text>tutaj może wystartowac rebranding</text>
  </threadedComment>
  <threadedComment ref="O37" dT="2024-05-10T09:40:02.32" personId="{C4DC1FB0-D22D-45CE-9BC7-AA1F49499E9D}" id="{CA7FA5C2-4C09-42FD-BF22-BCE815B3CD9E}">
    <text>22/05 Dni Otwarte i tutaj to głównie testy</text>
  </threadedComment>
  <threadedComment ref="B48" dT="2024-07-01T09:37:54.16" personId="{C4DC1FB0-D22D-45CE-9BC7-AA1F49499E9D}" id="{F313EBCD-CFF4-4E24-8377-648C35B96323}">
    <text>Projekt do zamknięcia w Jirze, ale Marcin ma tutaj jeszcze jakieś sprzątanie</text>
  </threadedComment>
  <threadedComment ref="B48" dT="2024-07-01T09:38:23.49" personId="{C4DC1FB0-D22D-45CE-9BC7-AA1F49499E9D}" id="{33886082-CFB9-47D3-9F45-9AD36D5E35AA}" parentId="{F313EBCD-CFF4-4E24-8377-648C35B96323}">
    <text>do ogarnięcia WNIP</text>
  </threadedComment>
  <threadedComment ref="C49" dT="2024-05-24T09:22:27.93" personId="{C4DC1FB0-D22D-45CE-9BC7-AA1F49499E9D}" id="{C3D1037D-9DE4-4EDA-9425-A992E169FA39}">
    <text>Produkt z aktywacją i edycją wchodzi 06/06 (przesunięcie przez partnera, ale ta data jest krytyczna dla Mileny)</text>
  </threadedComment>
  <threadedComment ref="C49" dT="2024-05-27T09:55:11.90" personId="{C4DC1FB0-D22D-45CE-9BC7-AA1F49499E9D}" id="{20A20DF5-B1E0-407C-9EA4-F7E4658DADA9}" parentId="{C3D1037D-9DE4-4EDA-9425-A992E169FA39}">
    <text>4/06 - Marcin potwierdzi z KAMem
5/06 - wdrożenie na PROD</text>
  </threadedComment>
  <threadedComment ref="C49" dT="2024-06-05T09:39:42.03" personId="{C4DC1FB0-D22D-45CE-9BC7-AA1F49499E9D}" id="{1896C11B-7951-4D59-A983-20994042CD6C}" parentId="{C3D1037D-9DE4-4EDA-9425-A992E169FA39}">
    <text>Potwierdzone - idzie na PROD - 5/06</text>
  </threadedComment>
  <threadedComment ref="S50" dT="2024-06-11T09:08:58.76" personId="{C4DC1FB0-D22D-45CE-9BC7-AA1F49499E9D}" id="{730528E0-9A79-4F86-A6B8-AD779FE4C376}">
    <text>w tym tyg to pójdzie na PROD - dzień do potwierdzenia</text>
  </threadedComment>
  <threadedComment ref="S50" dT="2024-06-17T12:37:17.57" personId="{C4DC1FB0-D22D-45CE-9BC7-AA1F49499E9D}" id="{D4961261-281C-43EE-BE45-10491A43C8EE}" parentId="{730528E0-9A79-4F86-A6B8-AD779FE4C376}">
    <text xml:space="preserve">Jest ryzyko że to nie dojedzie na 20.06 i przejdzie na przyszły tydzień </text>
  </threadedComment>
  <threadedComment ref="T50" dT="2024-06-25T09:54:53.51" personId="{C4DC1FB0-D22D-45CE-9BC7-AA1F49499E9D}" id="{323D0EFE-3CD5-4C19-90E7-F0BCA2B138B6}">
    <text>wdrożenie na PROD 26.06 (+ wyłączenie promocji w Żabce)</text>
  </threadedComment>
  <threadedComment ref="C54" dT="2024-06-25T10:47:38.35" personId="{C4DC1FB0-D22D-45CE-9BC7-AA1F49499E9D}" id="{8ACF34F0-8ABF-4FF6-9170-A2A88CAC4F53}">
    <text>KAM - Monika Komorowska</text>
  </threadedComment>
  <threadedComment ref="C54" dT="2024-06-25T10:48:49.47" personId="{C4DC1FB0-D22D-45CE-9BC7-AA1F49499E9D}" id="{AA47243B-873F-49B1-8786-EF85EB653348}" parentId="{8ACF34F0-8ABF-4FF6-9170-A2A88CAC4F53}">
    <text>UAT: 7/08 - 12/08 z partnerem
PROD: 27/08 - TBC</text>
  </threadedComment>
  <threadedComment ref="C54" dT="2024-09-05T11:32:13.20" personId="{C4DC1FB0-D22D-45CE-9BC7-AA1F49499E9D}" id="{692A92F0-367D-44A2-A040-CDB093588707}" parentId="{8ACF34F0-8ABF-4FF6-9170-A2A88CAC4F53}">
    <text>WAREX jest na PROD od 28/08 ale brakuje: regulaminów, maili do klienta i testów UAT z pratnerem</text>
  </threadedComment>
  <threadedComment ref="V54" dT="2024-07-03T12:21:57.70" personId="{C4DC1FB0-D22D-45CE-9BC7-AA1F49499E9D}" id="{D2C3EE74-AD6D-436E-A3C7-D4FBCA261514}">
    <text>potwierdzić UAT</text>
  </threadedComment>
  <threadedComment ref="V54" dT="2024-07-08T09:48:02.59" personId="{C4DC1FB0-D22D-45CE-9BC7-AA1F49499E9D}" id="{0EFA7707-DFF4-4B84-9D0B-BEEDF0D5176F}" parentId="{D2C3EE74-AD6D-436E-A3C7-D4FBCA261514}">
    <text>tutaj nie będziemy na UAT bo startuje konfig produktu</text>
  </threadedComment>
  <threadedComment ref="V54" dT="2024-07-08T09:49:32.99" personId="{C4DC1FB0-D22D-45CE-9BC7-AA1F49499E9D}" id="{65556AD4-160C-4409-8554-FFEBBE821A26}" parentId="{D2C3EE74-AD6D-436E-A3C7-D4FBCA261514}">
    <text xml:space="preserve">były zmiany w kodzie wcześniej i regresja </text>
  </threadedComment>
  <threadedComment ref="AB54" dT="2024-08-19T09:51:58.75" personId="{C4DC1FB0-D22D-45CE-9BC7-AA1F49499E9D}" id="{7CB615CB-F2D1-411B-A73F-A01C54258981}">
    <text>Nie udało się przetestować z partnerem, ale było testowane na mockach i będziemy próbować to przenieść na PROD w tym tyg</text>
  </threadedComment>
  <threadedComment ref="U55" dT="2024-07-03T12:19:52.09" personId="{C4DC1FB0-D22D-45CE-9BC7-AA1F49499E9D}" id="{480527DE-231B-4600-82BE-316171ECF908}">
    <text>Monia ma zerknąć na speca</text>
  </threadedComment>
  <threadedComment ref="AA55" dT="2024-07-29T11:03:55.27" personId="{C4DC1FB0-D22D-45CE-9BC7-AA1F49499E9D}" id="{27E134B6-8962-47FA-928B-1ED0A50C9E53}">
    <text>do potwierdzenia czy to tutaj wystartuje</text>
  </threadedComment>
  <threadedComment ref="B58" dT="2024-05-21T13:14:16.70" personId="{C4DC1FB0-D22D-45CE-9BC7-AA1F49499E9D}" id="{9542BF2F-2BB4-4228-8D19-CA45C14D6077}">
    <text>brak dokumentów- czekają na potwierdzenie</text>
  </threadedComment>
  <threadedComment ref="Q58" dT="2024-05-20T10:16:59.26" personId="{C4DC1FB0-D22D-45CE-9BC7-AA1F49499E9D}" id="{83F2A539-4B98-423F-BC6F-2057A21D8F29}">
    <text>tutaj ma być wydanie tych zmian</text>
  </threadedComment>
  <threadedComment ref="Q58" dT="2024-05-24T08:10:34.23" personId="{C4DC1FB0-D22D-45CE-9BC7-AA1F49499E9D}" id="{478442FC-D68D-4854-BFA8-C47FE30278B0}" parentId="{83F2A539-4B98-423F-BC6F-2057A21D8F29}">
    <text>Potwierdzone z Kamą i biznesem że to wchodzi 6.06 - to jest pilna data!</text>
  </threadedComment>
  <threadedComment ref="Q58" dT="2024-06-10T09:06:53.58" personId="{C4DC1FB0-D22D-45CE-9BC7-AA1F49499E9D}" id="{E3244E3D-AA50-47EF-9D8F-A32EFBC5BDC4}" parentId="{83F2A539-4B98-423F-BC6F-2057A21D8F29}">
    <text>to jest DONE - Wiktoria weryfikowała na PROD i działa</text>
  </threadedComment>
  <threadedComment ref="B63" dT="2024-06-10T09:09:27.14" personId="{C4DC1FB0-D22D-45CE-9BC7-AA1F49499E9D}" id="{757D5EC4-8E99-4000-82EB-F5AA2DB82F48}">
    <text>Amplifin dostawca modułu Allpsi</text>
  </threadedComment>
  <threadedComment ref="S63" dT="2024-06-04T13:10:58.94" personId="{C4DC1FB0-D22D-45CE-9BC7-AA1F49499E9D}" id="{3B4D859B-836B-4DB1-9092-2A4603A825A9}">
    <text>Wstępnie to pójdzie na PROD z iStyle  19/06 ale funkcjonalność będzie wyłaczona</text>
  </threadedComment>
  <threadedComment ref="T63" dT="2024-05-28T07:40:03.70" personId="{C4DC1FB0-D22D-45CE-9BC7-AA1F49499E9D}" id="{A92636F3-EA4E-4530-974E-8661F197F958}">
    <text>Nie ma jeszcze odpowiedzi od partnera - trzeba potwierdzić datę wejścia na PROD</text>
  </threadedComment>
  <threadedComment ref="T63" dT="2024-05-28T07:40:41.34" personId="{C4DC1FB0-D22D-45CE-9BC7-AA1F49499E9D}" id="{D6DDC39F-3F97-4B99-9C1B-7D464508744A}" parentId="{A92636F3-EA4E-4530-974E-8661F197F958}">
    <text>26/06 - do potwierdzenia</text>
  </threadedComment>
  <threadedComment ref="T63" dT="2024-06-18T12:36:19.90" personId="{C4DC1FB0-D22D-45CE-9BC7-AA1F49499E9D}" id="{E0B5482E-2723-450E-9E66-A83296F8296B}" parentId="{A92636F3-EA4E-4530-974E-8661F197F958}">
    <text>Czekamy na potwierdzenie partnera czy UATy mogą wystartować 24.06</text>
  </threadedComment>
  <threadedComment ref="P66" dT="2024-05-27T10:10:18.91" personId="{C4DC1FB0-D22D-45CE-9BC7-AA1F49499E9D}" id="{5B70C8E7-3F51-4C02-A486-728160DF48DA}">
    <text>W tym lub przyszłym tyg rozpocznie się integracja z partnerem</text>
  </threadedComment>
  <threadedComment ref="Q66" dT="2024-06-05T10:33:37.43" personId="{C4DC1FB0-D22D-45CE-9BC7-AA1F49499E9D}" id="{3B0C1594-3B5E-4B4A-9E2C-A9C45128743F}">
    <text>jak ALF wejdzie na UAT to będzie potrzebna weryfikacja po stronie MASH</text>
  </threadedComment>
  <threadedComment ref="B68" dT="2024-05-20T08:45:46.43" personId="{C4DC1FB0-D22D-45CE-9BC7-AA1F49499E9D}" id="{7F8C8BFB-A609-48EC-98EE-7B93FA7DFCCC}">
    <text>wymagania do potwierdzenia</text>
  </threadedComment>
  <threadedComment ref="D72" dT="2024-07-01T12:07:39.02" personId="{C4DC1FB0-D22D-45CE-9BC7-AA1F49499E9D}" id="{799F2920-595F-47ED-BD32-9E8DAAA43A6D}">
    <text>Przemalowanie frontu po stronie dostawcy</text>
  </threadedComment>
  <threadedComment ref="B73" dT="2024-05-20T08:45:56.02" personId="{C4DC1FB0-D22D-45CE-9BC7-AA1F49499E9D}" id="{A93CDC01-3993-4EA6-AB5E-0D57F4790097}">
    <text>Magento musi potwierdzić slot z BIKiem</text>
  </threadedComment>
  <threadedComment ref="B73" dT="2024-05-21T07:49:30.27" personId="{C4DC1FB0-D22D-45CE-9BC7-AA1F49499E9D}" id="{4F4D66FD-7460-4836-972B-250AEE4B51A9}" parentId="{A93CDC01-3993-4EA6-AB5E-0D57F4790097}">
    <text>warsztaty w czwartek 23/05 - Paweł tam będzie</text>
  </threadedComment>
  <threadedComment ref="B73" dT="2024-05-29T07:37:11.71" personId="{C4DC1FB0-D22D-45CE-9BC7-AA1F49499E9D}" id="{6CD8766F-66DB-4EE6-AA46-451F5A5BDAF6}" parentId="{A93CDC01-3993-4EA6-AB5E-0D57F4790097}">
    <text>Karolina Głowacka-Serafin lub Joanna Wiercioch</text>
  </threadedComment>
  <threadedComment ref="Q73" dT="2024-05-29T07:43:36.67" personId="{C4DC1FB0-D22D-45CE-9BC7-AA1F49499E9D}" id="{B35DF84D-DDEB-49E5-A121-47689507A9B6}">
    <text>Przygotowanie środowisk w BIK, dokumentacji i domknięcie aneksu</text>
  </threadedComment>
  <threadedComment ref="R73" dT="2024-06-10T09:22:40.03" personId="{C4DC1FB0-D22D-45CE-9BC7-AA1F49499E9D}" id="{2DFBB45A-5680-487A-B503-24038B74ABAE}">
    <text xml:space="preserve">11/06 spotkanie z BIKiem </text>
  </threadedComment>
  <threadedComment ref="R77" dT="2024-05-29T07:41:58.73" personId="{C4DC1FB0-D22D-45CE-9BC7-AA1F49499E9D}" id="{4B2087FC-36CC-4CBE-B08A-67F21FD46FA0}">
    <text>Magento będzie czekać na specyfikację endpointów z MASH, ale mogą wystartować integrację z BIK i osadzenie skryptów na froncie</text>
  </threadedComment>
  <threadedComment ref="Z77" dT="2024-07-23T13:04:25.57" personId="{C4DC1FB0-D22D-45CE-9BC7-AA1F49499E9D}" id="{1C6D3D40-79B1-4FA4-A73D-BC3DB0209A50}">
    <text>wewnętrzne testy</text>
  </threadedComment>
  <threadedComment ref="B78" dT="2024-08-13T07:53:52.50" personId="{C4DC1FB0-D22D-45CE-9BC7-AA1F49499E9D}" id="{0C97AB85-276D-4806-983C-262B6C0480E4}">
    <text xml:space="preserve">1. Zmiana czasu przechowywania raportu
2. </text>
  </threadedComment>
  <threadedComment ref="S80" dT="2024-06-17T12:40:27.54" personId="{C4DC1FB0-D22D-45CE-9BC7-AA1F49499E9D}" id="{646D41E6-EA49-42CB-B8C7-E9CBCCD12327}">
    <text>Analiza Patryka - to jest sporo pracy</text>
  </threadedComment>
  <threadedComment ref="V80" dT="2024-07-03T12:23:29.33" personId="{C4DC1FB0-D22D-45CE-9BC7-AA1F49499E9D}" id="{6F3E9EB3-9AE3-4927-87FD-DEF0980B7A39}">
    <text>PLAY ma potwierdzić start testów pierwszej części wdrożenia</text>
  </threadedComment>
  <threadedComment ref="Z80" dT="2024-08-05T11:07:23.46" personId="{C4DC1FB0-D22D-45CE-9BC7-AA1F49499E9D}" id="{3022308D-731A-4361-9703-7728D7CDF9C6}">
    <text>dzieje się w sprincie</text>
  </threadedComment>
  <threadedComment ref="AA83" dT="2024-08-05T08:37:27.36" personId="{C4DC1FB0-D22D-45CE-9BC7-AA1F49499E9D}" id="{C9BBD418-D9EA-4C4A-84FF-4200705E4114}">
    <text>tutaj powinniśmy kończyć DEV</text>
  </threadedComment>
  <threadedComment ref="AE83" dT="2024-09-09T08:47:47.43" personId="{C4DC1FB0-D22D-45CE-9BC7-AA1F49499E9D}" id="{4D11678D-D9F1-4D8C-9B99-73F072F51374}">
    <text>wewnętrzne testy in progress</text>
  </threadedComment>
  <threadedComment ref="AA98" dT="2024-08-13T07:54:30.36" personId="{C4DC1FB0-D22D-45CE-9BC7-AA1F49499E9D}" id="{D922EF31-0360-47F0-AA47-5CA356CFB289}">
    <text>w tym sprincie analiza</text>
  </threadedComment>
  <threadedComment ref="AE98" dT="2024-09-09T08:46:38.01" personId="{C4DC1FB0-D22D-45CE-9BC7-AA1F49499E9D}" id="{138F107F-A6F0-4522-8D42-D30ADD6EA5A2}">
    <text>czas przechowywania info o ryzyku scoringowym</text>
  </threadedComment>
  <threadedComment ref="B108" dT="2024-06-10T09:14:18.55" personId="{C4DC1FB0-D22D-45CE-9BC7-AA1F49499E9D}" id="{51712159-DB47-4A9B-82DA-A6AF68DFB017}">
    <text>2/3 iMad umowi są zrobione (POS, zdalny, B2B, Multi w trakcie)
Mediak i Velo skończone</text>
  </threadedComment>
  <threadedComment ref="S108" dT="2024-06-17T13:18:19.44" personId="{C4DC1FB0-D22D-45CE-9BC7-AA1F49499E9D}" id="{FCF549E0-3ECB-4109-AD7D-3DA75200DFD7}">
    <text>B2B, zgody scoringowe i to co zostało na iMad</text>
  </threadedComment>
  <threadedComment ref="T108" dT="2024-06-24T11:29:03.41" personId="{C4DC1FB0-D22D-45CE-9BC7-AA1F49499E9D}" id="{EC155313-CA56-4588-A965-A9AFC242B235}">
    <text>pozostałe dokumenty do MM, Multi, Najem (upgrade), Najem B2B</text>
  </threadedComment>
  <threadedComment ref="U108" dT="2024-07-02T12:39:11.58" personId="{C4DC1FB0-D22D-45CE-9BC7-AA1F49499E9D}" id="{CE62A12A-69FF-463A-BB84-177E56446FFB}">
    <text>testy paczki</text>
  </threadedComment>
  <threadedComment ref="W108" dT="2024-07-15T14:54:32.88" personId="{C4DC1FB0-D22D-45CE-9BC7-AA1F49499E9D}" id="{D70D429C-14EF-4FC7-BA72-5EF8FBAC730B}">
    <text>planowane we wdrożeniu z Amplifinem - 17/07</text>
  </threadedComment>
  <threadedComment ref="Y108" dT="2024-07-22T08:42:13.81" personId="{C4DC1FB0-D22D-45CE-9BC7-AA1F49499E9D}" id="{12183991-EEBE-4475-979A-F2BFCF06F72D}">
    <text>special offer</text>
  </threadedComment>
  <threadedComment ref="AC108" dT="2024-07-22T08:43:27.94" personId="{C4DC1FB0-D22D-45CE-9BC7-AA1F49499E9D}" id="{D5C4492F-1838-4CA6-832C-1BF5025F27C0}">
    <text>tutaj startują zmiany frontu LFO - 3 tyg</text>
  </threadedComment>
  <threadedComment ref="Q109" dT="2024-06-05T09:44:11.55" personId="{C4DC1FB0-D22D-45CE-9BC7-AA1F49499E9D}" id="{7EB8B6AC-4872-4997-8CD1-E2EAE4788980}">
    <text>PKO testy i instrukcje do iMad</text>
  </threadedComment>
  <threadedComment ref="R109" dT="2024-06-05T09:45:03.75" personId="{C4DC1FB0-D22D-45CE-9BC7-AA1F49499E9D}" id="{780C9FBC-E906-42BB-B055-5CE61F186B51}">
    <text>jak wpłyną regulaminy to wystartują prace</text>
  </threadedComment>
  <threadedComment ref="S109" dT="2024-06-17T13:36:07.29" personId="{C4DC1FB0-D22D-45CE-9BC7-AA1F49499E9D}" id="{088DFCCE-0324-4907-811A-32981B60F977}">
    <text>PKO, iMad, MM i Special Offer - wchodzi podmiana regulaminów (maili i sms) w tym tyg</text>
  </threadedComment>
  <threadedComment ref="S109" dT="2024-06-25T10:51:59.36" personId="{C4DC1FB0-D22D-45CE-9BC7-AA1F49499E9D}" id="{B3C13531-C3F5-44F9-A526-B794C1EC9CD6}" parentId="{088DFCCE-0324-4907-811A-32981B60F977}">
    <text>To weszło wszystko (+ landing page dla special offer stanalone)</text>
  </threadedComment>
  <threadedComment ref="V109" dT="2024-07-08T09:51:21.79" personId="{C4DC1FB0-D22D-45CE-9BC7-AA1F49499E9D}" id="{2A5442A4-CDAF-4B9B-ADBE-48534127909A}">
    <text>wrzucane będą regulaminy dla iMad renta i TeleMach</text>
  </threadedComment>
  <threadedComment ref="V109" dT="2024-07-17T09:17:13.06" personId="{C4DC1FB0-D22D-45CE-9BC7-AA1F49499E9D}" id="{A6D3E5C7-AF53-4689-8C95-043B9C7EE6B7}" parentId="{2A5442A4-CDAF-4B9B-ADBE-48534127909A}">
    <text>to weszło</text>
  </threadedComment>
  <threadedComment ref="O110" dT="2024-05-21T07:27:26.42" personId="{C4DC1FB0-D22D-45CE-9BC7-AA1F49499E9D}" id="{F2453009-5EAC-4EA5-A627-283627DE81DB}">
    <text>koniec MTTC developersko</text>
  </threadedComment>
  <threadedComment ref="P110" dT="2024-05-21T07:28:06.74" personId="{C4DC1FB0-D22D-45CE-9BC7-AA1F49499E9D}" id="{E8566A54-5E23-42D0-8D33-B28C74E91DEC}">
    <text>Malezja i nie wiadomo co z Żabką (Żabka podobno nie wyraziła zgody na rebranding przed kampanią)</text>
  </threadedComment>
  <threadedComment ref="P110" dT="2024-05-21T12:38:48.75" personId="{C4DC1FB0-D22D-45CE-9BC7-AA1F49499E9D}" id="{CA0FFB63-2FB6-4AAE-B6A7-A7A4B47810BC}" parentId="{E8566A54-5E23-42D0-8D33-B28C74E91DEC}">
    <text>W tym sprincie w OPTI doszła dodatkowa praca dot promocji</text>
  </threadedComment>
  <threadedComment ref="R110" dT="2024-06-11T09:09:56.04" personId="{C4DC1FB0-D22D-45CE-9BC7-AA1F49499E9D}" id="{179F09B1-FA1D-4304-889B-1C8BD47951BD}">
    <text>11.06 - MTTC i Żabka ida na PROD</text>
  </threadedComment>
  <threadedComment ref="S110" dT="2024-06-17T12:40:58.38" personId="{C4DC1FB0-D22D-45CE-9BC7-AA1F49499E9D}" id="{27578483-54CB-4747-A013-90CB7C621516}">
    <text>PKO in progress i zespół zacznie iMad</text>
  </threadedComment>
  <threadedComment ref="T110" dT="2024-06-25T09:48:58.96" personId="{C4DC1FB0-D22D-45CE-9BC7-AA1F49499E9D}" id="{435E2B21-4271-465C-8029-28E54DD4687F}">
    <text>PKO i iMad in progress</text>
  </threadedComment>
  <threadedComment ref="U110" dT="2024-07-03T12:25:23.38" personId="{C4DC1FB0-D22D-45CE-9BC7-AA1F49499E9D}" id="{018381CB-0258-47BE-9186-FCED2B70A484}">
    <text>iMad skończone (w przyszłym tyg powinno iść na PROD); PKO 1/3 zrobiona</text>
  </threadedComment>
  <threadedComment ref="V110" dT="2024-07-03T12:25:53.77" personId="{C4DC1FB0-D22D-45CE-9BC7-AA1F49499E9D}" id="{ED9BC041-D3F7-454D-B72D-9D6E33162EF3}">
    <text>Kontynuacja PKO + MM i Tele2</text>
  </threadedComment>
  <threadedComment ref="W110" dT="2024-07-29T11:05:58.62" personId="{C4DC1FB0-D22D-45CE-9BC7-AA1F49499E9D}" id="{8CB47865-2476-44AA-92B4-7665C8422518}">
    <text>kończymy to Tele2 i bierzemy Play Insurance i Play Service</text>
  </threadedComment>
  <threadedComment ref="S111" dT="2024-06-18T12:38:13.73" personId="{C4DC1FB0-D22D-45CE-9BC7-AA1F49499E9D}" id="{53B8CC71-1D2C-4371-93E9-B9CD1068544F}">
    <text>zespół czeka na potwierdzenie 1 template maila i będzie to jeszcze około 0.5MD</text>
  </threadedComment>
  <threadedComment ref="U111" dT="2024-06-25T13:00:22.34" personId="{C4DC1FB0-D22D-45CE-9BC7-AA1F49499E9D}" id="{8098935A-AB65-4E5F-BF44-43CFE0520768}">
    <text>testy szablonu mailowego OTP</text>
  </threadedComment>
  <threadedComment ref="T112" dT="2024-06-07T08:53:17.82" personId="{C4DC1FB0-D22D-45CE-9BC7-AA1F49499E9D}" id="{784CFD88-05C9-4C25-8865-4931CBD69A9A}">
    <text>Tutaj powinny dojechać figmy portalu B2B</text>
  </threadedComment>
  <threadedComment ref="U112" dT="2024-06-26T11:17:05.00" personId="{C4DC1FB0-D22D-45CE-9BC7-AA1F49499E9D}" id="{82BD2CC3-CF6C-4BC4-8D4B-BB5037707CB4}">
    <text>zmiany dla iMada (Multibrandiwe dokumenty)</text>
  </threadedComment>
  <threadedComment ref="AA112" dT="2024-08-08T12:04:19.53" personId="{C4DC1FB0-D22D-45CE-9BC7-AA1F49499E9D}" id="{C3680674-0954-4F4E-9D2A-D7DC0E4EE255}">
    <text>tutaj będą do 16/08 skończone te ekrany po rejestracji</text>
  </threadedComment>
  <threadedComment ref="AB112" dT="2024-08-08T12:04:52.17" personId="{C4DC1FB0-D22D-45CE-9BC7-AA1F49499E9D}" id="{744759F3-AF75-4C06-947C-A8D75F1DB650}">
    <text>potwierdzić wyceny do tej pozostałej części</text>
  </threadedComment>
  <threadedComment ref="AB112" dT="2024-08-19T14:07:05.01" personId="{C4DC1FB0-D22D-45CE-9BC7-AA1F49499E9D}" id="{EC81AE1C-BFF5-4DF3-8255-B46561307629}" parentId="{744759F3-AF75-4C06-947C-A8D75F1DB650}">
    <text>tutaj powinniśmy zamknąć rebranding B2B</text>
  </threadedComment>
  <threadedComment ref="C118" dT="2024-05-23T10:21:33.51" personId="{F8E402B0-B591-4859-B851-C9D5C34369B9}" id="{F0FDB8CE-4A9F-412D-B004-117837826596}">
    <text>Analiza i tworzenie US - 20-24/06
DEV - 25/06 - 05/07
Test wew. &amp; fix - 08/07 - 19/07
Testy UAT - 22/07 - 26/07
Implementacja PROD - 29-30/07
GO Live - 31/07</text>
  </threadedComment>
  <threadedComment ref="P118" dT="2024-05-20T10:23:54.42" personId="{C4DC1FB0-D22D-45CE-9BC7-AA1F49499E9D}" id="{1B9FDB54-2365-408A-81A1-1FCB66BA3CF4}">
    <text xml:space="preserve">to najprawdopodobniej będzie robił zespół softwarely </text>
  </threadedComment>
  <threadedComment ref="U118" dT="2024-06-26T11:51:13.96" personId="{F8E402B0-B591-4859-B851-C9D5C34369B9}" id="{79468266-85EA-4879-A466-A7D0CA06648C}">
    <text>05/07 ALF dostarczy do WAREX input w postaci poprawnych rekordów do przetestowania.</text>
  </threadedComment>
  <threadedComment ref="U118" dT="2024-07-02T12:40:33.55" personId="{C4DC1FB0-D22D-45CE-9BC7-AA1F49499E9D}" id="{120F3F73-C739-4DC8-846E-410FE4B7322D}" parentId="{79468266-85EA-4879-A466-A7D0CA06648C}">
    <text>Konrad potwierdził - to się powinno udać do końca tego tyg</text>
  </threadedComment>
  <threadedComment ref="W118" dT="2024-07-15T14:56:21.33" personId="{C4DC1FB0-D22D-45CE-9BC7-AA1F49499E9D}" id="{E77991AA-B9FB-45CD-ACF6-DE48307D2DD3}">
    <text>RYZYKO! Partner w złym formacie wysyła dane w pliku</text>
  </threadedComment>
  <threadedComment ref="X118" dT="2024-07-02T12:42:59.41" personId="{C4DC1FB0-D22D-45CE-9BC7-AA1F49499E9D}" id="{DB35641D-3707-47EF-A704-11B7582DA1A9}">
    <text>tutaj jeszcze raport anulacyjny - około 7-8MD</text>
  </threadedComment>
  <threadedComment ref="X118" dT="2024-07-02T12:43:53.65" personId="{C4DC1FB0-D22D-45CE-9BC7-AA1F49499E9D}" id="{0E1978BA-7E4F-4177-9214-CA400E212641}" parentId="{DB35641D-3707-47EF-A704-11B7582DA1A9}">
    <text>do potwierdzenia zakres tego raportu!</text>
  </threadedComment>
  <threadedComment ref="Y118" dT="2024-07-02T12:43:27.26" personId="{C4DC1FB0-D22D-45CE-9BC7-AA1F49499E9D}" id="{2AA85AAF-8B5B-4066-A93D-AC6587EAA70E}">
    <text>PROD do potwierdzenia</text>
  </threadedComment>
  <threadedComment ref="C119" dT="2024-05-16T07:29:54.77" personId="{F8E402B0-B591-4859-B851-C9D5C34369B9}" id="{417DCE58-A1E4-4274-8703-3886BD7BB57F}">
    <text>Analiza i tworzenie US - 17-25/06
DEV - 26/06 - 8/07
Test wew. &amp; fix - 9-10/07
Testy UAT - 11-26/07
Implementacja PROD - 29/07
GO Live - 30/07</text>
  </threadedComment>
  <threadedComment ref="C119" dT="2024-07-17T09:20:28.19" personId="{C4DC1FB0-D22D-45CE-9BC7-AA1F49499E9D}" id="{D1EEBCE1-F501-4F7C-A440-48C1A2CEC224}" parentId="{417DCE58-A1E4-4274-8703-3886BD7BB57F}">
    <text>UATy wystartowały 16/07</text>
  </threadedComment>
  <threadedComment ref="W119" dT="2024-07-17T09:20:00.00" personId="{C4DC1FB0-D22D-45CE-9BC7-AA1F49499E9D}" id="{2620317C-8A03-42D3-810C-7B08EAD8CFC6}">
    <text>UAT wystartował 16/07 - rebranding produktów trochę to opóźnił</text>
  </threadedComment>
  <threadedComment ref="Z119" dT="2024-08-05T09:26:47.68" personId="{C4DC1FB0-D22D-45CE-9BC7-AA1F49499E9D}" id="{D64AB72A-4AD8-4E25-AF12-25207C96B869}">
    <text>czekamy na testy E2E ALFa żeby wdrożyc zmiany na PROD</text>
  </threadedComment>
  <threadedComment ref="C120" dT="2024-08-05T11:18:44.85" personId="{C4DC1FB0-D22D-45CE-9BC7-AA1F49499E9D}" id="{7A034634-3B19-450C-B6D7-F16DC28533B4}">
    <text>OPTI na PROD od 26/07</text>
  </threadedComment>
  <threadedComment ref="C120" dT="2024-08-05T11:19:25.24" personId="{C4DC1FB0-D22D-45CE-9BC7-AA1F49499E9D}" id="{CA0D60AF-C3A1-4ABF-8C5E-63D63E326640}" parentId="{7A034634-3B19-450C-B6D7-F16DC28533B4}">
    <text>+ komunikacja i włączenie tego programu jak wszystko będzie gotowe</text>
  </threadedComment>
  <threadedComment ref="V120" dT="2024-07-03T12:27:45.13" personId="{C4DC1FB0-D22D-45CE-9BC7-AA1F49499E9D}" id="{71B74787-5A13-49C4-A80A-BD2B2648751A}">
    <text>tutaj powinna Monia zacząć</text>
  </threadedComment>
  <threadedComment ref="X120" dT="2024-06-25T13:53:29.89" personId="{C4DC1FB0-D22D-45CE-9BC7-AA1F49499E9D}" id="{AFD9C1CE-9A29-491F-A336-88C64C972640}">
    <text>23/07 start UAT</text>
  </threadedComment>
  <threadedComment ref="AA120" dT="2024-08-12T11:11:17.63" personId="{C4DC1FB0-D22D-45CE-9BC7-AA1F49499E9D}" id="{773A9D8B-7F53-452B-AC1A-4B6D50897AC9}">
    <text>Komunikacja idzie na PROD</text>
  </threadedComment>
  <threadedComment ref="B123" dT="2024-05-14T11:18:02.35" personId="{C4DC1FB0-D22D-45CE-9BC7-AA1F49499E9D}" id="{CA7A1AA6-E912-45A2-ABD7-A38F92473B33}">
    <text>oczekiwanie biznesu jest 19/06</text>
  </threadedComment>
  <threadedComment ref="C123" dT="2024-05-16T13:50:03.53" personId="{F8E402B0-B591-4859-B851-C9D5C34369B9}" id="{5D197593-5827-4ABF-BDA0-63BD9F17AB79}">
    <text>Analiza i tworzenie US - 13-17/05
DEV - 15/05- 03/06
Test wew. &amp; fix - 04/06-07/06
Testy UAT - 10-14/06
Testy PRE-PROD - 17-18/06
Implementacja PROD - 19/06
GO Live - 20/06</text>
  </threadedComment>
  <threadedComment ref="R123" dT="2024-05-16T13:45:18.85" personId="{F8E402B0-B591-4859-B851-C9D5C34369B9}" id="{1686D8AE-3C29-4AA1-8078-9725FDA76D7A}">
    <text>KAM - Łukasz 
Będzie u klienta od 10-06 żeby zapoznać z obsługą produktu.
Testy UAT z klientem</text>
  </threadedComment>
  <threadedComment ref="Q124" dT="2024-05-21T10:22:35.50" personId="{F8E402B0-B591-4859-B851-C9D5C34369B9}" id="{67FE9DE3-24ED-4778-B7A3-8A5817D5A0CF}">
    <text>05/06 - planowane wejście na UAT</text>
  </threadedComment>
  <threadedComment ref="S125" dT="2024-06-17T12:41:44.99" personId="{C4DC1FB0-D22D-45CE-9BC7-AA1F49499E9D}" id="{7AEEE90D-5D28-4E02-9675-59DF9B265FEB}">
    <text>Analiza in progress i za chwile startuje dev</text>
  </threadedComment>
  <threadedComment ref="T125" dT="2024-06-25T09:50:08.26" personId="{C4DC1FB0-D22D-45CE-9BC7-AA1F49499E9D}" id="{6453F87A-EE19-43C3-97CB-25FAFD92CAC6}">
    <text>wpłynęły ostatnie potrzebne dokumenty i dev wystartował</text>
  </threadedComment>
  <threadedComment ref="U125" dT="2024-07-03T12:28:22.63" personId="{C4DC1FB0-D22D-45CE-9BC7-AA1F49499E9D}" id="{43596869-053A-4C73-8A9E-B6998D3FFE27}">
    <text>in progress - jutro powinno wejść na UAT</text>
  </threadedComment>
  <threadedComment ref="V125" dT="2024-07-08T11:08:56.95" personId="{C4DC1FB0-D22D-45CE-9BC7-AA1F49499E9D}" id="{2211C60C-6932-4444-8D41-68B5A6FF3B6F}">
    <text>Jest na UAT więc w ten czwartek lub przyszły tydzień wdrożenie (bez komunikacji, sam produkt - komunikacja może być wysyłana manualnie, a komunikacja wejdzie około 2 tyg później)</text>
  </threadedComment>
  <threadedComment ref="W125" dT="2024-07-03T12:29:07.98" personId="{C4DC1FB0-D22D-45CE-9BC7-AA1F49499E9D}" id="{2F24072E-E8FD-4817-91F8-1FC5295114E5}">
    <text>tutaj już Opti powinien być na PROD</text>
  </threadedComment>
  <threadedComment ref="X125" dT="2024-07-10T12:44:00.07" personId="{C4DC1FB0-D22D-45CE-9BC7-AA1F49499E9D}" id="{8CFCDB9A-3F3A-4380-9568-6349AC951DB1}">
    <text>dodanie komunikacji - data TBC</text>
  </threadedComment>
  <threadedComment ref="C126" dT="2024-06-18T12:38:51.90" personId="{C4DC1FB0-D22D-45CE-9BC7-AA1F49499E9D}" id="{AB4CB6E9-B4CA-4EF9-821C-4443A0A6429A}">
    <text>MASH już poszedł na PROD</text>
  </threadedComment>
  <threadedComment ref="C128" dT="2024-07-17T11:44:40.50" personId="{C4DC1FB0-D22D-45CE-9BC7-AA1F49499E9D}" id="{C4F05D1E-B8B5-4A60-BA33-993E810182B6}">
    <text>PRODUKT</text>
  </threadedComment>
  <threadedComment ref="C131" dT="2024-07-17T11:02:45.74" personId="{C4DC1FB0-D22D-45CE-9BC7-AA1F49499E9D}" id="{84F2E448-019C-4DE4-B5D2-E48C0E925F10}">
    <text>CENNIK</text>
  </threadedComment>
  <threadedComment ref="C132" dT="2024-07-17T11:02:45.74" personId="{C4DC1FB0-D22D-45CE-9BC7-AA1F49499E9D}" id="{8040C416-83BA-4BC0-92A8-221A084B5F38}">
    <text>PAPERLESS</text>
  </threadedComment>
  <threadedComment ref="B133" dT="2024-05-20T08:06:16.12" personId="{C4DC1FB0-D22D-45CE-9BC7-AA1F49499E9D}" id="{7D6E5654-DAA4-4CC0-AD43-153CD0CC3ADA}">
    <text>Brak pracy zaplanowanej po stronie naszego IT na ten moment, ale coś się może pojawić później</text>
  </threadedComment>
  <threadedComment ref="B138" dT="2024-05-20T08:06:16.12" personId="{C4DC1FB0-D22D-45CE-9BC7-AA1F49499E9D}" id="{7C0DD061-BF01-42F4-A7A8-ADC9BC9FF1D2}">
    <text>Brak pracy zaplanowanej po stronie naszego IT na ten moment, ale coś się może pojawić później</text>
  </threadedComment>
  <threadedComment ref="AH140" dT="2024-08-12T11:12:45.57" personId="{C4DC1FB0-D22D-45CE-9BC7-AA1F49499E9D}" id="{CE43BAEF-9B36-45C0-8CDD-60A1C12839B6}">
    <text>tutaj to wystartuje w Optimusie</text>
  </threadedComment>
  <threadedComment ref="B143" dT="2024-09-05T11:36:58.55" personId="{C4DC1FB0-D22D-45CE-9BC7-AA1F49499E9D}" id="{74F3D110-F5FE-47EB-BCF2-FA99DFB383E5}">
    <text>Marcin proponuje że iMadCare pierwszy i dopiero wtedy iMadRent. Chcą coś zamknąć w pełni po stronie Warex i Opti do końca października więc propozycja jest taka żeby skupić się tylko na iMadCare</text>
  </threadedComment>
  <threadedComment ref="C143" dT="2024-09-09T13:06:28.83" personId="{C4DC1FB0-D22D-45CE-9BC7-AA1F49499E9D}" id="{B8E7D0DC-1916-4B0B-AEF4-248FB2AF31EA}">
    <text>zmiana limitów dla Rent+?</text>
  </threadedComment>
  <threadedComment ref="AC144" dT="2024-08-05T09:11:08.74" personId="{C4DC1FB0-D22D-45CE-9BC7-AA1F49499E9D}" id="{390E1550-35E0-43F9-91A8-FAA501046D96}">
    <text>do 28/08 muszą dojechać wymagania</text>
  </threadedComment>
  <threadedComment ref="AD144" dT="2024-08-05T09:10:35.08" personId="{C4DC1FB0-D22D-45CE-9BC7-AA1F49499E9D}" id="{A80FE59A-E138-4F15-97CF-2CA96D23A3AE}">
    <text>tutaj start w sprincie</text>
  </threadedComment>
  <threadedComment ref="AH144" dT="2024-08-05T09:12:46.61" personId="{C4DC1FB0-D22D-45CE-9BC7-AA1F49499E9D}" id="{279EF5EF-287E-4F9B-A624-44B3EEE9C2DE}">
    <text>do końca września ceny dla iMad Care i Rent powinny być w systemie</text>
  </threadedComment>
  <threadedComment ref="B154" dT="2024-06-10T14:42:34.93" personId="{C4DC1FB0-D22D-45CE-9BC7-AA1F49499E9D}" id="{F0F6C8AA-2341-4AD3-83CB-13E3F1E5E20D}">
    <text>Lista wymagań z marketingu - częściowo wyceniona, a cześć jeszcze trzeba wycenić - Basia Rej-Buczkowska kontroluje to po stronie biznesu (i Agnieszka Rzepkowska daje approvale)</text>
  </threadedComment>
  <threadedComment ref="Q158" dT="2024-06-04T12:06:21.40" personId="{C4DC1FB0-D22D-45CE-9BC7-AA1F49499E9D}" id="{DB6330BB-123C-42A1-9E91-144AA9226E31}">
    <text>@Przemysław Ćwikła (IT R&amp;D) zaplanuj to proszę tak jak ustaliliśmy</text>
    <mentions>
      <mention mentionpersonId="{F0CD913D-CE51-4377-8294-4435459C1A08}" mentionId="{30CD4CBA-0975-4DF7-9466-698F04E07550}" startIndex="0" length="27"/>
    </mentions>
  </threadedComment>
  <threadedComment ref="AH159" dT="2024-09-10T15:37:58.81" personId="{C4DC1FB0-D22D-45CE-9BC7-AA1F49499E9D}" id="{F2927C7A-01CF-49DF-AEB8-0B69EEE829BF}">
    <text>UAT z klientem 1-8/10</text>
  </threadedComment>
  <threadedComment ref="AI159" dT="2024-09-10T15:38:56.95" personId="{C4DC1FB0-D22D-45CE-9BC7-AA1F49499E9D}" id="{EA627320-ECF6-496F-9466-C904B78E6A46}">
    <text>10/10 - wdrożenie na PROD i 15/10 GoLive</text>
  </threadedComment>
  <threadedComment ref="B164" dT="2024-05-21T07:57:21.43" personId="{C4DC1FB0-D22D-45CE-9BC7-AA1F49499E9D}" id="{2103662A-B755-4B89-AF93-28D3F2C5281E}">
    <text xml:space="preserve">to może być pierwszy projekt z cennikiem dynamicznym </text>
  </threadedComment>
  <threadedComment ref="B164" dT="2024-07-01T10:44:39.02" personId="{C4DC1FB0-D22D-45CE-9BC7-AA1F49499E9D}" id="{C258CC52-DE73-4A53-8B72-4995346412FA}" parentId="{2103662A-B755-4B89-AF93-28D3F2C5281E}">
    <text>warsztaty planowane 8 i 12 lipca</text>
  </threadedComment>
  <threadedComment ref="D167" dT="2024-07-01T10:44:02.46" personId="{C4DC1FB0-D22D-45CE-9BC7-AA1F49499E9D}" id="{2C924FB7-A1D0-4760-90C0-4EF3E7016F7E}">
    <text>bez cennika dynamicznego</text>
  </threadedComment>
  <threadedComment ref="B169" dT="2024-04-18T13:23:41.76" personId="{C4DC1FB0-D22D-45CE-9BC7-AA1F49499E9D}" id="{D5192DDE-B807-41E1-89D4-972B1EC163F1}">
    <text>GoLive - 18 lipca (ale nie ma spółki i to się będzie opóźniać)</text>
  </threadedComment>
  <threadedComment ref="B169" dT="2024-05-14T07:48:49.26" personId="{C4DC1FB0-D22D-45CE-9BC7-AA1F49499E9D}" id="{1DC6E61F-3A45-4799-B1C1-58F9BD758E27}" parentId="{D5192DDE-B807-41E1-89D4-972B1EC163F1}">
    <text>Info z 13/05 - projekt on-hold</text>
  </threadedComment>
  <threadedComment ref="E173" dT="2024-05-10T09:49:01.33" personId="{C4DC1FB0-D22D-45CE-9BC7-AA1F49499E9D}" id="{5C228102-7CCB-49ED-8B7D-CBEF57858EED}">
    <text>Prace ukończone grudzień 2023 / styczeń 2024</text>
  </threadedComment>
  <threadedComment ref="D174" dT="2024-07-25T11:37:19.13" personId="{C4DC1FB0-D22D-45CE-9BC7-AA1F49499E9D}" id="{A59B6469-AA38-4384-836B-23D4292EE471}">
    <text>możliwe że wycena się zmniejszy po dogadaniu wymagań od Ryzyka</text>
  </threadedComment>
  <threadedComment ref="AE174" dT="2024-08-13T07:45:32.09" personId="{C4DC1FB0-D22D-45CE-9BC7-AA1F49499E9D}" id="{D4CAD8DF-DA16-4C16-99A0-5D198B172917}">
    <text>wejście na PROD 11.09</text>
  </threadedComment>
  <threadedComment ref="D177" dT="2024-05-21T10:43:02.64" personId="{860C3C1D-071E-4B8B-8F60-84BD40A96FFF}" id="{E4D4CB8E-1723-4BF8-9215-2E7C363F5852}">
    <text>zakres związany z cennikiem dynamicznym pokrywa się z projektem Cennika Dynamicznego</text>
  </threadedComment>
  <threadedComment ref="C179" dT="2024-07-23T08:15:27.51" personId="{C4DC1FB0-D22D-45CE-9BC7-AA1F49499E9D}" id="{D36A730C-2E54-46FF-B79E-48C17C0364CC}">
    <text>funkcjonalność masowej wysyłki SMS</text>
  </threadedComment>
  <threadedComment ref="B184" dT="2024-07-29T09:59:43.84" personId="{C4DC1FB0-D22D-45CE-9BC7-AA1F49499E9D}" id="{47998008-B556-436B-B91F-11E71CD1BC43}">
    <text>Rental na styczeń</text>
  </threadedComment>
  <threadedComment ref="B184" dT="2024-07-29T10:00:10.43" personId="{C4DC1FB0-D22D-45CE-9BC7-AA1F49499E9D}" id="{65938B2C-8385-487F-A7A5-948C4728E530}" parentId="{47998008-B556-436B-B91F-11E71CD1BC43}">
    <text>Protection możemy zacząć w sierpniu ale będziemy robic powolo (około 2 miesiące)</text>
  </threadedComment>
  <threadedComment ref="D184" dT="2024-07-25T11:40:07.23" personId="{C4DC1FB0-D22D-45CE-9BC7-AA1F49499E9D}" id="{418F7877-498B-4E02-BEAB-DA9BA62FB694}">
    <text>30MD - produkt
10MD - matryca SMS w ALFie
10MD - upgrade</text>
  </threadedComment>
  <threadedComment ref="C185" dT="2024-07-25T13:47:23.39" personId="{C4DC1FB0-D22D-45CE-9BC7-AA1F49499E9D}" id="{5036AF81-40CB-4D6E-9F18-51B4D0E3FE4E}">
    <text>Milena musi ogarnąć wymagania</text>
  </threadedComment>
  <threadedComment ref="AA185" dT="2024-07-29T09:45:47.56" personId="{C4DC1FB0-D22D-45CE-9BC7-AA1F49499E9D}" id="{22CF230C-6BA9-4F78-B547-3BD6AF772AC0}">
    <text>dogadywanie integracji z IT Luxtrade</text>
  </threadedComment>
  <threadedComment ref="B194" dT="2024-06-25T14:37:50.25" personId="{C4DC1FB0-D22D-45CE-9BC7-AA1F49499E9D}" id="{127EAC85-A3F8-4EE6-881E-A12888824725}">
    <text>Mr Price musi być odpalony w sierpniu</text>
  </threadedComment>
  <threadedComment ref="C195" dT="2024-05-29T15:19:44.67" personId="{C4DC1FB0-D22D-45CE-9BC7-AA1F49499E9D}" id="{3839B081-AAB1-4CEA-A2BE-311A614D655E}">
    <text>25MD na 3 procesy, a na start potrzebujemy tylko aktywacji</text>
  </threadedComment>
  <threadedComment ref="T195" dT="2024-06-25T11:01:18.91" personId="{C4DC1FB0-D22D-45CE-9BC7-AA1F49499E9D}" id="{DF5709CF-B3D2-431F-AE95-32C97E5875DF}">
    <text>Mamy speca ale nie można wystartować przez brak zasobów w Warex i start HT Rental</text>
  </threadedComment>
  <threadedComment ref="V195" dT="2024-07-03T12:30:12.62" personId="{C4DC1FB0-D22D-45CE-9BC7-AA1F49499E9D}" id="{851A8F75-2624-4229-B2CF-86F4C5573376}">
    <text>tu ma startować Warex</text>
  </threadedComment>
  <threadedComment ref="AB195" dT="2024-08-05T09:34:26.10" personId="{C4DC1FB0-D22D-45CE-9BC7-AA1F49499E9D}" id="{6EBC0749-875C-4D55-B79F-8A4C48676DD2}">
    <text>21/08 wdrożenie na PROD</text>
  </threadedComment>
  <threadedComment ref="X196" dT="2024-07-08T11:10:46.98" personId="{C4DC1FB0-D22D-45CE-9BC7-AA1F49499E9D}" id="{C04AAFB8-9239-4E41-8E9D-2C03370088B1}">
    <text>analiza - spec ma dojechać do 15.07</text>
  </threadedComment>
  <threadedComment ref="Y196" dT="2024-07-19T10:17:52.44" personId="{C4DC1FB0-D22D-45CE-9BC7-AA1F49499E9D}" id="{9BCC4347-376F-4B8E-A541-F84C76D65921}">
    <text>Start pracy w Optim</text>
  </threadedComment>
  <threadedComment ref="B199" dT="2024-05-21T10:28:29.99" personId="{C4DC1FB0-D22D-45CE-9BC7-AA1F49499E9D}" id="{2BD68842-B2A2-4D0E-9BB5-668C6BA3543F}">
    <text>zapytałam Asię o wymagania i wycenę</text>
  </threadedComment>
  <threadedComment ref="B204" dT="2024-05-21T10:30:16.10" personId="{C4DC1FB0-D22D-45CE-9BC7-AA1F49499E9D}" id="{475F8F65-D3A6-442B-901D-F70781DC133F}">
    <text>wymagania mają się pojawić do końca maja, wtedy trzeba zrobić warsztaty i wysokopoziomowo wycenić te zmiany</text>
  </threadedComment>
</ThreadedComments>
</file>

<file path=xl/threadedComments/threadedComment5.xml><?xml version="1.0" encoding="utf-8"?>
<ThreadedComments xmlns="http://schemas.microsoft.com/office/spreadsheetml/2018/threadedcomments" xmlns:x="http://schemas.openxmlformats.org/spreadsheetml/2006/main">
  <threadedComment ref="P2" dT="2024-05-21T07:26:39.96" personId="{C4DC1FB0-D22D-45CE-9BC7-AA1F49499E9D}" id="{7FD6661E-34EB-4182-A611-D51E9C815EBA}">
    <text>Start sprintu Moni</text>
  </threadedComment>
  <threadedComment ref="V3" dT="2024-07-03T12:44:15.35" personId="{C4DC1FB0-D22D-45CE-9BC7-AA1F49499E9D}" id="{6C978E6F-549B-4D99-BE65-80CF67CE93AB}">
    <text>Start Sprintu</text>
  </threadedComment>
  <threadedComment ref="V4" dT="2024-07-03T12:43:55.08" personId="{C4DC1FB0-D22D-45CE-9BC7-AA1F49499E9D}" id="{96D8B81B-0174-44F6-8877-1225740ED071}">
    <text>Start Sprintu</text>
  </threadedComment>
  <threadedComment ref="V5" dT="2024-07-03T12:44:33.10" personId="{C4DC1FB0-D22D-45CE-9BC7-AA1F49499E9D}" id="{70BBE714-858F-4936-B2EE-6E9208E4D343}">
    <text>Start Sprintu</text>
  </threadedComment>
  <threadedComment ref="Y5" dT="2024-07-03T12:44:56.43" personId="{C4DC1FB0-D22D-45CE-9BC7-AA1F49499E9D}" id="{2E15C28A-F246-4162-808E-166AF660B9EF}">
    <text>Start Sprintu</text>
  </threadedComment>
  <threadedComment ref="N27" dT="2024-05-16T10:48:13.11" personId="{C4DC1FB0-D22D-45CE-9BC7-AA1F49499E9D}" id="{5AA03D8B-46EA-40C4-8E84-E5642E4A2C53}">
    <text>Zapytać Przemka ile w tym tyg poświęcają na Multi i ile jest planowane w kolejnych</text>
  </threadedComment>
  <threadedComment ref="B28" dT="2024-04-19T07:25:01.46" personId="{C4DC1FB0-D22D-45CE-9BC7-AA1F49499E9D}" id="{B5E1A70F-AC40-4BB9-9BE2-D747267200C3}">
    <text>wstępne wyceny, bo proces wycen się jeszcze nie skończył</text>
  </threadedComment>
  <threadedComment ref="O28" dT="2024-05-16T10:13:25.55" personId="{C4DC1FB0-D22D-45CE-9BC7-AA1F49499E9D}" id="{B3EEC844-671E-4F2C-880F-3B4B56237E3C}">
    <text>Jak dostaniemy wymagania do zmian w umowie i harmonogramie płatności (o ile coś jest) to tutaj mozemy to zrobić</text>
  </threadedComment>
  <threadedComment ref="P28" dT="2024-05-10T09:34:43.91" personId="{C4DC1FB0-D22D-45CE-9BC7-AA1F49499E9D}" id="{B4895B70-5732-454C-BC57-642E615DA9A5}">
    <text>UAT start - 29/05
UAT end - 7/06</text>
  </threadedComment>
  <threadedComment ref="R28" dT="2024-05-10T09:32:52.91" personId="{C4DC1FB0-D22D-45CE-9BC7-AA1F49499E9D}" id="{0AABB78B-9344-4DB2-828A-EE82FC5102B7}">
    <text>Wdrożenie na PROD 12/06 (oficjalna data GoLive 17/06)</text>
  </threadedComment>
  <threadedComment ref="O29" dT="2024-05-16T09:20:17.01" personId="{C4DC1FB0-D22D-45CE-9BC7-AA1F49499E9D}" id="{0C0487F3-4CFA-4E37-AF2C-491E70FF17DE}">
    <text>tutaj moze być podmiana regulaminów ale do wt musimy je dostać</text>
  </threadedComment>
  <threadedComment ref="P30" dT="2024-05-10T09:37:18.05" personId="{C4DC1FB0-D22D-45CE-9BC7-AA1F49499E9D}" id="{FF20751D-0312-438F-86ED-87E5508FBE6D}">
    <text>Optimus jedzie później bo to ie musi być na GoLive (to też nie jest częścia UAT)</text>
  </threadedComment>
  <threadedComment ref="P30" dT="2024-05-16T09:10:13.48" personId="{C4DC1FB0-D22D-45CE-9BC7-AA1F49499E9D}" id="{257F1F70-0CD6-43E0-BBC5-12972F5B30B2}" parentId="{FF20751D-0312-438F-86ED-87E5508FBE6D}">
    <text>tutaj Monia może jeszcze startować rebranding 28/05</text>
  </threadedComment>
  <threadedComment ref="S30" dT="2024-06-11T09:08:00.49" personId="{C4DC1FB0-D22D-45CE-9BC7-AA1F49499E9D}" id="{3A715C99-382F-4934-B31D-DBF4B07DBF64}">
    <text>tu wejście na PROD żeby przed Żabką sie wbić</text>
  </threadedComment>
  <threadedComment ref="S30" dT="2024-06-17T12:36:11.73" personId="{C4DC1FB0-D22D-45CE-9BC7-AA1F49499E9D}" id="{2CC6BAB8-08EF-412F-A777-F1EBA3609682}" parentId="{3A715C99-382F-4934-B31D-DBF4B07DBF64}">
    <text>Możliwe że wejdzie na PROD 20.06</text>
  </threadedComment>
  <threadedComment ref="T31" dT="2024-06-24T11:23:57.76" personId="{C4DC1FB0-D22D-45CE-9BC7-AA1F49499E9D}" id="{3A53375A-1833-43DC-AFB5-57A10B5A9022}">
    <text>DEF z PROD związany z kontraktami - analiza</text>
  </threadedComment>
  <threadedComment ref="T31" dT="2024-06-25T12:55:48.40" personId="{C4DC1FB0-D22D-45CE-9BC7-AA1F49499E9D}" id="{CE7A46CA-9540-4ECD-B27C-AAF392DC64D0}" parentId="{3A53375A-1833-43DC-AFB5-57A10B5A9022}">
    <text>DEF z rejestracją kart</text>
  </threadedComment>
  <threadedComment ref="U31" dT="2024-07-01T10:50:28.78" personId="{C4DC1FB0-D22D-45CE-9BC7-AA1F49499E9D}" id="{E58E52B2-47B4-44AD-B64F-7959359F46A4}">
    <text>wydanie poprawki</text>
  </threadedComment>
  <threadedComment ref="AC31" dT="2024-08-19T10:45:10.91" personId="{C4DC1FB0-D22D-45CE-9BC7-AA1F49499E9D}" id="{FAB559FF-298B-4917-A559-2E07C4CDE836}">
    <text>Tutaj powinniśmy być gotowi na testy pobrania danych karty z CURLEC</text>
  </threadedComment>
  <threadedComment ref="O32" dT="2024-05-16T09:18:11.44" personId="{C4DC1FB0-D22D-45CE-9BC7-AA1F49499E9D}" id="{717D7E27-DA51-4D1C-BBC8-2B6752C9C404}">
    <text>tutaj może wystartowac rebranding</text>
  </threadedComment>
  <threadedComment ref="O37" dT="2024-05-10T09:40:02.32" personId="{C4DC1FB0-D22D-45CE-9BC7-AA1F49499E9D}" id="{B9FE1833-78BB-47D6-854F-E7D2AA17EEF6}">
    <text>22/05 Dni Otwarte i tutaj to głównie testy</text>
  </threadedComment>
  <threadedComment ref="B48" dT="2024-07-01T09:37:54.16" personId="{C4DC1FB0-D22D-45CE-9BC7-AA1F49499E9D}" id="{CAAA9189-E2D1-43FF-B543-1BA3110A4B9F}">
    <text>Projekt do zamknięcia w Jirze, ale Marcin ma tutaj jeszcze jakieś sprzątanie</text>
  </threadedComment>
  <threadedComment ref="B48" dT="2024-07-01T09:38:23.49" personId="{C4DC1FB0-D22D-45CE-9BC7-AA1F49499E9D}" id="{B35FBF2A-D00B-4A24-A676-B70ABBD75502}" parentId="{CAAA9189-E2D1-43FF-B543-1BA3110A4B9F}">
    <text>do ogarnięcia WNIP</text>
  </threadedComment>
  <threadedComment ref="C49" dT="2024-05-24T09:22:27.93" personId="{C4DC1FB0-D22D-45CE-9BC7-AA1F49499E9D}" id="{D9D30F96-5F6B-44DC-9B3A-1137B1EA5763}">
    <text>Produkt z aktywacją i edycją wchodzi 06/06 (przesunięcie przez partnera, ale ta data jest krytyczna dla Mileny)</text>
  </threadedComment>
  <threadedComment ref="C49" dT="2024-05-27T09:55:11.90" personId="{C4DC1FB0-D22D-45CE-9BC7-AA1F49499E9D}" id="{1EBB0713-710E-466D-A500-45B48F361277}" parentId="{D9D30F96-5F6B-44DC-9B3A-1137B1EA5763}">
    <text>4/06 - Marcin potwierdzi z KAMem
5/06 - wdrożenie na PROD</text>
  </threadedComment>
  <threadedComment ref="C49" dT="2024-06-05T09:39:42.03" personId="{C4DC1FB0-D22D-45CE-9BC7-AA1F49499E9D}" id="{8948E4C8-A5A4-4918-89B7-9B15D5DFBEBB}" parentId="{D9D30F96-5F6B-44DC-9B3A-1137B1EA5763}">
    <text>Potwierdzone - idzie na PROD - 5/06</text>
  </threadedComment>
  <threadedComment ref="S50" dT="2024-06-11T09:08:58.76" personId="{C4DC1FB0-D22D-45CE-9BC7-AA1F49499E9D}" id="{8F85D1FC-8485-4EA5-A927-1006A76BDAE7}">
    <text>w tym tyg to pójdzie na PROD - dzień do potwierdzenia</text>
  </threadedComment>
  <threadedComment ref="S50" dT="2024-06-17T12:37:17.57" personId="{C4DC1FB0-D22D-45CE-9BC7-AA1F49499E9D}" id="{BD8EE37B-B089-4077-B4CA-6908B4177F55}" parentId="{8F85D1FC-8485-4EA5-A927-1006A76BDAE7}">
    <text xml:space="preserve">Jest ryzyko że to nie dojedzie na 20.06 i przejdzie na przyszły tydzień </text>
  </threadedComment>
  <threadedComment ref="T50" dT="2024-06-25T09:54:53.51" personId="{C4DC1FB0-D22D-45CE-9BC7-AA1F49499E9D}" id="{3B7B0CFA-BD1A-4510-8120-D83FFD769448}">
    <text>wdrożenie na PROD 26.06 (+ wyłączenie promocji w Żabce)</text>
  </threadedComment>
  <threadedComment ref="C54" dT="2024-06-25T10:47:38.35" personId="{C4DC1FB0-D22D-45CE-9BC7-AA1F49499E9D}" id="{182B33BC-672F-44D2-8BD6-FD20991189C1}">
    <text>KAM - Monika Komorowska</text>
  </threadedComment>
  <threadedComment ref="C54" dT="2024-09-05T11:32:13.20" personId="{C4DC1FB0-D22D-45CE-9BC7-AA1F49499E9D}" id="{58FD7AB0-4EAF-4DE7-B0F7-37955595ED5E}" parentId="{182B33BC-672F-44D2-8BD6-FD20991189C1}">
    <text>WAREX jest na PROD od 28/08 ale brakuje testów E2E - data do potwierdzenia</text>
  </threadedComment>
  <threadedComment ref="V54" dT="2024-07-03T12:21:57.70" personId="{C4DC1FB0-D22D-45CE-9BC7-AA1F49499E9D}" id="{48A660E7-7E54-4C76-9674-DF3F337BEDF4}">
    <text>potwierdzić UAT</text>
  </threadedComment>
  <threadedComment ref="V54" dT="2024-07-08T09:48:02.59" personId="{C4DC1FB0-D22D-45CE-9BC7-AA1F49499E9D}" id="{F2EDBC26-4EF0-46BE-A7D2-13C5F3D85EB0}" parentId="{48A660E7-7E54-4C76-9674-DF3F337BEDF4}">
    <text>tutaj nie będziemy na UAT bo startuje konfig produktu</text>
  </threadedComment>
  <threadedComment ref="V54" dT="2024-07-08T09:49:32.99" personId="{C4DC1FB0-D22D-45CE-9BC7-AA1F49499E9D}" id="{B5146FE4-D893-4BF3-862D-91683EA04105}" parentId="{48A660E7-7E54-4C76-9674-DF3F337BEDF4}">
    <text xml:space="preserve">były zmiany w kodzie wcześniej i regresja </text>
  </threadedComment>
  <threadedComment ref="AB54" dT="2024-08-19T09:51:58.75" personId="{C4DC1FB0-D22D-45CE-9BC7-AA1F49499E9D}" id="{6572E2C6-9202-4CAD-9246-FF8FDDFE687E}">
    <text>Nie udało się przetestować z partnerem, ale było testowane na mockach i będziemy próbować to przenieść na PROD w tym tyg</text>
  </threadedComment>
  <threadedComment ref="U55" dT="2024-07-03T12:19:52.09" personId="{C4DC1FB0-D22D-45CE-9BC7-AA1F49499E9D}" id="{4F7B6FCF-E68B-4B89-B4B8-B47F3792F555}">
    <text>Monia ma zerknąć na speca</text>
  </threadedComment>
  <threadedComment ref="AA55" dT="2024-07-29T11:03:55.27" personId="{C4DC1FB0-D22D-45CE-9BC7-AA1F49499E9D}" id="{6CB183EE-44FB-41D8-9172-AC6C6E962FB6}">
    <text>do potwierdzenia czy to tutaj wystartuje</text>
  </threadedComment>
  <threadedComment ref="AE55" dT="2024-09-16T11:09:26.58" personId="{C4DC1FB0-D22D-45CE-9BC7-AA1F49499E9D}" id="{83E0EB98-1079-4168-AB63-1117443DC9CF}">
    <text>jesteśmy na PROD od 6/09</text>
  </threadedComment>
  <threadedComment ref="B58" dT="2024-05-21T13:14:16.70" personId="{C4DC1FB0-D22D-45CE-9BC7-AA1F49499E9D}" id="{730D8918-B1A7-4A37-9972-C695DA793CB4}">
    <text>brak dokumentów- czekają na potwierdzenie</text>
  </threadedComment>
  <threadedComment ref="Q58" dT="2024-05-20T10:16:59.26" personId="{C4DC1FB0-D22D-45CE-9BC7-AA1F49499E9D}" id="{679A9BD5-246D-4B8E-B4BB-FF4654016C52}">
    <text>tutaj ma być wydanie tych zmian</text>
  </threadedComment>
  <threadedComment ref="Q58" dT="2024-05-24T08:10:34.23" personId="{C4DC1FB0-D22D-45CE-9BC7-AA1F49499E9D}" id="{BFA58DAA-E845-495C-82D0-01A048738657}" parentId="{679A9BD5-246D-4B8E-B4BB-FF4654016C52}">
    <text>Potwierdzone z Kamą i biznesem że to wchodzi 6.06 - to jest pilna data!</text>
  </threadedComment>
  <threadedComment ref="Q58" dT="2024-06-10T09:06:53.58" personId="{C4DC1FB0-D22D-45CE-9BC7-AA1F49499E9D}" id="{6D030F75-5886-42A7-A177-8E16C28EE02D}" parentId="{679A9BD5-246D-4B8E-B4BB-FF4654016C52}">
    <text>to jest DONE - Wiktoria weryfikowała na PROD i działa</text>
  </threadedComment>
  <threadedComment ref="B63" dT="2024-06-10T09:09:27.14" personId="{C4DC1FB0-D22D-45CE-9BC7-AA1F49499E9D}" id="{F2C12BEB-7C43-4FA5-B9BC-2FEB026E31B2}">
    <text>Amplifin dostawca modułu Allpsi</text>
  </threadedComment>
  <threadedComment ref="S63" dT="2024-06-04T13:10:58.94" personId="{C4DC1FB0-D22D-45CE-9BC7-AA1F49499E9D}" id="{4CAD8E17-4BB3-4476-AC66-195D2BA5C625}">
    <text>Wstępnie to pójdzie na PROD z iStyle  19/06 ale funkcjonalność będzie wyłaczona</text>
  </threadedComment>
  <threadedComment ref="T63" dT="2024-05-28T07:40:03.70" personId="{C4DC1FB0-D22D-45CE-9BC7-AA1F49499E9D}" id="{C21C657F-EA1D-4F33-AFD8-40EB735BAB67}">
    <text>Nie ma jeszcze odpowiedzi od partnera - trzeba potwierdzić datę wejścia na PROD</text>
  </threadedComment>
  <threadedComment ref="T63" dT="2024-05-28T07:40:41.34" personId="{C4DC1FB0-D22D-45CE-9BC7-AA1F49499E9D}" id="{662FDD32-2D28-47A3-89BA-4330624BA526}" parentId="{C21C657F-EA1D-4F33-AFD8-40EB735BAB67}">
    <text>26/06 - do potwierdzenia</text>
  </threadedComment>
  <threadedComment ref="T63" dT="2024-06-18T12:36:19.90" personId="{C4DC1FB0-D22D-45CE-9BC7-AA1F49499E9D}" id="{29926E12-1080-4941-882F-18C0C28F20C8}" parentId="{C21C657F-EA1D-4F33-AFD8-40EB735BAB67}">
    <text>Czekamy na potwierdzenie partnera czy UATy mogą wystartować 24.06</text>
  </threadedComment>
  <threadedComment ref="P66" dT="2024-05-27T10:10:18.91" personId="{C4DC1FB0-D22D-45CE-9BC7-AA1F49499E9D}" id="{0812E4AC-E2B7-4695-BCC7-E1760E72D47D}">
    <text>W tym lub przyszłym tyg rozpocznie się integracja z partnerem</text>
  </threadedComment>
  <threadedComment ref="Q66" dT="2024-06-05T10:33:37.43" personId="{C4DC1FB0-D22D-45CE-9BC7-AA1F49499E9D}" id="{CB9C30C7-5AE7-4567-B555-F88307B99337}">
    <text>jak ALF wejdzie na UAT to będzie potrzebna weryfikacja po stronie MASH</text>
  </threadedComment>
  <threadedComment ref="B68" dT="2024-05-20T08:45:46.43" personId="{C4DC1FB0-D22D-45CE-9BC7-AA1F49499E9D}" id="{B723162B-F641-4953-BECE-E2726C174486}">
    <text>wymagania do potwierdzenia</text>
  </threadedComment>
  <threadedComment ref="AH69" dT="2024-09-17T08:08:09.20" personId="{C4DC1FB0-D22D-45CE-9BC7-AA1F49499E9D}" id="{172E1923-5433-43D3-AFB5-E6BCFD2DEB7F}">
    <text>tutaj Warex zacznie to w sprincie</text>
  </threadedComment>
  <threadedComment ref="AH69" dT="2024-10-21T09:36:43.60" personId="{C4DC1FB0-D22D-45CE-9BC7-AA1F49499E9D}" id="{4F541035-3618-4209-97CC-9E40A9E939DE}" parentId="{172E1923-5433-43D3-AFB5-E6BCFD2DEB7F}">
    <text>zaczeli i zmieniali :D</text>
  </threadedComment>
  <threadedComment ref="AL69" dT="2024-10-21T09:40:27.69" personId="{C4DC1FB0-D22D-45CE-9BC7-AA1F49499E9D}" id="{435B245F-BD27-42EC-82D7-CB5D7103CABC}">
    <text>tutaj Marcin spróbuje jeszcze zlecić Karolowi pracę nad anulacją</text>
  </threadedComment>
  <threadedComment ref="D72" dT="2024-07-01T12:07:39.02" personId="{C4DC1FB0-D22D-45CE-9BC7-AA1F49499E9D}" id="{22D01035-7EBD-4B64-AA24-02EAE3184CF4}">
    <text>Przemalowanie frontu po stronie dostawcy</text>
  </threadedComment>
  <threadedComment ref="B73" dT="2024-05-20T08:45:56.02" personId="{C4DC1FB0-D22D-45CE-9BC7-AA1F49499E9D}" id="{28A6CD83-E04C-4872-BA6A-24C2B8F50ACA}">
    <text>Magento musi potwierdzić slot z BIKiem</text>
  </threadedComment>
  <threadedComment ref="B73" dT="2024-05-21T07:49:30.27" personId="{C4DC1FB0-D22D-45CE-9BC7-AA1F49499E9D}" id="{6BD78B7F-F3B4-4139-BD99-8682BFD5F54F}" parentId="{28A6CD83-E04C-4872-BA6A-24C2B8F50ACA}">
    <text>warsztaty w czwartek 23/05 - Paweł tam będzie</text>
  </threadedComment>
  <threadedComment ref="B73" dT="2024-05-29T07:37:11.71" personId="{C4DC1FB0-D22D-45CE-9BC7-AA1F49499E9D}" id="{72745D0C-5633-45F5-BBE1-D3C0B11CEAFD}" parentId="{28A6CD83-E04C-4872-BA6A-24C2B8F50ACA}">
    <text>Karolina Głowacka-Serafin lub Joanna Wiercioch</text>
  </threadedComment>
  <threadedComment ref="Q73" dT="2024-05-29T07:43:36.67" personId="{C4DC1FB0-D22D-45CE-9BC7-AA1F49499E9D}" id="{5CA5EB28-C1EB-4E82-95D8-62CE316DFC0F}">
    <text>Przygotowanie środowisk w BIK, dokumentacji i domknięcie aneksu</text>
  </threadedComment>
  <threadedComment ref="R73" dT="2024-06-10T09:22:40.03" personId="{C4DC1FB0-D22D-45CE-9BC7-AA1F49499E9D}" id="{CDC0724A-974C-4166-AB05-D5C89E783CD5}">
    <text xml:space="preserve">11/06 spotkanie z BIKiem </text>
  </threadedComment>
  <threadedComment ref="R77" dT="2024-05-29T07:41:58.73" personId="{C4DC1FB0-D22D-45CE-9BC7-AA1F49499E9D}" id="{07F12594-B0BE-4CF5-B8AA-4A166F42F9F5}">
    <text>Magento będzie czekać na specyfikację endpointów z MASH, ale mogą wystartować integrację z BIK i osadzenie skryptów na froncie</text>
  </threadedComment>
  <threadedComment ref="Z77" dT="2024-07-23T13:04:25.57" personId="{C4DC1FB0-D22D-45CE-9BC7-AA1F49499E9D}" id="{5560850F-BB77-47D6-A902-FC247F98FC40}">
    <text>wewnętrzne testy</text>
  </threadedComment>
  <threadedComment ref="B78" dT="2024-08-13T07:53:52.50" personId="{C4DC1FB0-D22D-45CE-9BC7-AA1F49499E9D}" id="{CCC73EC4-6918-4EA3-B294-9EAFA29DA832}">
    <text xml:space="preserve">1. Zmiana czasu przechowywania raportu
2. </text>
  </threadedComment>
  <threadedComment ref="B78" dT="2024-09-16T11:12:12.49" personId="{C4DC1FB0-D22D-45CE-9BC7-AA1F49499E9D}" id="{9B951969-9914-4A86-95C8-B49B4AF103A1}" parentId="{CCC73EC4-6918-4EA3-B294-9EAFA29DA832}">
    <text>Wiktoria za to odpowiada</text>
  </threadedComment>
  <threadedComment ref="B78" dT="2024-09-16T11:12:34.32" personId="{C4DC1FB0-D22D-45CE-9BC7-AA1F49499E9D}" id="{30252392-A8F9-4AB8-B6F6-42A4F43026D1}" parentId="{CCC73EC4-6918-4EA3-B294-9EAFA29DA832}">
    <text>trzeba zrobić spotkanie z partnerem żeby skoordynować testy E2E</text>
  </threadedComment>
  <threadedComment ref="B78" dT="2024-09-16T11:12:46.79" personId="{C4DC1FB0-D22D-45CE-9BC7-AA1F49499E9D}" id="{F2E68C71-2CE1-40FD-BB4D-60E62064A23F}" parentId="{CCC73EC4-6918-4EA3-B294-9EAFA29DA832}">
    <text>termin do końca września?</text>
  </threadedComment>
  <threadedComment ref="S80" dT="2024-06-17T12:40:27.54" personId="{C4DC1FB0-D22D-45CE-9BC7-AA1F49499E9D}" id="{F7C5539F-3E03-4234-A50E-0F2F448B0DF3}">
    <text>Analiza Patryka - to jest sporo pracy</text>
  </threadedComment>
  <threadedComment ref="V80" dT="2024-07-03T12:23:29.33" personId="{C4DC1FB0-D22D-45CE-9BC7-AA1F49499E9D}" id="{C13E48A0-8BD2-4F4D-B131-080F0FBCB077}">
    <text>PLAY ma potwierdzić start testów pierwszej części wdrożenia</text>
  </threadedComment>
  <threadedComment ref="Z80" dT="2024-08-05T11:07:23.46" personId="{C4DC1FB0-D22D-45CE-9BC7-AA1F49499E9D}" id="{738CC334-C6E6-4393-8A56-71175EC28F06}">
    <text>dzieje się w sprincie</text>
  </threadedComment>
  <threadedComment ref="AA83" dT="2024-08-05T08:37:27.36" personId="{C4DC1FB0-D22D-45CE-9BC7-AA1F49499E9D}" id="{AE336943-1BAE-4CBE-A33C-C6BCD432D884}">
    <text>tutaj powinniśmy kończyć DEV</text>
  </threadedComment>
  <threadedComment ref="AE83" dT="2024-09-09T08:47:47.43" personId="{C4DC1FB0-D22D-45CE-9BC7-AA1F49499E9D}" id="{EA42F505-E892-4105-A4BD-CD0EAFC02AA2}">
    <text>wewnętrzne testy in progress</text>
  </threadedComment>
  <threadedComment ref="AA98" dT="2024-08-13T07:54:30.36" personId="{C4DC1FB0-D22D-45CE-9BC7-AA1F49499E9D}" id="{BF21026F-D8A6-45B9-B1AE-0A9B07A871E0}">
    <text>w tym sprincie analiza</text>
  </threadedComment>
  <threadedComment ref="AE98" dT="2024-09-09T08:46:38.01" personId="{C4DC1FB0-D22D-45CE-9BC7-AA1F49499E9D}" id="{2EF2800C-6CF2-4C76-A6AA-40084FC20A70}">
    <text>czas przechowywania info o ryzyku scoringowym</text>
  </threadedComment>
  <threadedComment ref="AF98" dT="2024-09-16T14:44:17.32" personId="{C4DC1FB0-D22D-45CE-9BC7-AA1F49499E9D}" id="{04257FF7-9D06-4605-85B2-36A1E4C584E0}">
    <text>zmiany dotyczące Stato są na testach</text>
  </threadedComment>
  <threadedComment ref="B108" dT="2024-06-10T09:14:18.55" personId="{C4DC1FB0-D22D-45CE-9BC7-AA1F49499E9D}" id="{2CA2AFDA-DD13-4CF8-8DCF-6A059A961A61}">
    <text>2/3 iMad umowi są zrobione (POS, zdalny, B2B, Multi w trakcie)
Mediak i Velo skończone</text>
  </threadedComment>
  <threadedComment ref="S108" dT="2024-06-17T13:18:19.44" personId="{C4DC1FB0-D22D-45CE-9BC7-AA1F49499E9D}" id="{B4BE7660-C050-4F9D-9ECA-B06CC0A6EE91}">
    <text>B2B, zgody scoringowe i to co zostało na iMad</text>
  </threadedComment>
  <threadedComment ref="T108" dT="2024-06-24T11:29:03.41" personId="{C4DC1FB0-D22D-45CE-9BC7-AA1F49499E9D}" id="{3A31B739-C382-41B3-9019-D04CF65E8D75}">
    <text>pozostałe dokumenty do MM, Multi, Najem (upgrade), Najem B2B</text>
  </threadedComment>
  <threadedComment ref="U108" dT="2024-07-02T12:39:11.58" personId="{C4DC1FB0-D22D-45CE-9BC7-AA1F49499E9D}" id="{62AF3BA9-07AB-43A5-8462-1E88579F15BA}">
    <text>testy paczki</text>
  </threadedComment>
  <threadedComment ref="W108" dT="2024-07-15T14:54:32.88" personId="{C4DC1FB0-D22D-45CE-9BC7-AA1F49499E9D}" id="{4EF3B567-4E25-4EDB-92F1-DDA3716CABF1}">
    <text>planowane we wdrożeniu z Amplifinem - 17/07</text>
  </threadedComment>
  <threadedComment ref="Y108" dT="2024-07-22T08:42:13.81" personId="{C4DC1FB0-D22D-45CE-9BC7-AA1F49499E9D}" id="{8C3D6492-684D-4098-8794-4C3206E5CDC7}">
    <text>special offer</text>
  </threadedComment>
  <threadedComment ref="AC108" dT="2024-07-22T08:43:27.94" personId="{C4DC1FB0-D22D-45CE-9BC7-AA1F49499E9D}" id="{2AC05B6F-6938-4916-BB59-1C24AAC65AFC}">
    <text>tutaj startują zmiany frontu LFO - 3 tyg</text>
  </threadedComment>
  <threadedComment ref="Q109" dT="2024-06-05T09:44:11.55" personId="{C4DC1FB0-D22D-45CE-9BC7-AA1F49499E9D}" id="{F660D747-AE15-492B-B73C-CEB1027C1941}">
    <text>PKO testy i instrukcje do iMad</text>
  </threadedComment>
  <threadedComment ref="R109" dT="2024-06-05T09:45:03.75" personId="{C4DC1FB0-D22D-45CE-9BC7-AA1F49499E9D}" id="{43C053A4-12E7-463E-B7B3-1770FF95103A}">
    <text>jak wpłyną regulaminy to wystartują prace</text>
  </threadedComment>
  <threadedComment ref="S109" dT="2024-06-17T13:36:07.29" personId="{C4DC1FB0-D22D-45CE-9BC7-AA1F49499E9D}" id="{A7AB0244-9CF1-4077-A67F-AC9241298D4E}">
    <text>PKO, iMad, MM i Special Offer - wchodzi podmiana regulaminów (maili i sms) w tym tyg</text>
  </threadedComment>
  <threadedComment ref="S109" dT="2024-06-25T10:51:59.36" personId="{C4DC1FB0-D22D-45CE-9BC7-AA1F49499E9D}" id="{EF25AB7B-25AA-434E-8592-1C3AC3A1D843}" parentId="{A7AB0244-9CF1-4077-A67F-AC9241298D4E}">
    <text>To weszło wszystko (+ landing page dla special offer stanalone)</text>
  </threadedComment>
  <threadedComment ref="V109" dT="2024-07-08T09:51:21.79" personId="{C4DC1FB0-D22D-45CE-9BC7-AA1F49499E9D}" id="{D7E06346-6A0E-439E-846D-605C7ABAEC0C}">
    <text>wrzucane będą regulaminy dla iMad renta i TeleMach</text>
  </threadedComment>
  <threadedComment ref="V109" dT="2024-07-17T09:17:13.06" personId="{C4DC1FB0-D22D-45CE-9BC7-AA1F49499E9D}" id="{28E38B80-478B-4863-AF26-0A038C4F6FEB}" parentId="{D7E06346-6A0E-439E-846D-605C7ABAEC0C}">
    <text>to weszło</text>
  </threadedComment>
  <threadedComment ref="AG109" dT="2024-09-23T09:45:35.68" personId="{C4DC1FB0-D22D-45CE-9BC7-AA1F49499E9D}" id="{BB490E17-62BE-48C9-A80C-182A5A1BB8B0}">
    <text>podmiana regulaminów dla Tmobile i Special Offer</text>
  </threadedComment>
  <threadedComment ref="AJ109" dT="2024-10-01T08:22:05.94" personId="{C4DC1FB0-D22D-45CE-9BC7-AA1F49499E9D}" id="{D97883BA-C533-4C09-80EC-AD604147D378}">
    <text>15MD na nowy produkt w ramach rebrandingu JETa</text>
  </threadedComment>
  <threadedComment ref="O110" dT="2024-05-21T07:27:26.42" personId="{C4DC1FB0-D22D-45CE-9BC7-AA1F49499E9D}" id="{0A2C3D90-489F-4358-8897-0DD100F77BC3}">
    <text>koniec MTTC developersko</text>
  </threadedComment>
  <threadedComment ref="P110" dT="2024-05-21T07:28:06.74" personId="{C4DC1FB0-D22D-45CE-9BC7-AA1F49499E9D}" id="{1FAE3E66-1F11-4DF5-B6D5-02BA985FC3B1}">
    <text>Malezja i nie wiadomo co z Żabką (Żabka podobno nie wyraziła zgody na rebranding przed kampanią)</text>
  </threadedComment>
  <threadedComment ref="P110" dT="2024-05-21T12:38:48.75" personId="{C4DC1FB0-D22D-45CE-9BC7-AA1F49499E9D}" id="{2C708819-E75C-49EF-A5D9-4CFF4188FB8C}" parentId="{1FAE3E66-1F11-4DF5-B6D5-02BA985FC3B1}">
    <text>W tym sprincie w OPTI doszła dodatkowa praca dot promocji</text>
  </threadedComment>
  <threadedComment ref="R110" dT="2024-06-11T09:09:56.04" personId="{C4DC1FB0-D22D-45CE-9BC7-AA1F49499E9D}" id="{80D9E0E8-340F-4851-9320-018D8FE415C2}">
    <text>11.06 - MTTC i Żabka ida na PROD</text>
  </threadedComment>
  <threadedComment ref="S110" dT="2024-06-17T12:40:58.38" personId="{C4DC1FB0-D22D-45CE-9BC7-AA1F49499E9D}" id="{0F7C1CFE-C3A9-4189-8E26-547D3B73FAC4}">
    <text>PKO in progress i zespół zacznie iMad</text>
  </threadedComment>
  <threadedComment ref="T110" dT="2024-06-25T09:48:58.96" personId="{C4DC1FB0-D22D-45CE-9BC7-AA1F49499E9D}" id="{D3F96FBC-2731-4FA3-AA3E-C31E352E352D}">
    <text>PKO i iMad in progress</text>
  </threadedComment>
  <threadedComment ref="U110" dT="2024-07-03T12:25:23.38" personId="{C4DC1FB0-D22D-45CE-9BC7-AA1F49499E9D}" id="{F8F9C318-8E79-433B-A7B8-A288C8A57FA4}">
    <text>iMad skończone (w przyszłym tyg powinno iść na PROD); PKO 1/3 zrobiona</text>
  </threadedComment>
  <threadedComment ref="V110" dT="2024-07-03T12:25:53.77" personId="{C4DC1FB0-D22D-45CE-9BC7-AA1F49499E9D}" id="{AAC1C374-105C-4E2B-BBD9-2C7EE8A14829}">
    <text>Kontynuacja PKO + MM i Tele2</text>
  </threadedComment>
  <threadedComment ref="W110" dT="2024-07-29T11:05:58.62" personId="{C4DC1FB0-D22D-45CE-9BC7-AA1F49499E9D}" id="{9A282E61-2254-4D3F-BEBC-543D3DD0728E}">
    <text>kończymy to Tele2 i bierzemy Play Insurance i Play Service</text>
  </threadedComment>
  <threadedComment ref="S111" dT="2024-06-18T12:38:13.73" personId="{C4DC1FB0-D22D-45CE-9BC7-AA1F49499E9D}" id="{006701D3-1A82-4400-88AF-C669BB6B5D5F}">
    <text>zespół czeka na potwierdzenie 1 template maila i będzie to jeszcze około 0.5MD</text>
  </threadedComment>
  <threadedComment ref="U111" dT="2024-06-25T13:00:22.34" personId="{C4DC1FB0-D22D-45CE-9BC7-AA1F49499E9D}" id="{5391A00E-355B-4FEF-A9C4-C23B1A04749D}">
    <text>testy szablonu mailowego OTP</text>
  </threadedComment>
  <threadedComment ref="T112" dT="2024-06-07T08:53:17.82" personId="{C4DC1FB0-D22D-45CE-9BC7-AA1F49499E9D}" id="{481FF7BD-7852-4C98-9336-B5678CE3C7F3}">
    <text>Tutaj powinny dojechać figmy portalu B2B</text>
  </threadedComment>
  <threadedComment ref="U112" dT="2024-06-26T11:17:05.00" personId="{C4DC1FB0-D22D-45CE-9BC7-AA1F49499E9D}" id="{0D69C2EE-B0BE-4B6D-BE6A-EC0F5B64CB4C}">
    <text>zmiany dla iMada (Multibrandiwe dokumenty)</text>
  </threadedComment>
  <threadedComment ref="AA112" dT="2024-08-08T12:04:19.53" personId="{C4DC1FB0-D22D-45CE-9BC7-AA1F49499E9D}" id="{F2523559-4519-490B-94EE-D17917B84052}">
    <text>tutaj będą do 16/08 skończone te ekrany po rejestracji</text>
  </threadedComment>
  <threadedComment ref="AB112" dT="2024-08-08T12:04:52.17" personId="{C4DC1FB0-D22D-45CE-9BC7-AA1F49499E9D}" id="{9DC174B3-BC9B-43C4-98E8-F19A8B4F0C33}">
    <text>potwierdzić wyceny do tej pozostałej części</text>
  </threadedComment>
  <threadedComment ref="AB112" dT="2024-08-19T14:07:05.01" personId="{C4DC1FB0-D22D-45CE-9BC7-AA1F49499E9D}" id="{52431054-BE89-4385-AC19-EC7546284AEE}" parentId="{9DC174B3-BC9B-43C4-98E8-F19A8B4F0C33}">
    <text>tutaj powinniśmy zamknąć rebranding B2B</text>
  </threadedComment>
  <threadedComment ref="C133" dT="2024-05-23T10:21:33.51" personId="{F8E402B0-B591-4859-B851-C9D5C34369B9}" id="{6CDF5C78-3777-45C5-A64D-0A974BF33CAB}">
    <text>Analiza i tworzenie US - 20-24/06
DEV - 25/06 - 05/07
Test wew. &amp; fix - 08/07 - 19/07
Testy UAT - 22/07 - 26/07
Implementacja PROD - 29-30/07
GO Live - 31/07</text>
  </threadedComment>
  <threadedComment ref="P133" dT="2024-05-20T10:23:54.42" personId="{C4DC1FB0-D22D-45CE-9BC7-AA1F49499E9D}" id="{AE240637-4A90-4B78-A5CD-EDDC3CB0B319}">
    <text xml:space="preserve">to najprawdopodobniej będzie robił zespół softwarely </text>
  </threadedComment>
  <threadedComment ref="U133" dT="2024-06-26T11:51:13.96" personId="{F8E402B0-B591-4859-B851-C9D5C34369B9}" id="{83708A51-BF39-4282-931B-0170616ADE3B}">
    <text>05/07 ALF dostarczy do WAREX input w postaci poprawnych rekordów do przetestowania.</text>
  </threadedComment>
  <threadedComment ref="U133" dT="2024-07-02T12:40:33.55" personId="{C4DC1FB0-D22D-45CE-9BC7-AA1F49499E9D}" id="{608CF6E6-5ABF-4CC2-99E6-7310040F5843}" parentId="{83708A51-BF39-4282-931B-0170616ADE3B}">
    <text>Konrad potwierdził - to się powinno udać do końca tego tyg</text>
  </threadedComment>
  <threadedComment ref="W133" dT="2024-07-15T14:56:21.33" personId="{C4DC1FB0-D22D-45CE-9BC7-AA1F49499E9D}" id="{3A5C684C-A6C8-48F8-A8EA-6EEFAB6BF0BD}">
    <text>RYZYKO! Partner w złym formacie wysyła dane w pliku</text>
  </threadedComment>
  <threadedComment ref="X133" dT="2024-07-02T12:42:59.41" personId="{C4DC1FB0-D22D-45CE-9BC7-AA1F49499E9D}" id="{04BE812D-1A85-4DCF-93D2-3F905F1CD801}">
    <text>tutaj jeszcze raport anulacyjny - około 7-8MD</text>
  </threadedComment>
  <threadedComment ref="X133" dT="2024-07-02T12:43:53.65" personId="{C4DC1FB0-D22D-45CE-9BC7-AA1F49499E9D}" id="{468FB408-F889-4ABD-9813-D55A498EB499}" parentId="{04BE812D-1A85-4DCF-93D2-3F905F1CD801}">
    <text>do potwierdzenia zakres tego raportu!</text>
  </threadedComment>
  <threadedComment ref="Y133" dT="2024-07-02T12:43:27.26" personId="{C4DC1FB0-D22D-45CE-9BC7-AA1F49499E9D}" id="{ABEF028D-68E0-44C5-A848-0C6641D288EF}">
    <text>PROD do potwierdzenia</text>
  </threadedComment>
  <threadedComment ref="C134" dT="2024-05-16T07:29:54.77" personId="{F8E402B0-B591-4859-B851-C9D5C34369B9}" id="{AC64D5D8-278C-4186-B723-638630BB9FBB}">
    <text>Analiza i tworzenie US - 17-25/06
DEV - 26/06 - 8/07
Test wew. &amp; fix - 9-10/07
Testy UAT - 11-26/07
Implementacja PROD - 29/07
GO Live - 30/07</text>
  </threadedComment>
  <threadedComment ref="C134" dT="2024-07-17T09:20:28.19" personId="{C4DC1FB0-D22D-45CE-9BC7-AA1F49499E9D}" id="{6A07018A-F361-4A24-971A-75E2F2680347}" parentId="{AC64D5D8-278C-4186-B723-638630BB9FBB}">
    <text>UATy wystartowały 16/07</text>
  </threadedComment>
  <threadedComment ref="W134" dT="2024-07-17T09:20:00.00" personId="{C4DC1FB0-D22D-45CE-9BC7-AA1F49499E9D}" id="{469A5B84-D189-4360-B54D-C00D0452ED2D}">
    <text>UAT wystartował 16/07 - rebranding produktów trochę to opóźnił</text>
  </threadedComment>
  <threadedComment ref="Z134" dT="2024-08-05T09:26:47.68" personId="{C4DC1FB0-D22D-45CE-9BC7-AA1F49499E9D}" id="{2C3EFFBE-76FC-4A63-B3B1-115D7B83A2E9}">
    <text>czekamy na testy E2E ALFa żeby wdrożyc zmiany na PROD</text>
  </threadedComment>
  <threadedComment ref="C135" dT="2024-08-05T11:18:44.85" personId="{C4DC1FB0-D22D-45CE-9BC7-AA1F49499E9D}" id="{AEE4C75D-418C-44FD-90D3-EBCAB7C48D2D}">
    <text>OPTI na PROD od 26/07</text>
  </threadedComment>
  <threadedComment ref="C135" dT="2024-08-05T11:19:25.24" personId="{C4DC1FB0-D22D-45CE-9BC7-AA1F49499E9D}" id="{4E9BE488-5AF4-443A-A8B2-D0126950485F}" parentId="{AEE4C75D-418C-44FD-90D3-EBCAB7C48D2D}">
    <text>+ komunikacja i włączenie tego programu jak wszystko będzie gotowe</text>
  </threadedComment>
  <threadedComment ref="V135" dT="2024-07-03T12:27:45.13" personId="{C4DC1FB0-D22D-45CE-9BC7-AA1F49499E9D}" id="{F427E388-DBD7-4FDD-8F78-B4CD64EA5381}">
    <text>tutaj powinna Monia zacząć</text>
  </threadedComment>
  <threadedComment ref="X135" dT="2024-06-25T13:53:29.89" personId="{C4DC1FB0-D22D-45CE-9BC7-AA1F49499E9D}" id="{09B3FFEC-FB32-4FDF-9DBD-E682256F1BFC}">
    <text>23/07 start UAT</text>
  </threadedComment>
  <threadedComment ref="AA135" dT="2024-08-12T11:11:17.63" personId="{C4DC1FB0-D22D-45CE-9BC7-AA1F49499E9D}" id="{82C8EFA1-34B7-49CA-BAA7-8169B4F99AF1}">
    <text>Komunikacja idzie na PROD</text>
  </threadedComment>
  <threadedComment ref="B138" dT="2024-05-14T11:18:02.35" personId="{C4DC1FB0-D22D-45CE-9BC7-AA1F49499E9D}" id="{FDD9D81D-6812-4D86-A36C-6E15AD6497E0}">
    <text>oczekiwanie biznesu jest 19/06</text>
  </threadedComment>
  <threadedComment ref="C138" dT="2024-05-16T13:50:03.53" personId="{F8E402B0-B591-4859-B851-C9D5C34369B9}" id="{527C83CC-3FA1-49C9-B03D-F4DFE89A753F}">
    <text>Analiza i tworzenie US - 13-17/05
DEV - 15/05- 03/06
Test wew. &amp; fix - 04/06-07/06
Testy UAT - 10-14/06
Testy PRE-PROD - 17-18/06
Implementacja PROD - 19/06
GO Live - 20/06</text>
  </threadedComment>
  <threadedComment ref="R138" dT="2024-05-16T13:45:18.85" personId="{F8E402B0-B591-4859-B851-C9D5C34369B9}" id="{6F8E2C0A-3AA8-4E34-927E-CE1B31B4D77B}">
    <text>KAM - Łukasz 
Będzie u klienta od 10-06 żeby zapoznać z obsługą produktu.
Testy UAT z klientem</text>
  </threadedComment>
  <threadedComment ref="Q139" dT="2024-05-21T10:22:35.50" personId="{F8E402B0-B591-4859-B851-C9D5C34369B9}" id="{91B8319B-7B82-4190-9563-0F68A3343ADF}">
    <text>05/06 - planowane wejście na UAT</text>
  </threadedComment>
  <threadedComment ref="S140" dT="2024-06-17T12:41:44.99" personId="{C4DC1FB0-D22D-45CE-9BC7-AA1F49499E9D}" id="{24A70CCA-7B80-4331-A8AF-F192616D4EEB}">
    <text>Analiza in progress i za chwile startuje dev</text>
  </threadedComment>
  <threadedComment ref="T140" dT="2024-06-25T09:50:08.26" personId="{C4DC1FB0-D22D-45CE-9BC7-AA1F49499E9D}" id="{F29DD7C7-5441-4972-8906-8F7C59B3C482}">
    <text>wpłynęły ostatnie potrzebne dokumenty i dev wystartował</text>
  </threadedComment>
  <threadedComment ref="U140" dT="2024-07-03T12:28:22.63" personId="{C4DC1FB0-D22D-45CE-9BC7-AA1F49499E9D}" id="{AF58EF19-5BAC-40CB-8409-4245AB8B4B9A}">
    <text>in progress - jutro powinno wejść na UAT</text>
  </threadedComment>
  <threadedComment ref="V140" dT="2024-07-08T11:08:56.95" personId="{C4DC1FB0-D22D-45CE-9BC7-AA1F49499E9D}" id="{F21A32C4-72E7-4819-B4AE-88D876063141}">
    <text>Jest na UAT więc w ten czwartek lub przyszły tydzień wdrożenie (bez komunikacji, sam produkt - komunikacja może być wysyłana manualnie, a komunikacja wejdzie około 2 tyg później)</text>
  </threadedComment>
  <threadedComment ref="W140" dT="2024-07-03T12:29:07.98" personId="{C4DC1FB0-D22D-45CE-9BC7-AA1F49499E9D}" id="{EB2CA0FC-D1BF-42BE-8D33-E06809AB2F5D}">
    <text>tutaj już Opti powinien być na PROD</text>
  </threadedComment>
  <threadedComment ref="X140" dT="2024-07-10T12:44:00.07" personId="{C4DC1FB0-D22D-45CE-9BC7-AA1F49499E9D}" id="{91151348-6E4F-48D0-8BEC-1019B56E6F2C}">
    <text>dodanie komunikacji - data TBC</text>
  </threadedComment>
  <threadedComment ref="C141" dT="2024-06-18T12:38:51.90" personId="{C4DC1FB0-D22D-45CE-9BC7-AA1F49499E9D}" id="{15257416-F129-455D-A48E-78DBF4AC5860}">
    <text>MASH już poszedł na PROD</text>
  </threadedComment>
  <threadedComment ref="C147" dT="2024-10-03T07:46:46.48" personId="{C4DC1FB0-D22D-45CE-9BC7-AA1F49499E9D}" id="{5490938C-F06C-4A26-B293-DA05875D3E5F}">
    <text>DŁUG</text>
  </threadedComment>
  <threadedComment ref="B148" dT="2024-05-20T08:06:16.12" personId="{C4DC1FB0-D22D-45CE-9BC7-AA1F49499E9D}" id="{D2697843-6391-4F73-995E-C6B73FF2594B}">
    <text>Brak pracy zaplanowanej po stronie naszego IT na ten moment, ale coś się może pojawić później</text>
  </threadedComment>
  <threadedComment ref="B153" dT="2024-05-20T08:06:16.12" personId="{C4DC1FB0-D22D-45CE-9BC7-AA1F49499E9D}" id="{F496EB2F-D75A-4A76-AD2F-2E6AF86457DA}">
    <text>Brak pracy zaplanowanej po stronie naszego IT na ten moment, ale coś się może pojawić później</text>
  </threadedComment>
  <threadedComment ref="AJ154" dT="2024-10-01T08:25:58.90" personId="{C4DC1FB0-D22D-45CE-9BC7-AA1F49499E9D}" id="{731B09A6-A09B-4FB2-B939-72B79BF9160E}">
    <text>16/10 - nowa data wejścia na PROD</text>
  </threadedComment>
  <threadedComment ref="AJ154" dT="2024-10-14T10:07:26.02" personId="{C4DC1FB0-D22D-45CE-9BC7-AA1F49499E9D}" id="{121915A3-D386-48CF-B703-38B29BBAD3D1}" parentId="{731B09A6-A09B-4FB2-B939-72B79BF9160E}">
    <text>wchodzimy nawet jak testów nie będzie</text>
  </threadedComment>
  <threadedComment ref="AH155" dT="2024-08-12T11:12:45.57" personId="{C4DC1FB0-D22D-45CE-9BC7-AA1F49499E9D}" id="{B145B82A-9B05-419C-9CF2-F60C9EE4CCD4}">
    <text>tutaj to wystartuje w Optimusie</text>
  </threadedComment>
  <threadedComment ref="AL155" dT="2024-09-23T12:57:37.02" personId="{C4DC1FB0-D22D-45CE-9BC7-AA1F49499E9D}" id="{C006047E-7B76-429F-96FE-846E2F2A8B74}">
    <text>do potwierdzenie data wdrożenia na PROD</text>
  </threadedComment>
  <threadedComment ref="B158" dT="2024-09-05T11:36:58.55" personId="{C4DC1FB0-D22D-45CE-9BC7-AA1F49499E9D}" id="{0E497325-F34B-49A8-8A81-3A03313B7B3A}">
    <text>Marcin proponuje że iMadCare pierwszy i dopiero wtedy iMadRent. Chcą coś zamknąć w pełni po stronie Warex i Opti do końca października więc propozycja jest taka żeby skupić się tylko na iMadCare</text>
  </threadedComment>
  <threadedComment ref="C158" dT="2024-09-09T13:06:28.83" personId="{C4DC1FB0-D22D-45CE-9BC7-AA1F49499E9D}" id="{08018F6C-01FB-48F8-ABDC-FDF8D552A3BD}">
    <text>zmiana limitów dla Rent (dla Care nie ma zmian w ALFie)</text>
  </threadedComment>
  <threadedComment ref="AC159" dT="2024-08-05T09:11:08.74" personId="{C4DC1FB0-D22D-45CE-9BC7-AA1F49499E9D}" id="{D21BA559-D262-4C44-A1EF-1A035080114B}">
    <text>do 28/08 muszą dojechać wymagania</text>
  </threadedComment>
  <threadedComment ref="AD159" dT="2024-08-05T09:10:35.08" personId="{C4DC1FB0-D22D-45CE-9BC7-AA1F49499E9D}" id="{2072060E-8F80-4F1E-AB79-DC7E352BC306}">
    <text>tutaj start w sprincie</text>
  </threadedComment>
  <threadedComment ref="AI159" dT="2024-09-17T08:22:32.19" personId="{C4DC1FB0-D22D-45CE-9BC7-AA1F49499E9D}" id="{75D0895D-3476-4876-BF0C-CFA00C4C108C}">
    <text>tutaj wchodzimy na PROD z Rentem</text>
  </threadedComment>
  <threadedComment ref="AP159" dT="2024-09-19T07:38:29.53" personId="{C4DC1FB0-D22D-45CE-9BC7-AA1F49499E9D}" id="{4685D233-C8B3-4D34-8979-3DFFD128E2ED}">
    <text>tutaj będzie wchodził na PROD iMadCare</text>
  </threadedComment>
  <threadedComment ref="B169" dT="2024-06-10T14:42:34.93" personId="{C4DC1FB0-D22D-45CE-9BC7-AA1F49499E9D}" id="{4BC37D2D-64E7-43E8-8ABF-86A77755E9D8}">
    <text>Lista wymagań z marketingu - częściowo wyceniona, a cześć jeszcze trzeba wycenić - Basia Rej-Buczkowska kontroluje to po stronie biznesu (i Agnieszka Rzepkowska daje approvale)</text>
  </threadedComment>
  <threadedComment ref="Q173" dT="2024-06-04T12:06:21.40" personId="{C4DC1FB0-D22D-45CE-9BC7-AA1F49499E9D}" id="{09750F41-E1ED-495B-BDEF-E00B4A96A617}">
    <text>@Przemysław Ćwikła (IT R&amp;D) zaplanuj to proszę tak jak ustaliliśmy</text>
    <mentions>
      <mention mentionpersonId="{F0CD913D-CE51-4377-8294-4435459C1A08}" mentionId="{7DD672AC-348C-42B4-B48B-AD1185232187}" startIndex="0" length="27"/>
    </mentions>
  </threadedComment>
  <threadedComment ref="AH174" dT="2024-10-01T10:20:30.09" personId="{C4DC1FB0-D22D-45CE-9BC7-AA1F49499E9D}" id="{C7B5B258-B99E-4079-BECA-7DD10EC6820B}">
    <text>testy SIT - Karpo miał potwierdzić jak idzie i kiedy zaczynamy UAT</text>
  </threadedComment>
  <threadedComment ref="AI174" dT="2024-10-01T10:20:44.99" personId="{C4DC1FB0-D22D-45CE-9BC7-AA1F49499E9D}" id="{5732536E-2345-4BA4-A961-0D4B57B56950}">
    <text>start UAT 7/10</text>
  </threadedComment>
  <threadedComment ref="AJ174" dT="2024-10-01T10:19:57.46" personId="{C4DC1FB0-D22D-45CE-9BC7-AA1F49499E9D}" id="{07AD01C0-AB5E-484A-A937-A141A69299DF}">
    <text>14/10 - idziemy na PROD</text>
  </threadedComment>
  <threadedComment ref="B179" dT="2024-05-21T07:57:21.43" personId="{C4DC1FB0-D22D-45CE-9BC7-AA1F49499E9D}" id="{3261A73F-0AA8-426E-B5E1-E04032031D46}">
    <text xml:space="preserve">to może być pierwszy projekt z cennikiem dynamicznym </text>
  </threadedComment>
  <threadedComment ref="B179" dT="2024-07-01T10:44:39.02" personId="{C4DC1FB0-D22D-45CE-9BC7-AA1F49499E9D}" id="{A4C5F357-FB7A-4F25-B01D-E1EE1E8205C4}" parentId="{3261A73F-0AA8-426E-B5E1-E04032031D46}">
    <text>warsztaty planowane 8 i 12 lipca</text>
  </threadedComment>
  <threadedComment ref="D182" dT="2024-07-01T10:44:02.46" personId="{C4DC1FB0-D22D-45CE-9BC7-AA1F49499E9D}" id="{2FDC4255-1D6E-4FCF-A810-124DAEFFE599}">
    <text>bez cennika dynamicznego</text>
  </threadedComment>
  <threadedComment ref="B184" dT="2024-07-29T09:59:43.84" personId="{C4DC1FB0-D22D-45CE-9BC7-AA1F49499E9D}" id="{B6255CA2-6F05-45B3-AC39-CDD100E83E45}">
    <text>Rental na styczeń</text>
  </threadedComment>
  <threadedComment ref="B184" dT="2024-07-29T10:00:10.43" personId="{C4DC1FB0-D22D-45CE-9BC7-AA1F49499E9D}" id="{E6CF2DD7-C156-47B5-BCB2-72BB530B56DA}" parentId="{B6255CA2-6F05-45B3-AC39-CDD100E83E45}">
    <text>Protection możemy zacząć w sierpniu ale będziemy robic powolo (około 2 miesiące)</text>
  </threadedComment>
  <threadedComment ref="D184" dT="2024-07-25T11:40:07.23" personId="{C4DC1FB0-D22D-45CE-9BC7-AA1F49499E9D}" id="{17F89B5B-9750-4593-99A3-7DDAD43C3A96}">
    <text>30MD - produkt
10MD - matryca SMS w ALFie
10MD - upgrade</text>
  </threadedComment>
  <threadedComment ref="C185" dT="2024-07-25T13:47:23.39" personId="{C4DC1FB0-D22D-45CE-9BC7-AA1F49499E9D}" id="{FD06C6B7-A3A0-4197-8672-57853605BD2B}">
    <text>Milena musi ogarnąć wymagania</text>
  </threadedComment>
  <threadedComment ref="AA185" dT="2024-07-29T09:45:47.56" personId="{C4DC1FB0-D22D-45CE-9BC7-AA1F49499E9D}" id="{02E92C61-0FF7-4DC2-A651-C32E0DF9A56B}">
    <text>dogadywanie integracji z IT Luxtrade</text>
  </threadedComment>
  <threadedComment ref="C187" dT="2024-09-23T09:41:14.31" personId="{C4DC1FB0-D22D-45CE-9BC7-AA1F49499E9D}" id="{7CFF6110-7B2B-41D6-A2CA-9492F4453EE1}">
    <text>tutaj będziemy korzystać z DC API więc będzie praca dla MASH. Idziemy w tym kierunku żeby później było łatwiej wdrożyć najem.</text>
  </threadedComment>
  <threadedComment ref="C187" dT="2024-10-14T12:13:37.84" personId="{C4DC1FB0-D22D-45CE-9BC7-AA1F49499E9D}" id="{C32FD43D-7F84-42F3-A4ED-2F6F2DE0D5E3}" parentId="{7CFF6110-7B2B-41D6-A2CA-9492F4453EE1}">
    <text>5 endpointów (2 są do zrobienia i nie ma dokumentacji)</text>
  </threadedComment>
  <threadedComment ref="B189" dT="2024-04-18T13:23:41.76" personId="{C4DC1FB0-D22D-45CE-9BC7-AA1F49499E9D}" id="{C975B56F-0906-4C78-AC77-59D733D6D5B8}">
    <text>GoLive - 18 lipca (ale nie ma spółki i to się będzie opóźniać)</text>
  </threadedComment>
  <threadedComment ref="B189" dT="2024-05-14T07:48:49.26" personId="{C4DC1FB0-D22D-45CE-9BC7-AA1F49499E9D}" id="{4402C605-9CDF-47D7-AB64-6D38371101E2}" parentId="{C975B56F-0906-4C78-AC77-59D733D6D5B8}">
    <text>Info z 13/05 - projekt on-hold</text>
  </threadedComment>
  <threadedComment ref="E193" dT="2024-05-10T09:49:01.33" personId="{C4DC1FB0-D22D-45CE-9BC7-AA1F49499E9D}" id="{B8B5586F-0111-4DC2-8809-E728CCC3F41A}">
    <text>Prace ukończone grudzień 2023 / styczeń 2024</text>
  </threadedComment>
  <threadedComment ref="D194" dT="2024-07-25T11:37:19.13" personId="{C4DC1FB0-D22D-45CE-9BC7-AA1F49499E9D}" id="{0D2241B7-2E6A-4754-8D2C-2DDE3D6A6DF2}">
    <text>możliwe że wycena się zmniejszy po dogadaniu wymagań od Ryzyka</text>
  </threadedComment>
  <threadedComment ref="AE194" dT="2024-08-13T07:45:32.09" personId="{C4DC1FB0-D22D-45CE-9BC7-AA1F49499E9D}" id="{8528C878-1E0F-42FD-81A0-88D329C5CD8D}">
    <text>wejście na PROD 11.09</text>
  </threadedComment>
  <threadedComment ref="AH195" dT="2024-09-23T09:55:53.98" personId="{C4DC1FB0-D22D-45CE-9BC7-AA1F49499E9D}" id="{9FCA47E6-A8B2-4CB0-8C36-145CAE354190}">
    <text>tutaj 2/10 Warex chce iść na PROD</text>
  </threadedComment>
  <threadedComment ref="AL196" dT="2024-09-23T13:01:52.08" personId="{C4DC1FB0-D22D-45CE-9BC7-AA1F49499E9D}" id="{EAD29255-0EEA-4F97-B45E-035018F2AFF9}">
    <text>data PROD TBC</text>
  </threadedComment>
  <threadedComment ref="D197" dT="2024-05-21T10:43:02.64" personId="{860C3C1D-071E-4B8B-8F60-84BD40A96FFF}" id="{D0DACFA8-1EC6-44F1-91AC-1749EDF8770C}">
    <text>zakres związany z cennikiem dynamicznym pokrywa się z projektem Cennika Dynamicznego</text>
  </threadedComment>
  <threadedComment ref="C199" dT="2024-07-23T08:15:27.51" personId="{C4DC1FB0-D22D-45CE-9BC7-AA1F49499E9D}" id="{5D3010E2-EE99-479F-887A-C5AA40FC0712}">
    <text>funkcjonalność masowej wysyłki SMS</text>
  </threadedComment>
  <threadedComment ref="B209" dT="2024-06-25T14:37:50.25" personId="{C4DC1FB0-D22D-45CE-9BC7-AA1F49499E9D}" id="{B6D302C5-6B91-4817-B023-41815E2C06F3}">
    <text>Mr Price musi być odpalony w sierpniu</text>
  </threadedComment>
  <threadedComment ref="B209" dT="2024-09-23T09:54:18.34" personId="{C4DC1FB0-D22D-45CE-9BC7-AA1F49499E9D}" id="{AA011CA5-9513-4D44-9472-56CC1964024D}" parentId="{B6D302C5-6B91-4817-B023-41815E2C06F3}">
    <text>Sprzedaż idzie przez CRMa Africa Mobile - więc zespół bolttech z Afryki musi dać sign-off UATów</text>
  </threadedComment>
  <threadedComment ref="C210" dT="2024-05-29T15:19:44.67" personId="{C4DC1FB0-D22D-45CE-9BC7-AA1F49499E9D}" id="{8453F546-1D14-4790-8A5B-B7ED27E8E466}">
    <text>25MD na 3 procesy, a na start potrzebujemy tylko aktywacji</text>
  </threadedComment>
  <threadedComment ref="T210" dT="2024-06-25T11:01:18.91" personId="{C4DC1FB0-D22D-45CE-9BC7-AA1F49499E9D}" id="{5E87F6C8-6DE4-484B-A8E2-EB70245C833F}">
    <text>Mamy speca ale nie można wystartować przez brak zasobów w Warex i start HT Rental</text>
  </threadedComment>
  <threadedComment ref="V210" dT="2024-07-03T12:30:12.62" personId="{C4DC1FB0-D22D-45CE-9BC7-AA1F49499E9D}" id="{8EDC51D1-855D-443C-93F0-C9190526E864}">
    <text>tu ma startować Warex</text>
  </threadedComment>
  <threadedComment ref="AB210" dT="2024-08-05T09:34:26.10" personId="{C4DC1FB0-D22D-45CE-9BC7-AA1F49499E9D}" id="{4451F908-9FA1-4EDB-BFDB-24C34B68A022}">
    <text>21/08 wdrożenie na PROD</text>
  </threadedComment>
  <threadedComment ref="AH210" dT="2024-10-01T08:39:09.96" personId="{C4DC1FB0-D22D-45CE-9BC7-AA1F49499E9D}" id="{5A2B9570-5136-4BAA-AB21-1911BB4ADB2E}">
    <text>1/10 - Warex idzie na PROD</text>
  </threadedComment>
  <threadedComment ref="X211" dT="2024-07-08T11:10:46.98" personId="{C4DC1FB0-D22D-45CE-9BC7-AA1F49499E9D}" id="{610EFC3E-3A58-424A-ADD8-40DB1F5580BE}">
    <text>analiza - spec ma dojechać do 15.07</text>
  </threadedComment>
  <threadedComment ref="Y211" dT="2024-07-19T10:17:52.44" personId="{C4DC1FB0-D22D-45CE-9BC7-AA1F49499E9D}" id="{A67B212D-0E58-4BDC-B930-489D4D41A791}">
    <text>Start pracy w Optim</text>
  </threadedComment>
  <threadedComment ref="B214" dT="2024-05-21T10:28:29.99" personId="{C4DC1FB0-D22D-45CE-9BC7-AA1F49499E9D}" id="{CA09EA46-871F-496C-954C-5ED305E29AF4}">
    <text>zapytałam Asię o wymagania i wycenę</text>
  </threadedComment>
  <threadedComment ref="B219" dT="2024-05-21T10:30:16.10" personId="{C4DC1FB0-D22D-45CE-9BC7-AA1F49499E9D}" id="{BF7DA236-DF57-4849-99B2-79DF9857F884}">
    <text>wymagania mają się pojawić do końca maja, wtedy trzeba zrobić warsztaty i wysokopoziomowo wycenić te zmiany</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4-05-21T07:26:39.96" personId="{C4DC1FB0-D22D-45CE-9BC7-AA1F49499E9D}" id="{0CBE2B73-882C-4E91-B655-6104DBB8EE8F}">
    <text>Start sprintu Moni</text>
  </threadedComment>
  <threadedComment ref="V3" dT="2024-07-03T12:44:15.35" personId="{C4DC1FB0-D22D-45CE-9BC7-AA1F49499E9D}" id="{1BDCC605-EE43-411D-B60F-2CDA055B6E69}">
    <text>Start Sprintu</text>
  </threadedComment>
  <threadedComment ref="V4" dT="2024-07-03T12:43:55.08" personId="{C4DC1FB0-D22D-45CE-9BC7-AA1F49499E9D}" id="{B5FC8817-A232-40D3-96A3-5E0C180BB0EF}">
    <text>Start Sprintu</text>
  </threadedComment>
  <threadedComment ref="V5" dT="2024-07-03T12:44:33.10" personId="{C4DC1FB0-D22D-45CE-9BC7-AA1F49499E9D}" id="{1621DF3B-8190-49BB-9E90-48D35543390D}">
    <text>Start Sprintu</text>
  </threadedComment>
  <threadedComment ref="Y5" dT="2024-07-03T12:44:56.43" personId="{C4DC1FB0-D22D-45CE-9BC7-AA1F49499E9D}" id="{A29FDD25-5A2E-491F-8B56-4A24D031515C}">
    <text>Start Sprintu</text>
  </threadedComment>
  <threadedComment ref="N27" dT="2024-05-16T10:48:13.11" personId="{C4DC1FB0-D22D-45CE-9BC7-AA1F49499E9D}" id="{672037C9-4F3B-498E-9398-DEB82B303152}">
    <text>Zapytać Przemka ile w tym tyg poświęcają na Multi i ile jest planowane w kolejnych</text>
  </threadedComment>
  <threadedComment ref="B28" dT="2024-04-19T07:25:01.46" personId="{C4DC1FB0-D22D-45CE-9BC7-AA1F49499E9D}" id="{5324443D-2FAA-42CB-AE45-49F302C462BD}">
    <text>wstępne wyceny, bo proces wycen się jeszcze nie skończył</text>
  </threadedComment>
  <threadedComment ref="O28" dT="2024-05-16T10:13:25.55" personId="{C4DC1FB0-D22D-45CE-9BC7-AA1F49499E9D}" id="{6335881A-D395-40C8-94BA-9C1C5B8AC4EB}">
    <text>Jak dostaniemy wymagania do zmian w umowie i harmonogramie płatności (o ile coś jest) to tutaj mozemy to zrobić</text>
  </threadedComment>
  <threadedComment ref="P28" dT="2024-05-10T09:34:43.91" personId="{C4DC1FB0-D22D-45CE-9BC7-AA1F49499E9D}" id="{87C84B87-17AE-43EC-8723-420184F4AC1A}">
    <text>UAT start - 29/05
UAT end - 7/06</text>
  </threadedComment>
  <threadedComment ref="R28" dT="2024-05-10T09:32:52.91" personId="{C4DC1FB0-D22D-45CE-9BC7-AA1F49499E9D}" id="{28753AF5-166A-48A1-BECD-8192010267C9}">
    <text>Wdrożenie na PROD 12/06 (oficjalna data GoLive 17/06)</text>
  </threadedComment>
  <threadedComment ref="O29" dT="2024-05-16T09:20:17.01" personId="{C4DC1FB0-D22D-45CE-9BC7-AA1F49499E9D}" id="{96C4A98F-6D21-4763-9FBF-01A2DFEDD0CA}">
    <text>tutaj moze być podmiana regulaminów ale do wt musimy je dostać</text>
  </threadedComment>
  <threadedComment ref="P30" dT="2024-05-10T09:37:18.05" personId="{C4DC1FB0-D22D-45CE-9BC7-AA1F49499E9D}" id="{6C84FE62-B53E-47CB-AC88-0D6E6E0828A7}">
    <text>Optimus jedzie później bo to ie musi być na GoLive (to też nie jest częścia UAT)</text>
  </threadedComment>
  <threadedComment ref="P30" dT="2024-05-16T09:10:13.48" personId="{C4DC1FB0-D22D-45CE-9BC7-AA1F49499E9D}" id="{9AD7CF5A-6C31-4D50-9953-EA15D0E5A735}" parentId="{6C84FE62-B53E-47CB-AC88-0D6E6E0828A7}">
    <text>tutaj Monia może jeszcze startować rebranding 28/05</text>
  </threadedComment>
  <threadedComment ref="S30" dT="2024-06-11T09:08:00.49" personId="{C4DC1FB0-D22D-45CE-9BC7-AA1F49499E9D}" id="{E7702912-C53F-4BD3-85EB-ED6A0349C930}">
    <text>tu wejście na PROD żeby przed Żabką sie wbić</text>
  </threadedComment>
  <threadedComment ref="S30" dT="2024-06-17T12:36:11.73" personId="{C4DC1FB0-D22D-45CE-9BC7-AA1F49499E9D}" id="{288BD15E-831A-4DA7-80AE-64084026C6D2}" parentId="{E7702912-C53F-4BD3-85EB-ED6A0349C930}">
    <text>Możliwe że wejdzie na PROD 20.06</text>
  </threadedComment>
  <threadedComment ref="T31" dT="2024-06-24T11:23:57.76" personId="{C4DC1FB0-D22D-45CE-9BC7-AA1F49499E9D}" id="{84DD52A8-E467-4842-8DFC-470E9E62493A}">
    <text>DEF z PROD związany z kontraktami - analiza</text>
  </threadedComment>
  <threadedComment ref="T31" dT="2024-06-25T12:55:48.40" personId="{C4DC1FB0-D22D-45CE-9BC7-AA1F49499E9D}" id="{BE6C8A98-CBF4-4557-BEA4-EE3537A77344}" parentId="{84DD52A8-E467-4842-8DFC-470E9E62493A}">
    <text>DEF z rejestracją kart</text>
  </threadedComment>
  <threadedComment ref="U31" dT="2024-07-01T10:50:28.78" personId="{C4DC1FB0-D22D-45CE-9BC7-AA1F49499E9D}" id="{A5EF1B86-A221-4827-B82A-DAA17330475A}">
    <text>wydanie poprawki</text>
  </threadedComment>
  <threadedComment ref="AC31" dT="2024-08-19T10:45:10.91" personId="{C4DC1FB0-D22D-45CE-9BC7-AA1F49499E9D}" id="{22AA576D-29AD-43CB-B812-415612E0A70E}">
    <text>Tutaj powinniśmy być gotowi na testy pobrania danych karty z CURLEC</text>
  </threadedComment>
  <threadedComment ref="O32" dT="2024-05-16T09:18:11.44" personId="{C4DC1FB0-D22D-45CE-9BC7-AA1F49499E9D}" id="{7760B976-979B-4BE6-9A64-3AB0399D7123}">
    <text>tutaj może wystartowac rebranding</text>
  </threadedComment>
  <threadedComment ref="O37" dT="2024-05-10T09:40:02.32" personId="{C4DC1FB0-D22D-45CE-9BC7-AA1F49499E9D}" id="{90005A3E-4B8D-4D14-9573-4911E8E3CC01}">
    <text>22/05 Dni Otwarte i tutaj to głównie testy</text>
  </threadedComment>
  <threadedComment ref="B48" dT="2024-07-01T09:37:54.16" personId="{C4DC1FB0-D22D-45CE-9BC7-AA1F49499E9D}" id="{DAC36BBC-0796-40A2-A842-BD94630D0FCE}">
    <text>Projekt do zamknięcia w Jirze, ale Marcin ma tutaj jeszcze jakieś sprzątanie</text>
  </threadedComment>
  <threadedComment ref="B48" dT="2024-07-01T09:38:23.49" personId="{C4DC1FB0-D22D-45CE-9BC7-AA1F49499E9D}" id="{B7626C51-4C02-498F-9677-349C9706C36B}" parentId="{DAC36BBC-0796-40A2-A842-BD94630D0FCE}">
    <text>do ogarnięcia WNIP</text>
  </threadedComment>
  <threadedComment ref="C49" dT="2024-05-24T09:22:27.93" personId="{C4DC1FB0-D22D-45CE-9BC7-AA1F49499E9D}" id="{A31C4E3F-F977-4BC0-ADD7-E0195EEE50C5}">
    <text>Produkt z aktywacją i edycją wchodzi 06/06 (przesunięcie przez partnera, ale ta data jest krytyczna dla Mileny)</text>
  </threadedComment>
  <threadedComment ref="C49" dT="2024-05-27T09:55:11.90" personId="{C4DC1FB0-D22D-45CE-9BC7-AA1F49499E9D}" id="{00C0F566-10BB-4B88-89A4-3B0E0560CA70}" parentId="{A31C4E3F-F977-4BC0-ADD7-E0195EEE50C5}">
    <text>4/06 - Marcin potwierdzi z KAMem
5/06 - wdrożenie na PROD</text>
  </threadedComment>
  <threadedComment ref="C49" dT="2024-06-05T09:39:42.03" personId="{C4DC1FB0-D22D-45CE-9BC7-AA1F49499E9D}" id="{3FDBB236-8102-4D8D-AFA6-D079A9130956}" parentId="{A31C4E3F-F977-4BC0-ADD7-E0195EEE50C5}">
    <text>Potwierdzone - idzie na PROD - 5/06</text>
  </threadedComment>
  <threadedComment ref="S50" dT="2024-06-11T09:08:58.76" personId="{C4DC1FB0-D22D-45CE-9BC7-AA1F49499E9D}" id="{E5989FE1-EE47-4B56-BF1E-F29C1C440F0E}">
    <text>w tym tyg to pójdzie na PROD - dzień do potwierdzenia</text>
  </threadedComment>
  <threadedComment ref="S50" dT="2024-06-17T12:37:17.57" personId="{C4DC1FB0-D22D-45CE-9BC7-AA1F49499E9D}" id="{E992B5BE-F715-4CCC-98F5-46D231B2C7CC}" parentId="{E5989FE1-EE47-4B56-BF1E-F29C1C440F0E}">
    <text xml:space="preserve">Jest ryzyko że to nie dojedzie na 20.06 i przejdzie na przyszły tydzień </text>
  </threadedComment>
  <threadedComment ref="T50" dT="2024-06-25T09:54:53.51" personId="{C4DC1FB0-D22D-45CE-9BC7-AA1F49499E9D}" id="{69010C8B-CFB6-4368-9062-DEF0B9A03F7B}">
    <text>wdrożenie na PROD 26.06 (+ wyłączenie promocji w Żabce)</text>
  </threadedComment>
  <threadedComment ref="B53" dT="2024-11-12T10:04:00.93" personId="{C4DC1FB0-D22D-45CE-9BC7-AA1F49499E9D}" id="{6948F32C-A0EB-46DA-9291-03271F0FF9E2}">
    <text>GoLive przeniesiony z 12.11 na 19.11</text>
  </threadedComment>
  <threadedComment ref="C54" dT="2024-06-25T10:47:38.35" personId="{C4DC1FB0-D22D-45CE-9BC7-AA1F49499E9D}" id="{B5C55246-1A16-40BE-89BF-BE3AC0F98294}">
    <text>KAM - Monika Komorowska</text>
  </threadedComment>
  <threadedComment ref="C54" dT="2024-09-05T11:32:13.20" personId="{C4DC1FB0-D22D-45CE-9BC7-AA1F49499E9D}" id="{6FBD2187-C3CF-4E09-8CAA-BDE75955170A}" parentId="{B5C55246-1A16-40BE-89BF-BE3AC0F98294}">
    <text>WAREX jest na PROD od 28/08 ale brakuje testów E2E - data do potwierdzenia</text>
  </threadedComment>
  <threadedComment ref="V54" dT="2024-07-03T12:21:57.70" personId="{C4DC1FB0-D22D-45CE-9BC7-AA1F49499E9D}" id="{A1832E9F-1D78-4E37-B301-20C79AE79BA9}">
    <text>potwierdzić UAT</text>
  </threadedComment>
  <threadedComment ref="V54" dT="2024-07-08T09:48:02.59" personId="{C4DC1FB0-D22D-45CE-9BC7-AA1F49499E9D}" id="{433050A6-21D8-45CA-992C-503308C346A5}" parentId="{A1832E9F-1D78-4E37-B301-20C79AE79BA9}">
    <text>tutaj nie będziemy na UAT bo startuje konfig produktu</text>
  </threadedComment>
  <threadedComment ref="V54" dT="2024-07-08T09:49:32.99" personId="{C4DC1FB0-D22D-45CE-9BC7-AA1F49499E9D}" id="{E2987618-E5C8-453E-9701-1CCDD3254FC3}" parentId="{A1832E9F-1D78-4E37-B301-20C79AE79BA9}">
    <text xml:space="preserve">były zmiany w kodzie wcześniej i regresja </text>
  </threadedComment>
  <threadedComment ref="AB54" dT="2024-08-19T09:51:58.75" personId="{C4DC1FB0-D22D-45CE-9BC7-AA1F49499E9D}" id="{293BA1C1-2E9D-43DE-8103-9698BB981B04}">
    <text>Nie udało się przetestować z partnerem, ale było testowane na mockach i będziemy próbować to przenieść na PROD w tym tyg</text>
  </threadedComment>
  <threadedComment ref="AO54" dT="2024-11-19T10:33:19.83" personId="{C4DC1FB0-D22D-45CE-9BC7-AA1F49499E9D}" id="{C98A085C-D16A-48A9-99B5-A4554E8B7B8B}">
    <text xml:space="preserve">trwają testy UAT - Karol sprawdza dlaczego PLK nie widzi naliczeń </text>
  </threadedComment>
  <threadedComment ref="U55" dT="2024-07-03T12:19:52.09" personId="{C4DC1FB0-D22D-45CE-9BC7-AA1F49499E9D}" id="{24E8F0D3-55B3-43EE-95B4-31CF8F23E267}">
    <text>Monia ma zerknąć na speca</text>
  </threadedComment>
  <threadedComment ref="AA55" dT="2024-07-29T11:03:55.27" personId="{C4DC1FB0-D22D-45CE-9BC7-AA1F49499E9D}" id="{50037FDC-15C7-48A0-B226-19678CDBAA59}">
    <text>do potwierdzenia czy to tutaj wystartuje</text>
  </threadedComment>
  <threadedComment ref="AE55" dT="2024-09-16T11:09:26.58" personId="{C4DC1FB0-D22D-45CE-9BC7-AA1F49499E9D}" id="{A985FBCB-ADD1-4186-A409-5D4B4A3D3323}">
    <text>jesteśmy na PROD od 6/09</text>
  </threadedComment>
  <threadedComment ref="B58" dT="2024-05-21T13:14:16.70" personId="{C4DC1FB0-D22D-45CE-9BC7-AA1F49499E9D}" id="{78C46C98-EBC5-4895-AE74-8A96EBDFB260}">
    <text>brak dokumentów- czekają na potwierdzenie</text>
  </threadedComment>
  <threadedComment ref="Q58" dT="2024-05-20T10:16:59.26" personId="{C4DC1FB0-D22D-45CE-9BC7-AA1F49499E9D}" id="{5CA57AB5-BAC6-4BE1-855E-71C666F4C434}">
    <text>tutaj ma być wydanie tych zmian</text>
  </threadedComment>
  <threadedComment ref="Q58" dT="2024-05-24T08:10:34.23" personId="{C4DC1FB0-D22D-45CE-9BC7-AA1F49499E9D}" id="{F84B7810-EF44-47E9-B8E2-CBBF37A2E2CB}" parentId="{5CA57AB5-BAC6-4BE1-855E-71C666F4C434}">
    <text>Potwierdzone z Kamą i biznesem że to wchodzi 6.06 - to jest pilna data!</text>
  </threadedComment>
  <threadedComment ref="Q58" dT="2024-06-10T09:06:53.58" personId="{C4DC1FB0-D22D-45CE-9BC7-AA1F49499E9D}" id="{B96F9074-A029-41C6-BCFC-E5A16CA58D6B}" parentId="{5CA57AB5-BAC6-4BE1-855E-71C666F4C434}">
    <text>to jest DONE - Wiktoria weryfikowała na PROD i działa</text>
  </threadedComment>
  <threadedComment ref="B63" dT="2024-06-10T09:09:27.14" personId="{C4DC1FB0-D22D-45CE-9BC7-AA1F49499E9D}" id="{1E055B8F-B9C9-49F8-AC5E-49650FF1C676}">
    <text>Amplifin dostawca modułu Allpsi</text>
  </threadedComment>
  <threadedComment ref="S63" dT="2024-06-04T13:10:58.94" personId="{C4DC1FB0-D22D-45CE-9BC7-AA1F49499E9D}" id="{45E48BEB-6AAB-4341-A547-93D849DB6B9E}">
    <text>Wstępnie to pójdzie na PROD z iStyle  19/06 ale funkcjonalność będzie wyłaczona</text>
  </threadedComment>
  <threadedComment ref="T63" dT="2024-05-28T07:40:03.70" personId="{C4DC1FB0-D22D-45CE-9BC7-AA1F49499E9D}" id="{B1EBBB90-0616-4A1C-BB9C-C0CDE7B7AB22}">
    <text>Nie ma jeszcze odpowiedzi od partnera - trzeba potwierdzić datę wejścia na PROD</text>
  </threadedComment>
  <threadedComment ref="T63" dT="2024-05-28T07:40:41.34" personId="{C4DC1FB0-D22D-45CE-9BC7-AA1F49499E9D}" id="{408C617D-5941-4B3F-8A9A-8EA62D222143}" parentId="{B1EBBB90-0616-4A1C-BB9C-C0CDE7B7AB22}">
    <text>26/06 - do potwierdzenia</text>
  </threadedComment>
  <threadedComment ref="T63" dT="2024-06-18T12:36:19.90" personId="{C4DC1FB0-D22D-45CE-9BC7-AA1F49499E9D}" id="{4A883115-1942-4A10-AF3A-F32B5F906264}" parentId="{B1EBBB90-0616-4A1C-BB9C-C0CDE7B7AB22}">
    <text>Czekamy na potwierdzenie partnera czy UATy mogą wystartować 24.06</text>
  </threadedComment>
  <threadedComment ref="P66" dT="2024-05-27T10:10:18.91" personId="{C4DC1FB0-D22D-45CE-9BC7-AA1F49499E9D}" id="{13F66A06-7997-4AB4-AD2A-9003583B94EE}">
    <text>W tym lub przyszłym tyg rozpocznie się integracja z partnerem</text>
  </threadedComment>
  <threadedComment ref="Q66" dT="2024-06-05T10:33:37.43" personId="{C4DC1FB0-D22D-45CE-9BC7-AA1F49499E9D}" id="{D1D2C5AD-2FE1-42F3-BD21-E80FBB64EB90}">
    <text>jak ALF wejdzie na UAT to będzie potrzebna weryfikacja po stronie MASH</text>
  </threadedComment>
  <threadedComment ref="B73" dT="2024-05-20T08:45:56.02" personId="{C4DC1FB0-D22D-45CE-9BC7-AA1F49499E9D}" id="{C61A7190-4241-4A0D-8D44-364AC8F637C4}">
    <text>Magento musi potwierdzić slot z BIKiem</text>
  </threadedComment>
  <threadedComment ref="B73" dT="2024-05-21T07:49:30.27" personId="{C4DC1FB0-D22D-45CE-9BC7-AA1F49499E9D}" id="{F047362B-BA34-408D-9B72-E379A8CB4FE2}" parentId="{C61A7190-4241-4A0D-8D44-364AC8F637C4}">
    <text>warsztaty w czwartek 23/05 - Paweł tam będzie</text>
  </threadedComment>
  <threadedComment ref="B73" dT="2024-05-29T07:37:11.71" personId="{C4DC1FB0-D22D-45CE-9BC7-AA1F49499E9D}" id="{D9F2B3AE-163A-4057-96F9-597A126E897C}" parentId="{C61A7190-4241-4A0D-8D44-364AC8F637C4}">
    <text>Karolina Głowacka-Serafin lub Joanna Wiercioch</text>
  </threadedComment>
  <threadedComment ref="Q73" dT="2024-05-29T07:43:36.67" personId="{C4DC1FB0-D22D-45CE-9BC7-AA1F49499E9D}" id="{B5977F35-0754-4880-A70B-583472EE602F}">
    <text>Przygotowanie środowisk w BIK, dokumentacji i domknięcie aneksu</text>
  </threadedComment>
  <threadedComment ref="R73" dT="2024-06-10T09:22:40.03" personId="{C4DC1FB0-D22D-45CE-9BC7-AA1F49499E9D}" id="{2575F1FC-19FE-4174-8963-C7E575A3781C}">
    <text xml:space="preserve">11/06 spotkanie z BIKiem </text>
  </threadedComment>
  <threadedComment ref="R77" dT="2024-05-29T07:41:58.73" personId="{C4DC1FB0-D22D-45CE-9BC7-AA1F49499E9D}" id="{758E08B4-81D7-4EC5-AC6C-D9333494D8C0}">
    <text>Magento będzie czekać na specyfikację endpointów z MASH, ale mogą wystartować integrację z BIK i osadzenie skryptów na froncie</text>
  </threadedComment>
  <threadedComment ref="Z77" dT="2024-07-23T13:04:25.57" personId="{C4DC1FB0-D22D-45CE-9BC7-AA1F49499E9D}" id="{A54BB242-D33A-45D5-911E-4CAB77388AEA}">
    <text>wewnętrzne testy</text>
  </threadedComment>
  <threadedComment ref="B78" dT="2024-12-12T13:47:19.81" personId="{C4DC1FB0-D22D-45CE-9BC7-AA1F49499E9D}" id="{1491DE46-7863-445D-A1AA-242C6E085F0A}">
    <text>Jest szansa że zamkniemy to w styczniu</text>
  </threadedComment>
  <threadedComment ref="S80" dT="2024-06-17T12:40:27.54" personId="{C4DC1FB0-D22D-45CE-9BC7-AA1F49499E9D}" id="{0D509F74-C4B6-470D-80DE-B004E4807EB6}">
    <text>Analiza Patryka - to jest sporo pracy</text>
  </threadedComment>
  <threadedComment ref="V80" dT="2024-07-03T12:23:29.33" personId="{C4DC1FB0-D22D-45CE-9BC7-AA1F49499E9D}" id="{6E679076-C20D-4C4C-83EF-5383E031BA02}">
    <text>PLAY ma potwierdzić start testów pierwszej części wdrożenia</text>
  </threadedComment>
  <threadedComment ref="Z80" dT="2024-08-05T11:07:23.46" personId="{C4DC1FB0-D22D-45CE-9BC7-AA1F49499E9D}" id="{9A29A433-3BC8-4D98-A1D0-2AEC731AE918}">
    <text>dzieje się w sprincie</text>
  </threadedComment>
  <threadedComment ref="AA83" dT="2024-08-05T08:37:27.36" personId="{C4DC1FB0-D22D-45CE-9BC7-AA1F49499E9D}" id="{FBF74AFC-6AA2-4A86-9B81-7730C9A9CA8A}">
    <text>tutaj powinniśmy kończyć DEV</text>
  </threadedComment>
  <threadedComment ref="AE83" dT="2024-09-09T08:47:47.43" personId="{C4DC1FB0-D22D-45CE-9BC7-AA1F49499E9D}" id="{1BA97DFF-2DED-4DF4-8C68-D7562D7E2850}">
    <text>wewnętrzne testy in progress</text>
  </threadedComment>
  <threadedComment ref="AA103" dT="2024-08-13T07:54:30.36" personId="{C4DC1FB0-D22D-45CE-9BC7-AA1F49499E9D}" id="{B0D0802A-BE80-41FA-8268-C6AB77B70A96}">
    <text>w tym sprincie analiza</text>
  </threadedComment>
  <threadedComment ref="AE103" dT="2024-09-09T08:46:38.01" personId="{C4DC1FB0-D22D-45CE-9BC7-AA1F49499E9D}" id="{47B8B702-2710-4315-86CC-5106FD52EE6D}">
    <text>czas przechowywania info o ryzyku scoringowym</text>
  </threadedComment>
  <threadedComment ref="AF103" dT="2024-09-16T14:44:17.32" personId="{C4DC1FB0-D22D-45CE-9BC7-AA1F49499E9D}" id="{E49D18C3-755E-4E1F-B0E3-2E0F34939521}">
    <text>zmiany dotyczące Stato są na testach</text>
  </threadedComment>
  <threadedComment ref="S113" dT="2024-06-17T13:18:19.44" personId="{C4DC1FB0-D22D-45CE-9BC7-AA1F49499E9D}" id="{27AFDCD5-3717-4EB9-BA40-773FEB143999}">
    <text>B2B, zgody scoringowe i to co zostało na iMad</text>
  </threadedComment>
  <threadedComment ref="T113" dT="2024-06-24T11:29:03.41" personId="{C4DC1FB0-D22D-45CE-9BC7-AA1F49499E9D}" id="{0976EE8F-8F72-4C3F-9F7D-BEBE931FC0AD}">
    <text>pozostałe dokumenty do MM, Multi, Najem (upgrade), Najem B2B</text>
  </threadedComment>
  <threadedComment ref="U113" dT="2024-07-02T12:39:11.58" personId="{C4DC1FB0-D22D-45CE-9BC7-AA1F49499E9D}" id="{E32F8CAA-FC8B-465B-9921-F2C3339E7064}">
    <text>testy paczki</text>
  </threadedComment>
  <threadedComment ref="W113" dT="2024-07-15T14:54:32.88" personId="{C4DC1FB0-D22D-45CE-9BC7-AA1F49499E9D}" id="{8A4E6D24-DA90-4B08-A88E-F10D0C143FCE}">
    <text>planowane we wdrożeniu z Amplifinem - 17/07</text>
  </threadedComment>
  <threadedComment ref="Y113" dT="2024-07-22T08:42:13.81" personId="{C4DC1FB0-D22D-45CE-9BC7-AA1F49499E9D}" id="{00A33BFD-4983-4529-BEC2-D5361D52BBAF}">
    <text>special offer</text>
  </threadedComment>
  <threadedComment ref="AC113" dT="2024-07-22T08:43:27.94" personId="{C4DC1FB0-D22D-45CE-9BC7-AA1F49499E9D}" id="{B12B1F43-C102-4355-AD5D-6DAB3DA7F378}">
    <text>tutaj startują zmiany frontu LFO - 3 tyg</text>
  </threadedComment>
  <threadedComment ref="AR113" dT="2024-12-02T10:20:56.19" personId="{C4DC1FB0-D22D-45CE-9BC7-AA1F49499E9D}" id="{600188F8-5BA1-4C43-BB2B-E0F9D9DC980E}">
    <text>rebranding Czech</text>
  </threadedComment>
  <threadedComment ref="AR113" dT="2024-12-02T10:21:32.84" personId="{C4DC1FB0-D22D-45CE-9BC7-AA1F49499E9D}" id="{06C6F203-4C2D-4AB2-BC95-12270E02CF5E}" parentId="{600188F8-5BA1-4C43-BB2B-E0F9D9DC980E}">
    <text>+ iMadRepricing (usunięcie spacji)</text>
  </threadedComment>
  <threadedComment ref="Q114" dT="2024-06-05T09:44:11.55" personId="{C4DC1FB0-D22D-45CE-9BC7-AA1F49499E9D}" id="{C2B98800-A999-431A-9BB4-946931F69FC0}">
    <text>PKO testy i instrukcje do iMad</text>
  </threadedComment>
  <threadedComment ref="R114" dT="2024-06-05T09:45:03.75" personId="{C4DC1FB0-D22D-45CE-9BC7-AA1F49499E9D}" id="{391E9011-5E48-4E42-BFDC-338593249C98}">
    <text>jak wpłyną regulaminy to wystartują prace</text>
  </threadedComment>
  <threadedComment ref="S114" dT="2024-06-17T13:36:07.29" personId="{C4DC1FB0-D22D-45CE-9BC7-AA1F49499E9D}" id="{36C173F9-1C40-461E-B31D-61554AA5B818}">
    <text>PKO, iMad, MM i Special Offer - wchodzi podmiana regulaminów (maili i sms) w tym tyg</text>
  </threadedComment>
  <threadedComment ref="S114" dT="2024-06-25T10:51:59.36" personId="{C4DC1FB0-D22D-45CE-9BC7-AA1F49499E9D}" id="{2F00D7DC-C7CB-4569-84BF-CF06D0493468}" parentId="{36C173F9-1C40-461E-B31D-61554AA5B818}">
    <text>To weszło wszystko (+ landing page dla special offer stanalone)</text>
  </threadedComment>
  <threadedComment ref="V114" dT="2024-07-08T09:51:21.79" personId="{C4DC1FB0-D22D-45CE-9BC7-AA1F49499E9D}" id="{8FB0EBBE-2AC6-4A7D-9D18-553900274EAF}">
    <text>wrzucane będą regulaminy dla iMad renta i TeleMach</text>
  </threadedComment>
  <threadedComment ref="V114" dT="2024-07-17T09:17:13.06" personId="{C4DC1FB0-D22D-45CE-9BC7-AA1F49499E9D}" id="{D0847662-7B5F-43B9-AA6D-0D29B4BB5D52}" parentId="{8FB0EBBE-2AC6-4A7D-9D18-553900274EAF}">
    <text>to weszło</text>
  </threadedComment>
  <threadedComment ref="AG114" dT="2024-09-23T09:45:35.68" personId="{C4DC1FB0-D22D-45CE-9BC7-AA1F49499E9D}" id="{2FA16046-862E-4C53-823C-B410E3BCA4C9}">
    <text>podmiana regulaminów dla Tmobile i Special Offer</text>
  </threadedComment>
  <threadedComment ref="AJ114" dT="2024-10-01T08:22:05.94" personId="{C4DC1FB0-D22D-45CE-9BC7-AA1F49499E9D}" id="{1791E5B4-6836-42EF-B944-08AE6A19A60E}">
    <text>15MD na nowy produkt w ramach rebrandingu JETa</text>
  </threadedComment>
  <threadedComment ref="AP114" dT="2024-11-26T13:43:37.44" personId="{C4DC1FB0-D22D-45CE-9BC7-AA1F49499E9D}" id="{8A566E46-B1D9-4338-BB67-28CE2706F5BD}">
    <text>koniec UAT dla gwarancji Węgry i Malezja czeka na testy</text>
  </threadedComment>
  <threadedComment ref="AQ114" dT="2024-12-02T10:35:08.22" personId="{C4DC1FB0-D22D-45CE-9BC7-AA1F49499E9D}" id="{4303B530-F957-418C-A030-0834B689E5ED}">
    <text>Gwarancje PL - spory temat</text>
  </threadedComment>
  <threadedComment ref="AQ114" dT="2024-12-02T10:37:32.50" personId="{C4DC1FB0-D22D-45CE-9BC7-AA1F49499E9D}" id="{8CA996CE-7CD4-414F-BA9A-BF211F45FC99}" parentId="{4303B530-F957-418C-A030-0834B689E5ED}">
    <text>Malezja czeka na testy</text>
  </threadedComment>
  <threadedComment ref="AQ114" dT="2024-12-02T10:37:47.62" personId="{C4DC1FB0-D22D-45CE-9BC7-AA1F49499E9D}" id="{DD34B06B-7BBA-40CB-84F9-08CD57B82967}" parentId="{4303B530-F957-418C-A030-0834B689E5ED}">
    <text>to są ostatnie zmiany dla rebrandingu w Warex</text>
  </threadedComment>
  <threadedComment ref="O115" dT="2024-05-21T07:27:26.42" personId="{C4DC1FB0-D22D-45CE-9BC7-AA1F49499E9D}" id="{0CE664B2-92B7-4F3D-A76E-B8A72DEBAF8B}">
    <text>koniec MTTC developersko</text>
  </threadedComment>
  <threadedComment ref="P115" dT="2024-05-21T07:28:06.74" personId="{C4DC1FB0-D22D-45CE-9BC7-AA1F49499E9D}" id="{615C492C-B960-43C5-9B75-AE3A2C5A6FFE}">
    <text>Malezja i nie wiadomo co z Żabką (Żabka podobno nie wyraziła zgody na rebranding przed kampanią)</text>
  </threadedComment>
  <threadedComment ref="P115" dT="2024-05-21T12:38:48.75" personId="{C4DC1FB0-D22D-45CE-9BC7-AA1F49499E9D}" id="{B2FEA864-FA84-49B2-AB38-A70727F5A855}" parentId="{615C492C-B960-43C5-9B75-AE3A2C5A6FFE}">
    <text>W tym sprincie w OPTI doszła dodatkowa praca dot promocji</text>
  </threadedComment>
  <threadedComment ref="R115" dT="2024-06-11T09:09:56.04" personId="{C4DC1FB0-D22D-45CE-9BC7-AA1F49499E9D}" id="{8FC5CBB4-491A-4DF7-8745-FDF82B12756A}">
    <text>11.06 - MTTC i Żabka ida na PROD</text>
  </threadedComment>
  <threadedComment ref="S115" dT="2024-06-17T12:40:58.38" personId="{C4DC1FB0-D22D-45CE-9BC7-AA1F49499E9D}" id="{3E83E210-715B-4A7A-A7BF-3C82D3A3F133}">
    <text>PKO in progress i zespół zacznie iMad</text>
  </threadedComment>
  <threadedComment ref="T115" dT="2024-06-25T09:48:58.96" personId="{C4DC1FB0-D22D-45CE-9BC7-AA1F49499E9D}" id="{562B47D9-557B-49F3-AB9F-0CF64ECA8011}">
    <text>PKO i iMad in progress</text>
  </threadedComment>
  <threadedComment ref="U115" dT="2024-07-03T12:25:23.38" personId="{C4DC1FB0-D22D-45CE-9BC7-AA1F49499E9D}" id="{37B7C5C0-C99E-4F31-B9A9-16B1FFBE6EBB}">
    <text>iMad skończone (w przyszłym tyg powinno iść na PROD); PKO 1/3 zrobiona</text>
  </threadedComment>
  <threadedComment ref="V115" dT="2024-07-03T12:25:53.77" personId="{C4DC1FB0-D22D-45CE-9BC7-AA1F49499E9D}" id="{EB2DA32E-383C-49A5-AB7A-F663330AEC6A}">
    <text>Kontynuacja PKO + MM i Tele2</text>
  </threadedComment>
  <threadedComment ref="W115" dT="2024-07-29T11:05:58.62" personId="{C4DC1FB0-D22D-45CE-9BC7-AA1F49499E9D}" id="{48B8926D-6544-48BD-A212-2691FD9725DD}">
    <text>kończymy to Tele2 i bierzemy Play Insurance i Play Service</text>
  </threadedComment>
  <threadedComment ref="S116" dT="2024-06-18T12:38:13.73" personId="{C4DC1FB0-D22D-45CE-9BC7-AA1F49499E9D}" id="{B37209EE-99A1-4BA5-82BC-FC6ACBD03AE4}">
    <text>zespół czeka na potwierdzenie 1 template maila i będzie to jeszcze około 0.5MD</text>
  </threadedComment>
  <threadedComment ref="U116" dT="2024-06-25T13:00:22.34" personId="{C4DC1FB0-D22D-45CE-9BC7-AA1F49499E9D}" id="{40C7A667-D13B-42AC-8EB8-AF792C6882FD}">
    <text>testy szablonu mailowego OTP</text>
  </threadedComment>
  <threadedComment ref="T117" dT="2024-06-07T08:53:17.82" personId="{C4DC1FB0-D22D-45CE-9BC7-AA1F49499E9D}" id="{7E82885F-DFA2-4BCB-A5B1-31F2FA8D5D4F}">
    <text>Tutaj powinny dojechać figmy portalu B2B</text>
  </threadedComment>
  <threadedComment ref="U117" dT="2024-06-26T11:17:05.00" personId="{C4DC1FB0-D22D-45CE-9BC7-AA1F49499E9D}" id="{5063832D-3CBC-4C75-BE6D-D0BA3B10C629}">
    <text>zmiany dla iMada (Multibrandiwe dokumenty)</text>
  </threadedComment>
  <threadedComment ref="AA117" dT="2024-08-08T12:04:19.53" personId="{C4DC1FB0-D22D-45CE-9BC7-AA1F49499E9D}" id="{BB468D4E-78CF-4AF6-9A49-73F0B84F9533}">
    <text>tutaj będą do 16/08 skończone te ekrany po rejestracji</text>
  </threadedComment>
  <threadedComment ref="AB117" dT="2024-08-08T12:04:52.17" personId="{C4DC1FB0-D22D-45CE-9BC7-AA1F49499E9D}" id="{F55A78FC-059C-489E-8585-C0E3C66A1821}">
    <text>potwierdzić wyceny do tej pozostałej części</text>
  </threadedComment>
  <threadedComment ref="AB117" dT="2024-08-19T14:07:05.01" personId="{C4DC1FB0-D22D-45CE-9BC7-AA1F49499E9D}" id="{6B0DAB8F-8020-415A-9FAB-3B7CA1F8273C}" parentId="{F55A78FC-059C-489E-8585-C0E3C66A1821}">
    <text>tutaj powinniśmy zamknąć rebranding B2B</text>
  </threadedComment>
  <threadedComment ref="AO135" dT="2024-11-04T12:53:28.00" personId="{C4DC1FB0-D22D-45CE-9BC7-AA1F49499E9D}" id="{CFB9EBB0-9D7A-48CF-AC84-BD06EC8FFE3E}">
    <text>Start DEV</text>
  </threadedComment>
  <threadedComment ref="C138" dT="2024-05-23T10:21:33.51" personId="{F8E402B0-B591-4859-B851-C9D5C34369B9}" id="{C5687787-28CB-403A-A936-001CE03970F9}">
    <text>Analiza i tworzenie US - 20-24/06
DEV - 25/06 - 05/07
Test wew. &amp; fix - 08/07 - 19/07
Testy UAT - 22/07 - 26/07
Implementacja PROD - 29-30/07
GO Live - 31/07</text>
  </threadedComment>
  <threadedComment ref="P138" dT="2024-05-20T10:23:54.42" personId="{C4DC1FB0-D22D-45CE-9BC7-AA1F49499E9D}" id="{F34A985C-CCDD-4B8C-A7B7-CA7B3862CE0C}">
    <text xml:space="preserve">to najprawdopodobniej będzie robił zespół softwarely </text>
  </threadedComment>
  <threadedComment ref="U138" dT="2024-06-26T11:51:13.96" personId="{F8E402B0-B591-4859-B851-C9D5C34369B9}" id="{D68B63DF-EE7F-414C-9F0E-7A8B8C85ABBA}">
    <text>05/07 ALF dostarczy do WAREX input w postaci poprawnych rekordów do przetestowania.</text>
  </threadedComment>
  <threadedComment ref="U138" dT="2024-07-02T12:40:33.55" personId="{C4DC1FB0-D22D-45CE-9BC7-AA1F49499E9D}" id="{5088D11E-FE3B-4006-9E17-13F64305DE75}" parentId="{D68B63DF-EE7F-414C-9F0E-7A8B8C85ABBA}">
    <text>Konrad potwierdził - to się powinno udać do końca tego tyg</text>
  </threadedComment>
  <threadedComment ref="W138" dT="2024-07-15T14:56:21.33" personId="{C4DC1FB0-D22D-45CE-9BC7-AA1F49499E9D}" id="{D2388D6B-9351-45F2-8D08-7B1F01D58169}">
    <text>RYZYKO! Partner w złym formacie wysyła dane w pliku</text>
  </threadedComment>
  <threadedComment ref="X138" dT="2024-07-02T12:42:59.41" personId="{C4DC1FB0-D22D-45CE-9BC7-AA1F49499E9D}" id="{16C67B92-1F1E-470E-B31B-CC994E6311CB}">
    <text>tutaj jeszcze raport anulacyjny - około 7-8MD</text>
  </threadedComment>
  <threadedComment ref="X138" dT="2024-07-02T12:43:53.65" personId="{C4DC1FB0-D22D-45CE-9BC7-AA1F49499E9D}" id="{5F01B01A-952F-427A-B3E8-D0DB3AD69F18}" parentId="{16C67B92-1F1E-470E-B31B-CC994E6311CB}">
    <text>do potwierdzenia zakres tego raportu!</text>
  </threadedComment>
  <threadedComment ref="Y138" dT="2024-07-02T12:43:27.26" personId="{C4DC1FB0-D22D-45CE-9BC7-AA1F49499E9D}" id="{4AAD322A-2AC3-424D-A5BA-CD2E2732328A}">
    <text>PROD do potwierdzenia</text>
  </threadedComment>
  <threadedComment ref="C139" dT="2024-05-16T07:29:54.77" personId="{F8E402B0-B591-4859-B851-C9D5C34369B9}" id="{DC1E8021-6493-4FBE-93FB-EBE39780DC3D}">
    <text>Analiza i tworzenie US - 17-25/06
DEV - 26/06 - 8/07
Test wew. &amp; fix - 9-10/07
Testy UAT - 11-26/07
Implementacja PROD - 29/07
GO Live - 30/07</text>
  </threadedComment>
  <threadedComment ref="C139" dT="2024-07-17T09:20:28.19" personId="{C4DC1FB0-D22D-45CE-9BC7-AA1F49499E9D}" id="{046ADC99-9D5E-4C6C-962E-1F8744B29C71}" parentId="{DC1E8021-6493-4FBE-93FB-EBE39780DC3D}">
    <text>UATy wystartowały 16/07</text>
  </threadedComment>
  <threadedComment ref="W139" dT="2024-07-17T09:20:00.00" personId="{C4DC1FB0-D22D-45CE-9BC7-AA1F49499E9D}" id="{80A1D2A3-AAB2-4B69-9E4C-94D7910A4937}">
    <text>UAT wystartował 16/07 - rebranding produktów trochę to opóźnił</text>
  </threadedComment>
  <threadedComment ref="Z139" dT="2024-08-05T09:26:47.68" personId="{C4DC1FB0-D22D-45CE-9BC7-AA1F49499E9D}" id="{1B3099B8-0A48-4DCF-AAE2-A3189143711D}">
    <text>czekamy na testy E2E ALFa żeby wdrożyc zmiany na PROD</text>
  </threadedComment>
  <threadedComment ref="C140" dT="2024-08-05T11:18:44.85" personId="{C4DC1FB0-D22D-45CE-9BC7-AA1F49499E9D}" id="{BE97BC63-4930-43E1-A241-B5C3631BD6B7}">
    <text>OPTI na PROD od 26/07</text>
  </threadedComment>
  <threadedComment ref="C140" dT="2024-08-05T11:19:25.24" personId="{C4DC1FB0-D22D-45CE-9BC7-AA1F49499E9D}" id="{B10D5E65-C19A-48D0-8FC2-594FFD1D4F98}" parentId="{BE97BC63-4930-43E1-A241-B5C3631BD6B7}">
    <text>+ komunikacja i włączenie tego programu jak wszystko będzie gotowe</text>
  </threadedComment>
  <threadedComment ref="V140" dT="2024-07-03T12:27:45.13" personId="{C4DC1FB0-D22D-45CE-9BC7-AA1F49499E9D}" id="{9E46DCAF-98F5-43BA-BF4E-AE2871417F9B}">
    <text>tutaj powinna Monia zacząć</text>
  </threadedComment>
  <threadedComment ref="X140" dT="2024-06-25T13:53:29.89" personId="{C4DC1FB0-D22D-45CE-9BC7-AA1F49499E9D}" id="{4114CC6E-8F20-4E15-BE3B-4351A9B336B0}">
    <text>23/07 start UAT</text>
  </threadedComment>
  <threadedComment ref="AA140" dT="2024-08-12T11:11:17.63" personId="{C4DC1FB0-D22D-45CE-9BC7-AA1F49499E9D}" id="{FE423015-8333-47E8-9D68-4A8B76467C55}">
    <text>Komunikacja idzie na PROD</text>
  </threadedComment>
  <threadedComment ref="B143" dT="2024-05-14T11:18:02.35" personId="{C4DC1FB0-D22D-45CE-9BC7-AA1F49499E9D}" id="{AB1EA7CF-FE3B-42E0-A85A-F612BFD87788}">
    <text>oczekiwanie biznesu jest 19/06</text>
  </threadedComment>
  <threadedComment ref="C143" dT="2024-05-16T13:50:03.53" personId="{F8E402B0-B591-4859-B851-C9D5C34369B9}" id="{7B3C3687-0AA0-4065-9D36-224AEB2DC8B9}">
    <text>Analiza i tworzenie US - 13-17/05
DEV - 15/05- 03/06
Test wew. &amp; fix - 04/06-07/06
Testy UAT - 10-14/06
Testy PRE-PROD - 17-18/06
Implementacja PROD - 19/06
GO Live - 20/06</text>
  </threadedComment>
  <threadedComment ref="R143" dT="2024-05-16T13:45:18.85" personId="{F8E402B0-B591-4859-B851-C9D5C34369B9}" id="{B3BDF9F7-AE9E-4FA9-8B92-01AC7E25DB94}">
    <text>KAM - Łukasz 
Będzie u klienta od 10-06 żeby zapoznać z obsługą produktu.
Testy UAT z klientem</text>
  </threadedComment>
  <threadedComment ref="Q144" dT="2024-05-21T10:22:35.50" personId="{F8E402B0-B591-4859-B851-C9D5C34369B9}" id="{644FD738-896B-46B9-BF0E-C73BC214DAEB}">
    <text>05/06 - planowane wejście na UAT</text>
  </threadedComment>
  <threadedComment ref="S145" dT="2024-06-17T12:41:44.99" personId="{C4DC1FB0-D22D-45CE-9BC7-AA1F49499E9D}" id="{FFC9C655-C91F-4640-8803-4FE55866C74C}">
    <text>Analiza in progress i za chwile startuje dev</text>
  </threadedComment>
  <threadedComment ref="T145" dT="2024-06-25T09:50:08.26" personId="{C4DC1FB0-D22D-45CE-9BC7-AA1F49499E9D}" id="{AB0BC7C1-D59C-43CE-A954-F83ACBA12F65}">
    <text>wpłynęły ostatnie potrzebne dokumenty i dev wystartował</text>
  </threadedComment>
  <threadedComment ref="U145" dT="2024-07-03T12:28:22.63" personId="{C4DC1FB0-D22D-45CE-9BC7-AA1F49499E9D}" id="{269F3970-5F31-4DEB-A1EE-D4DE0E614CD3}">
    <text>in progress - jutro powinno wejść na UAT</text>
  </threadedComment>
  <threadedComment ref="V145" dT="2024-07-08T11:08:56.95" personId="{C4DC1FB0-D22D-45CE-9BC7-AA1F49499E9D}" id="{4FB13802-A90B-4BD1-BE02-D27076C64213}">
    <text>Jest na UAT więc w ten czwartek lub przyszły tydzień wdrożenie (bez komunikacji, sam produkt - komunikacja może być wysyłana manualnie, a komunikacja wejdzie około 2 tyg później)</text>
  </threadedComment>
  <threadedComment ref="W145" dT="2024-07-03T12:29:07.98" personId="{C4DC1FB0-D22D-45CE-9BC7-AA1F49499E9D}" id="{9896221F-8788-4FF3-80C2-5E689046B11E}">
    <text>tutaj już Opti powinien być na PROD</text>
  </threadedComment>
  <threadedComment ref="X145" dT="2024-07-10T12:44:00.07" personId="{C4DC1FB0-D22D-45CE-9BC7-AA1F49499E9D}" id="{D50EAA32-0D5F-47A3-B425-6F5ED33B3F30}">
    <text>dodanie komunikacji - data TBC</text>
  </threadedComment>
  <threadedComment ref="C146" dT="2024-06-18T12:38:51.90" personId="{C4DC1FB0-D22D-45CE-9BC7-AA1F49499E9D}" id="{1252DD8D-7C7F-4D7C-B4F4-F9332ECD4B68}">
    <text>MASH już poszedł na PROD</text>
  </threadedComment>
  <threadedComment ref="C152" dT="2024-10-03T07:46:46.48" personId="{C4DC1FB0-D22D-45CE-9BC7-AA1F49499E9D}" id="{D42E04B4-D926-4E69-8E84-146E6C2BD610}">
    <text>DŁUG</text>
  </threadedComment>
  <threadedComment ref="B153" dT="2024-05-20T08:06:16.12" personId="{C4DC1FB0-D22D-45CE-9BC7-AA1F49499E9D}" id="{633006D9-A3A2-468A-AC03-EE647EF1B3A2}">
    <text>Brak pracy zaplanowanej po stronie naszego IT na ten moment, ale coś się może pojawić później</text>
  </threadedComment>
  <threadedComment ref="B158" dT="2024-05-20T08:06:16.12" personId="{C4DC1FB0-D22D-45CE-9BC7-AA1F49499E9D}" id="{B5DF3944-E6C4-4C7B-96D7-07C4507B72F1}">
    <text>Brak pracy zaplanowanej po stronie naszego IT na ten moment, ale coś się może pojawić później</text>
  </threadedComment>
  <threadedComment ref="AJ159" dT="2024-10-01T08:25:58.90" personId="{C4DC1FB0-D22D-45CE-9BC7-AA1F49499E9D}" id="{90E27770-5E1D-419B-BFAE-23C11EB8A198}">
    <text>16/10 - nowa data wejścia na PROD</text>
  </threadedComment>
  <threadedComment ref="AJ159" dT="2024-10-14T10:07:26.02" personId="{C4DC1FB0-D22D-45CE-9BC7-AA1F49499E9D}" id="{25B198A1-31A6-4253-8B0F-440CDAF4F771}" parentId="{90E27770-5E1D-419B-BFAE-23C11EB8A198}">
    <text>wchodzimy nawet jak testów nie będzie</text>
  </threadedComment>
  <threadedComment ref="AH160" dT="2024-08-12T11:12:45.57" personId="{C4DC1FB0-D22D-45CE-9BC7-AA1F49499E9D}" id="{26205456-FB23-4F50-806D-F2E79078FBC9}">
    <text>tutaj to wystartuje w Optimusie</text>
  </threadedComment>
  <threadedComment ref="AL160" dT="2024-09-23T12:57:37.02" personId="{C4DC1FB0-D22D-45CE-9BC7-AA1F49499E9D}" id="{ADBACA03-2A53-425B-BAA6-FACBA00E5CF4}">
    <text>do potwierdzenie data wdrożenia na PROD</text>
  </threadedComment>
  <threadedComment ref="AL160" dT="2024-10-28T12:02:41.76" personId="{C4DC1FB0-D22D-45CE-9BC7-AA1F49499E9D}" id="{6ABE2CB1-76F7-4E4D-BBE2-EBF7B8F1A520}" parentId="{ADBACA03-2A53-425B-BAA6-FACBA00E5CF4}">
    <text>wchodzi 29.10</text>
  </threadedComment>
  <threadedComment ref="AP160" dT="2024-11-19T10:38:22.39" personId="{C4DC1FB0-D22D-45CE-9BC7-AA1F49499E9D}" id="{32478995-8326-4F16-9825-775E13C53253}">
    <text>Orange przesunął testy na koniec listopada</text>
  </threadedComment>
  <threadedComment ref="B163" dT="2024-09-05T11:36:58.55" personId="{C4DC1FB0-D22D-45CE-9BC7-AA1F49499E9D}" id="{DE77D693-7843-4EDF-90DB-580678174ABB}">
    <text>Marcin proponuje że iMadCare pierwszy i dopiero wtedy iMadRent. Chcą coś zamknąć w pełni po stronie Warex i Opti do końca października więc propozycja jest taka żeby skupić się tylko na iMadCare</text>
  </threadedComment>
  <threadedComment ref="C163" dT="2024-09-09T13:06:28.83" personId="{C4DC1FB0-D22D-45CE-9BC7-AA1F49499E9D}" id="{C5F26B6D-D8AB-465A-BFBB-49876C04529B}">
    <text>zmiana limitów dla Rent (dla Care nie ma zmian w ALFie)</text>
  </threadedComment>
  <threadedComment ref="AC164" dT="2024-08-05T09:11:08.74" personId="{C4DC1FB0-D22D-45CE-9BC7-AA1F49499E9D}" id="{1DDEC720-B7D7-4A37-B289-421EE911055D}">
    <text>do 28/08 muszą dojechać wymagania</text>
  </threadedComment>
  <threadedComment ref="AD164" dT="2024-08-05T09:10:35.08" personId="{C4DC1FB0-D22D-45CE-9BC7-AA1F49499E9D}" id="{0192EF66-FA91-4D17-98EA-626FDD65730F}">
    <text>tutaj start w sprincie</text>
  </threadedComment>
  <threadedComment ref="AI164" dT="2024-09-17T08:22:32.19" personId="{C4DC1FB0-D22D-45CE-9BC7-AA1F49499E9D}" id="{8EA0ACDD-0870-4F93-829D-1718F44DBACC}">
    <text>tutaj wchodzimy na PROD z Rentem</text>
  </threadedComment>
  <threadedComment ref="AR164" dT="2024-11-19T10:40:12.89" personId="{C4DC1FB0-D22D-45CE-9BC7-AA1F49499E9D}" id="{B6AC60BE-458B-4EA5-B515-D61179AF9763}">
    <text>11.12 - iMadRent i iMadCare na PROD</text>
  </threadedComment>
  <threadedComment ref="AN165" dT="2024-11-04T12:56:13.14" personId="{C4DC1FB0-D22D-45CE-9BC7-AA1F49499E9D}" id="{628DF1E2-53CC-468D-9730-AD96952028AB}">
    <text>tutaj Monia ma startować DEV</text>
  </threadedComment>
  <threadedComment ref="AO165" dT="2024-10-28T12:04:00.45" personId="{C4DC1FB0-D22D-45CE-9BC7-AA1F49499E9D}" id="{A3483F71-BEDB-426A-BCE3-49D1468BE17C}">
    <text>tutaj powinna się skończyć praca nad Rentem i data wdrożenia do potwierdzenia</text>
  </threadedComment>
  <threadedComment ref="AS165" dT="2024-12-12T13:55:11.89" personId="{C4DC1FB0-D22D-45CE-9BC7-AA1F49499E9D}" id="{955559C0-CAB3-42B0-A527-1201B672418B}">
    <text>Ultra wchodzi tutaj na PROD, a Rent już wszedł</text>
  </threadedComment>
  <threadedComment ref="B174" dT="2024-06-10T14:42:34.93" personId="{C4DC1FB0-D22D-45CE-9BC7-AA1F49499E9D}" id="{E33330D8-D055-47DD-A58E-B0A286ADA973}">
    <text>Lista wymagań z marketingu - częściowo wyceniona, a cześć jeszcze trzeba wycenić - Basia Rej-Buczkowska kontroluje to po stronie biznesu (i Agnieszka Rzepkowska daje approvale)</text>
  </threadedComment>
  <threadedComment ref="Q178" dT="2024-06-04T12:06:21.40" personId="{C4DC1FB0-D22D-45CE-9BC7-AA1F49499E9D}" id="{18E7E606-D4F8-4F76-97BA-24D689F9185F}">
    <text>@Przemysław Ćwikła (IT R&amp;D) zaplanuj to proszę tak jak ustaliliśmy</text>
    <mentions>
      <mention mentionpersonId="{F0CD913D-CE51-4377-8294-4435459C1A08}" mentionId="{FDE7E168-9ADE-48F9-B423-F0AEF8C152EF}" startIndex="0" length="27"/>
    </mentions>
  </threadedComment>
  <threadedComment ref="AH179" dT="2024-10-01T10:20:30.09" personId="{C4DC1FB0-D22D-45CE-9BC7-AA1F49499E9D}" id="{EB387FFE-A60B-4383-AC3D-FD5D931FDF37}">
    <text>testy SIT - Karpo miał potwierdzić jak idzie i kiedy zaczynamy UAT</text>
  </threadedComment>
  <threadedComment ref="AI179" dT="2024-10-01T10:20:44.99" personId="{C4DC1FB0-D22D-45CE-9BC7-AA1F49499E9D}" id="{8636A311-AE81-4B0B-BE73-67E178F8B7B9}">
    <text>start UAT 7/10</text>
  </threadedComment>
  <threadedComment ref="AJ179" dT="2024-10-01T10:19:57.46" personId="{C4DC1FB0-D22D-45CE-9BC7-AA1F49499E9D}" id="{53B51868-6668-404E-97E5-6E9F0D5F6DB8}">
    <text>14/10 - idziemy na PROD</text>
  </threadedComment>
  <threadedComment ref="B184" dT="2024-07-29T09:59:43.84" personId="{C4DC1FB0-D22D-45CE-9BC7-AA1F49499E9D}" id="{C13B6B6A-C286-43CF-9646-070A3EE91AB9}">
    <text>Rental na styczeń</text>
  </threadedComment>
  <threadedComment ref="B184" dT="2024-07-29T10:00:10.43" personId="{C4DC1FB0-D22D-45CE-9BC7-AA1F49499E9D}" id="{DAF39001-3A2D-401D-A1C9-830B4C48B1B0}" parentId="{C13B6B6A-C286-43CF-9646-070A3EE91AB9}">
    <text>Protection możemy zacząć w sierpniu ale będziemy robic powolo (około 2 miesiące)</text>
  </threadedComment>
  <threadedComment ref="D184" dT="2024-07-25T11:40:07.23" personId="{C4DC1FB0-D22D-45CE-9BC7-AA1F49499E9D}" id="{F75D86E3-4AA3-4366-8F42-D50B8220799C}">
    <text>30MD - produkt
10MD - matryca SMS w ALFie
10MD - upgrade</text>
  </threadedComment>
  <threadedComment ref="C185" dT="2024-07-25T13:47:23.39" personId="{C4DC1FB0-D22D-45CE-9BC7-AA1F49499E9D}" id="{BB1FA135-8772-423D-82BE-673033A572B4}">
    <text>Milena musi ogarnąć wymagania</text>
  </threadedComment>
  <threadedComment ref="AA185" dT="2024-07-29T09:45:47.56" personId="{C4DC1FB0-D22D-45CE-9BC7-AA1F49499E9D}" id="{61DB8879-4E5B-430B-AF27-42A040BE8548}">
    <text>dogadywanie integracji z IT Luxtrade</text>
  </threadedComment>
  <threadedComment ref="C187" dT="2024-09-23T09:41:14.31" personId="{C4DC1FB0-D22D-45CE-9BC7-AA1F49499E9D}" id="{624F0F01-530D-4D80-AD47-D6E3B5F956C5}">
    <text>tutaj będziemy korzystać z DC API więc będzie praca dla MASH. Idziemy w tym kierunku żeby później było łatwiej wdrożyć najem.</text>
  </threadedComment>
  <threadedComment ref="C187" dT="2024-10-14T12:13:37.84" personId="{C4DC1FB0-D22D-45CE-9BC7-AA1F49499E9D}" id="{20CB8CC2-8152-482F-BDBF-1298BDD5DEE8}" parentId="{624F0F01-530D-4D80-AD47-D6E3B5F956C5}">
    <text>5 endpointów (2 są do zrobienia i nie ma dokumentacji)</text>
  </threadedComment>
  <threadedComment ref="B189" dT="2024-04-18T13:23:41.76" personId="{C4DC1FB0-D22D-45CE-9BC7-AA1F49499E9D}" id="{524C8CC9-D4C7-4C88-A640-2C84C2592376}">
    <text>GoLive - 18 lipca (ale nie ma spółki i to się będzie opóźniać)</text>
  </threadedComment>
  <threadedComment ref="B189" dT="2024-05-14T07:48:49.26" personId="{C4DC1FB0-D22D-45CE-9BC7-AA1F49499E9D}" id="{AE9A9E8F-3392-46DF-BA1F-0B767BA1E29D}" parentId="{524C8CC9-D4C7-4C88-A640-2C84C2592376}">
    <text>Info z 13/05 - projekt on-hold</text>
  </threadedComment>
  <threadedComment ref="E193" dT="2024-05-10T09:49:01.33" personId="{C4DC1FB0-D22D-45CE-9BC7-AA1F49499E9D}" id="{F7957501-CC20-4461-852F-688764C106D9}">
    <text>Prace ukończone grudzień 2023 / styczeń 2024</text>
  </threadedComment>
  <threadedComment ref="D194" dT="2024-07-25T11:37:19.13" personId="{C4DC1FB0-D22D-45CE-9BC7-AA1F49499E9D}" id="{5232C0D5-17C7-44CD-B770-8D06E926CA1F}">
    <text>możliwe że wycena się zmniejszy po dogadaniu wymagań od Ryzyka</text>
  </threadedComment>
  <threadedComment ref="AE194" dT="2024-08-13T07:45:32.09" personId="{C4DC1FB0-D22D-45CE-9BC7-AA1F49499E9D}" id="{B73E954E-9154-44CA-8086-59422456E57C}">
    <text>wejście na PROD 11.09</text>
  </threadedComment>
  <threadedComment ref="AH195" dT="2024-09-23T09:55:53.98" personId="{C4DC1FB0-D22D-45CE-9BC7-AA1F49499E9D}" id="{470C0881-8C82-4386-BD92-26E132F44AEE}">
    <text>tutaj 2/10 Warex chce iść na PROD</text>
  </threadedComment>
  <threadedComment ref="AL196" dT="2024-09-23T13:01:52.08" personId="{C4DC1FB0-D22D-45CE-9BC7-AA1F49499E9D}" id="{D6C0EEAC-F885-4EBF-A818-F0A4C16B483D}">
    <text>data PROD TBC</text>
  </threadedComment>
  <threadedComment ref="D197" dT="2024-05-21T10:43:02.64" personId="{860C3C1D-071E-4B8B-8F60-84BD40A96FFF}" id="{024708DE-2461-46F2-8E8E-F5537BA75AB7}">
    <text>zakres związany z cennikiem dynamicznym pokrywa się z projektem Cennika Dynamicznego</text>
  </threadedComment>
  <threadedComment ref="C199" dT="2024-07-23T08:15:27.51" personId="{C4DC1FB0-D22D-45CE-9BC7-AA1F49499E9D}" id="{D7089343-C3B1-4858-8244-3E44EA8671E3}">
    <text>funkcjonalność masowej wysyłki SMS</text>
  </threadedComment>
  <threadedComment ref="B209" dT="2024-06-25T14:37:50.25" personId="{C4DC1FB0-D22D-45CE-9BC7-AA1F49499E9D}" id="{7B14D225-2982-419D-9E82-0D56940E555F}">
    <text>Mr Price musi być odpalony w sierpniu</text>
  </threadedComment>
  <threadedComment ref="B209" dT="2024-09-23T09:54:18.34" personId="{C4DC1FB0-D22D-45CE-9BC7-AA1F49499E9D}" id="{168DB154-0089-41D3-877C-101ABB255076}" parentId="{7B14D225-2982-419D-9E82-0D56940E555F}">
    <text>Sprzedaż idzie przez CRMa Africa Mobile - więc zespół bolttech z Afryki musi dać sign-off UATów</text>
  </threadedComment>
  <threadedComment ref="C210" dT="2024-05-29T15:19:44.67" personId="{C4DC1FB0-D22D-45CE-9BC7-AA1F49499E9D}" id="{1E068C6B-5E14-4F6A-85FA-54AE397BE963}">
    <text>25MD na 3 procesy, a na start potrzebujemy tylko aktywacji</text>
  </threadedComment>
  <threadedComment ref="T210" dT="2024-06-25T11:01:18.91" personId="{C4DC1FB0-D22D-45CE-9BC7-AA1F49499E9D}" id="{4FE33A8E-AADF-4411-B3B7-0F411BC160F3}">
    <text>Mamy speca ale nie można wystartować przez brak zasobów w Warex i start HT Rental</text>
  </threadedComment>
  <threadedComment ref="V210" dT="2024-07-03T12:30:12.62" personId="{C4DC1FB0-D22D-45CE-9BC7-AA1F49499E9D}" id="{207EA5D1-E71B-4012-99DD-AF9CC9781B16}">
    <text>tu ma startować Warex</text>
  </threadedComment>
  <threadedComment ref="AB210" dT="2024-08-05T09:34:26.10" personId="{C4DC1FB0-D22D-45CE-9BC7-AA1F49499E9D}" id="{EFD99EF8-5282-44B7-901A-8F3A1187FE6C}">
    <text>21/08 wdrożenie na PROD</text>
  </threadedComment>
  <threadedComment ref="AH210" dT="2024-10-01T08:39:09.96" personId="{C4DC1FB0-D22D-45CE-9BC7-AA1F49499E9D}" id="{F6144A45-F293-4BF0-9F4F-8BE8228C8FD4}">
    <text>1/10 - Warex idzie na PROD</text>
  </threadedComment>
  <threadedComment ref="X211" dT="2024-07-08T11:10:46.98" personId="{C4DC1FB0-D22D-45CE-9BC7-AA1F49499E9D}" id="{FE88504C-78C2-4B15-8B25-289BEFDE5D98}">
    <text>analiza - spec ma dojechać do 15.07</text>
  </threadedComment>
  <threadedComment ref="Y211" dT="2024-07-19T10:17:52.44" personId="{C4DC1FB0-D22D-45CE-9BC7-AA1F49499E9D}" id="{55DA2C06-FFDE-493C-B10D-FD4F44BD9065}">
    <text>Start pracy w Optim</text>
  </threadedComment>
  <threadedComment ref="B214" dT="2024-05-21T07:57:21.43" personId="{C4DC1FB0-D22D-45CE-9BC7-AA1F49499E9D}" id="{873AC056-2D42-4CC5-9A70-10C031C9D4EA}">
    <text xml:space="preserve">to może być pierwszy projekt z cennikiem dynamicznym </text>
  </threadedComment>
  <threadedComment ref="B214" dT="2024-07-01T10:44:39.02" personId="{C4DC1FB0-D22D-45CE-9BC7-AA1F49499E9D}" id="{33FF281D-8C63-46EA-BE5F-DFC1D0F5A316}" parentId="{873AC056-2D42-4CC5-9A70-10C031C9D4EA}">
    <text>warsztaty planowane 8 i 12 lipca</text>
  </threadedComment>
  <threadedComment ref="D217" dT="2024-07-01T10:44:02.46" personId="{C4DC1FB0-D22D-45CE-9BC7-AA1F49499E9D}" id="{8BACED5B-C6D0-43C2-8631-73C1BEAC5F92}">
    <text>bez cennika dynamicznego</text>
  </threadedComment>
  <threadedComment ref="B219" dT="2024-05-21T10:28:29.99" personId="{C4DC1FB0-D22D-45CE-9BC7-AA1F49499E9D}" id="{98E9E8C5-F2F7-4D6B-B273-101DA081FC9B}">
    <text>zapytałam Asię o wymagania i wycenę</text>
  </threadedComment>
  <threadedComment ref="B224" dT="2024-05-21T10:30:16.10" personId="{C4DC1FB0-D22D-45CE-9BC7-AA1F49499E9D}" id="{34CD526A-18C5-4ED0-8243-28B83A5FF7C0}">
    <text>wymagania mają się pojawić do końca maja, wtedy trzeba zrobić warsztaty i wysokopoziomowo wycenić te zmiany</text>
  </threadedComment>
  <threadedComment ref="B234" dT="2024-05-21T10:30:16.10" personId="{C4DC1FB0-D22D-45CE-9BC7-AA1F49499E9D}" id="{55CE1348-E232-42E4-980F-DF8351AB3384}">
    <text>wymagania mają się pojawić do końca maja, wtedy trzeba zrobić warsztaty i wysokopoziomowo wycenić te zmiany</text>
  </threadedComment>
</ThreadedComments>
</file>

<file path=xl/threadedComments/threadedComment7.xml><?xml version="1.0" encoding="utf-8"?>
<ThreadedComments xmlns="http://schemas.microsoft.com/office/spreadsheetml/2018/threadedcomments" xmlns:x="http://schemas.openxmlformats.org/spreadsheetml/2006/main">
  <threadedComment ref="P2" dT="2024-05-21T07:26:39.96" personId="{C4DC1FB0-D22D-45CE-9BC7-AA1F49499E9D}" id="{4758CEC9-FD64-4235-BDE5-AFB428865B17}">
    <text>Start sprintu Moni</text>
  </threadedComment>
  <threadedComment ref="V3" dT="2024-07-03T12:44:15.35" personId="{C4DC1FB0-D22D-45CE-9BC7-AA1F49499E9D}" id="{A886F879-0F4D-4CD4-A4B5-9778E1D25CEB}">
    <text>Start Sprintu</text>
  </threadedComment>
  <threadedComment ref="V4" dT="2024-07-03T12:43:55.08" personId="{C4DC1FB0-D22D-45CE-9BC7-AA1F49499E9D}" id="{3B4ECF74-FDB5-465A-B2AB-4924A81ECDFA}">
    <text>Start Sprintu</text>
  </threadedComment>
  <threadedComment ref="V5" dT="2024-07-03T12:44:33.10" personId="{C4DC1FB0-D22D-45CE-9BC7-AA1F49499E9D}" id="{FD1A2B89-BDAB-413B-B7D9-32B58DE078D9}">
    <text>Start Sprintu</text>
  </threadedComment>
  <threadedComment ref="Y5" dT="2024-07-03T12:44:56.43" personId="{C4DC1FB0-D22D-45CE-9BC7-AA1F49499E9D}" id="{168F7F1F-F0C9-49F3-8523-5C53C00F390D}">
    <text>Start Sprintu</text>
  </threadedComment>
  <threadedComment ref="BK24" dT="2025-03-20T13:43:14.63" personId="{C4DC1FB0-D22D-45CE-9BC7-AA1F49499E9D}" id="{61E3C062-AE76-4C81-9F69-DB2674AEC74E}">
    <text>setup produktu</text>
  </threadedComment>
  <threadedComment ref="BL24" dT="2025-03-20T13:43:47.68" personId="{C4DC1FB0-D22D-45CE-9BC7-AA1F49499E9D}" id="{F160E917-2686-492F-ACF4-AD6EA98867FD}">
    <text>pricing</text>
  </threadedComment>
  <threadedComment ref="BL24" dT="2025-04-22T12:27:38.31" personId="{C4DC1FB0-D22D-45CE-9BC7-AA1F49499E9D}" id="{A7F6B749-C5BA-4B25-A96A-FF1E8964E183}" parentId="{F160E917-2686-492F-ACF4-AD6EA98867FD}">
    <text>integracja cenników między Wortenem a nami - czekamy na listę produktów od KAMów (później Worten musi swoje ID potwierdzić)</text>
  </threadedComment>
  <threadedComment ref="BM24" dT="2025-03-20T13:44:08.80" personId="{C4DC1FB0-D22D-45CE-9BC7-AA1F49499E9D}" id="{5EF6C100-99C1-47B2-81D5-4DACF345A041}">
    <text>integracja scoringu</text>
  </threadedComment>
  <threadedComment ref="BQ24" dT="2025-03-20T13:44:40.04" personId="{C4DC1FB0-D22D-45CE-9BC7-AA1F49499E9D}" id="{90FC1E96-8798-4EFE-9665-ABF8BEA522BF}">
    <text>integracja płatności</text>
  </threadedComment>
  <threadedComment ref="BR24" dT="2025-03-20T13:35:06.91" personId="{C4DC1FB0-D22D-45CE-9BC7-AA1F49499E9D}" id="{01BC2E8D-1C66-419A-8AEB-33DAA01C44A6}">
    <text>zapas</text>
  </threadedComment>
  <threadedComment ref="BO28" dT="2025-03-20T13:35:54.11" personId="{C4DC1FB0-D22D-45CE-9BC7-AA1F49499E9D}" id="{E2AF6EC7-0C47-49FF-B943-CCD78AF6D39E}">
    <text>frontend + backend</text>
  </threadedComment>
  <threadedComment ref="BQ28" dT="2025-03-20T13:36:10.30" personId="{C4DC1FB0-D22D-45CE-9BC7-AA1F49499E9D}" id="{A62403A6-851E-47C5-87B3-5F84DC825DE5}">
    <text>integracja z płatnościami</text>
  </threadedComment>
  <threadedComment ref="BQ28" dT="2025-04-07T10:51:17.58" personId="{C4DC1FB0-D22D-45CE-9BC7-AA1F49499E9D}" id="{6C64787A-A63E-496B-AA1E-EA100DA4ACCE}" parentId="{A62403A6-851E-47C5-87B3-5F84DC825DE5}">
    <text>Start UAT wewnętrznych</text>
  </threadedComment>
  <threadedComment ref="BR28" dT="2025-03-20T13:36:10.30" personId="{C4DC1FB0-D22D-45CE-9BC7-AA1F49499E9D}" id="{8E777D39-B0D0-47F0-9778-07F6A923681E}">
    <text>zapas</text>
  </threadedComment>
  <threadedComment ref="BO29" dT="2025-05-14T14:29:50.41" personId="{C4DC1FB0-D22D-45CE-9BC7-AA1F49499E9D}" id="{E4F2C05B-9AB6-46DE-879A-7D4AF39EF799}">
    <text>product setup</text>
  </threadedComment>
  <threadedComment ref="BU29" dT="2025-05-14T14:38:00.43" personId="{C4DC1FB0-D22D-45CE-9BC7-AA1F49499E9D}" id="{6E165DED-E1B6-43CD-AE44-99471F027CF4}">
    <text>zapas</text>
  </threadedComment>
  <threadedComment ref="BJ34" dT="2025-03-21T11:27:48.82" personId="{C4DC1FB0-D22D-45CE-9BC7-AA1F49499E9D}" id="{761B408B-F683-4378-8BF5-3604FBC74C46}">
    <text>tylko konfiguracja? może to iść poza planem wydań ALFa?</text>
  </threadedComment>
  <threadedComment ref="BN34" dT="2025-04-24T13:49:13.39" personId="{C4DC1FB0-D22D-45CE-9BC7-AA1F49499E9D}" id="{199A6CDA-B489-457B-ADF4-A14372338CF6}">
    <text>LSG-12534 idzie w paczce 1.64 + zmiany w jasperze LSG-12570 - data TBC</text>
  </threadedComment>
  <threadedComment ref="BN37" dT="2025-04-24T13:48:29.88" personId="{C4DC1FB0-D22D-45CE-9BC7-AA1F49499E9D}" id="{6AF5E00A-D405-4CA1-886E-EDFF862240EC}">
    <text>Łukasz wraca 14.05 a Krzysiek 15.05</text>
  </threadedComment>
  <threadedComment ref="AA39" dT="2024-08-05T08:37:27.36" personId="{C4DC1FB0-D22D-45CE-9BC7-AA1F49499E9D}" id="{FA5E5E1D-59DC-44E4-83C6-88290A4AC48E}">
    <text>tutaj powinniśmy kończyć DEV</text>
  </threadedComment>
  <threadedComment ref="AE39" dT="2024-09-09T08:47:47.43" personId="{C4DC1FB0-D22D-45CE-9BC7-AA1F49499E9D}" id="{AAFE66B5-8698-47BD-8B3C-2F88A6A6DE54}">
    <text>wewnętrzne testy in progress</text>
  </threadedComment>
  <threadedComment ref="S59" dT="2024-06-17T13:18:19.44" personId="{C4DC1FB0-D22D-45CE-9BC7-AA1F49499E9D}" id="{33296A40-D493-4B47-826E-76052F1D5FE1}">
    <text>B2B, zgody scoringowe i to co zostało na iMad</text>
  </threadedComment>
  <threadedComment ref="T59" dT="2024-06-24T11:29:03.41" personId="{C4DC1FB0-D22D-45CE-9BC7-AA1F49499E9D}" id="{9C6D611D-7A98-4703-ABC4-63B501976F50}">
    <text>pozostałe dokumenty do MM, Multi, Najem (upgrade), Najem B2B</text>
  </threadedComment>
  <threadedComment ref="U59" dT="2024-07-02T12:39:11.58" personId="{C4DC1FB0-D22D-45CE-9BC7-AA1F49499E9D}" id="{01629222-AB95-4939-B3D1-A1D53E9C24FE}">
    <text>testy paczki</text>
  </threadedComment>
  <threadedComment ref="W59" dT="2024-07-15T14:54:32.88" personId="{C4DC1FB0-D22D-45CE-9BC7-AA1F49499E9D}" id="{5DE87539-B69C-4C49-9FA5-ACBA9F0C3449}">
    <text>planowane we wdrożeniu z Amplifinem - 17/07</text>
  </threadedComment>
  <threadedComment ref="Y59" dT="2024-07-22T08:42:13.81" personId="{C4DC1FB0-D22D-45CE-9BC7-AA1F49499E9D}" id="{0F638454-2664-4150-B84A-6B4BD44961CF}">
    <text>special offer</text>
  </threadedComment>
  <threadedComment ref="AC59" dT="2024-07-22T08:43:27.94" personId="{C4DC1FB0-D22D-45CE-9BC7-AA1F49499E9D}" id="{2F789A0B-5658-4271-B9F1-7EEF1386FE20}">
    <text>tutaj startują zmiany frontu LFO - 3 tyg</text>
  </threadedComment>
  <threadedComment ref="AR59" dT="2024-12-02T10:20:56.19" personId="{C4DC1FB0-D22D-45CE-9BC7-AA1F49499E9D}" id="{72164645-692E-4004-A483-5ADBB281EBF0}">
    <text>rebranding Czech</text>
  </threadedComment>
  <threadedComment ref="AR59" dT="2024-12-02T10:21:32.84" personId="{C4DC1FB0-D22D-45CE-9BC7-AA1F49499E9D}" id="{69B426BD-0EBA-4FA8-B545-4C8C8DD1CAE0}" parentId="{72164645-692E-4004-A483-5ADBB281EBF0}">
    <text>+ iMadRepricing (usunięcie spacji)</text>
  </threadedComment>
  <threadedComment ref="Q60" dT="2024-06-05T09:44:11.55" personId="{C4DC1FB0-D22D-45CE-9BC7-AA1F49499E9D}" id="{1B831F51-40ED-45AE-AC8D-52D60E56735B}">
    <text>PKO testy i instrukcje do iMad</text>
  </threadedComment>
  <threadedComment ref="R60" dT="2024-06-05T09:45:03.75" personId="{C4DC1FB0-D22D-45CE-9BC7-AA1F49499E9D}" id="{1E168AD1-7133-4519-9637-527648353EF0}">
    <text>jak wpłyną regulaminy to wystartują prace</text>
  </threadedComment>
  <threadedComment ref="S60" dT="2024-06-17T13:36:07.29" personId="{C4DC1FB0-D22D-45CE-9BC7-AA1F49499E9D}" id="{03A86202-9E75-47D9-A837-D6F09D1057A0}">
    <text>PKO, iMad, MM i Special Offer - wchodzi podmiana regulaminów (maili i sms) w tym tyg</text>
  </threadedComment>
  <threadedComment ref="S60" dT="2024-06-25T10:51:59.36" personId="{C4DC1FB0-D22D-45CE-9BC7-AA1F49499E9D}" id="{A4B307A1-FCD8-4E35-BF37-592C17B86DFA}" parentId="{03A86202-9E75-47D9-A837-D6F09D1057A0}">
    <text>To weszło wszystko (+ landing page dla special offer stanalone)</text>
  </threadedComment>
  <threadedComment ref="V60" dT="2024-07-08T09:51:21.79" personId="{C4DC1FB0-D22D-45CE-9BC7-AA1F49499E9D}" id="{BB3C4CC2-19EE-4DA2-A014-C86D44F67892}">
    <text>wrzucane będą regulaminy dla iMad renta i TeleMach</text>
  </threadedComment>
  <threadedComment ref="V60" dT="2024-07-17T09:17:13.06" personId="{C4DC1FB0-D22D-45CE-9BC7-AA1F49499E9D}" id="{24779508-4413-4D5C-90FF-C88CD3925A84}" parentId="{BB3C4CC2-19EE-4DA2-A014-C86D44F67892}">
    <text>to weszło</text>
  </threadedComment>
  <threadedComment ref="AG60" dT="2024-09-23T09:45:35.68" personId="{C4DC1FB0-D22D-45CE-9BC7-AA1F49499E9D}" id="{DA0B361C-4F4A-4493-9472-1AACED56D011}">
    <text>podmiana regulaminów dla Tmobile i Special Offer</text>
  </threadedComment>
  <threadedComment ref="AJ60" dT="2024-10-01T08:22:05.94" personId="{C4DC1FB0-D22D-45CE-9BC7-AA1F49499E9D}" id="{F82FC835-5A2C-4CF5-BEA2-4EBD57EDEE6E}">
    <text>15MD na nowy produkt w ramach rebrandingu JETa</text>
  </threadedComment>
  <threadedComment ref="AP60" dT="2024-11-26T13:43:37.44" personId="{C4DC1FB0-D22D-45CE-9BC7-AA1F49499E9D}" id="{54E8D26F-D9CC-42BB-9D01-10D16EE574FE}">
    <text>koniec UAT dla gwarancji Węgry i Malezja czeka na testy</text>
  </threadedComment>
  <threadedComment ref="AQ60" dT="2024-12-02T10:35:08.22" personId="{C4DC1FB0-D22D-45CE-9BC7-AA1F49499E9D}" id="{9C686B21-14E7-4781-B81D-F6A47899907A}">
    <text>Gwarancje PL - spory temat</text>
  </threadedComment>
  <threadedComment ref="AQ60" dT="2024-12-02T10:37:32.50" personId="{C4DC1FB0-D22D-45CE-9BC7-AA1F49499E9D}" id="{2915598C-3973-463D-A711-B3C218A799D6}" parentId="{9C686B21-14E7-4781-B81D-F6A47899907A}">
    <text>Malezja czeka na testy</text>
  </threadedComment>
  <threadedComment ref="AQ60" dT="2024-12-02T10:37:47.62" personId="{C4DC1FB0-D22D-45CE-9BC7-AA1F49499E9D}" id="{2CCFEF9E-DF74-4E51-853F-E5601F5DB1C3}" parentId="{9C686B21-14E7-4781-B81D-F6A47899907A}">
    <text>to są ostatnie zmiany dla rebrandingu w Warex</text>
  </threadedComment>
  <threadedComment ref="O61" dT="2024-05-21T07:27:26.42" personId="{C4DC1FB0-D22D-45CE-9BC7-AA1F49499E9D}" id="{1C797B9F-5422-4807-8FD1-5FB8B8C75DF0}">
    <text>koniec MTTC developersko</text>
  </threadedComment>
  <threadedComment ref="P61" dT="2024-05-21T07:28:06.74" personId="{C4DC1FB0-D22D-45CE-9BC7-AA1F49499E9D}" id="{51F57798-F0D5-4055-AB9B-785E6B5F1A8E}">
    <text>Malezja i nie wiadomo co z Żabką (Żabka podobno nie wyraziła zgody na rebranding przed kampanią)</text>
  </threadedComment>
  <threadedComment ref="P61" dT="2024-05-21T12:38:48.75" personId="{C4DC1FB0-D22D-45CE-9BC7-AA1F49499E9D}" id="{000BEE2B-7626-470D-B4CA-82B5D77F93F7}" parentId="{51F57798-F0D5-4055-AB9B-785E6B5F1A8E}">
    <text>W tym sprincie w OPTI doszła dodatkowa praca dot promocji</text>
  </threadedComment>
  <threadedComment ref="R61" dT="2024-06-11T09:09:56.04" personId="{C4DC1FB0-D22D-45CE-9BC7-AA1F49499E9D}" id="{6BB2D061-793F-419F-AF69-7835519C8CE9}">
    <text>11.06 - MTTC i Żabka ida na PROD</text>
  </threadedComment>
  <threadedComment ref="S61" dT="2024-06-17T12:40:58.38" personId="{C4DC1FB0-D22D-45CE-9BC7-AA1F49499E9D}" id="{0598239C-1722-4B30-9149-284FCE5E9D6D}">
    <text>PKO in progress i zespół zacznie iMad</text>
  </threadedComment>
  <threadedComment ref="T61" dT="2024-06-25T09:48:58.96" personId="{C4DC1FB0-D22D-45CE-9BC7-AA1F49499E9D}" id="{6B7C9C7C-3F8A-4061-A83C-815EE0DB406A}">
    <text>PKO i iMad in progress</text>
  </threadedComment>
  <threadedComment ref="U61" dT="2024-07-03T12:25:23.38" personId="{C4DC1FB0-D22D-45CE-9BC7-AA1F49499E9D}" id="{74F37641-F55A-4EA1-BF54-A171DF55C4F4}">
    <text>iMad skończone (w przyszłym tyg powinno iść na PROD); PKO 1/3 zrobiona</text>
  </threadedComment>
  <threadedComment ref="V61" dT="2024-07-03T12:25:53.77" personId="{C4DC1FB0-D22D-45CE-9BC7-AA1F49499E9D}" id="{79D643D9-ACFE-4D7A-A71C-134BDB98DDCA}">
    <text>Kontynuacja PKO + MM i Tele2</text>
  </threadedComment>
  <threadedComment ref="W61" dT="2024-07-29T11:05:58.62" personId="{C4DC1FB0-D22D-45CE-9BC7-AA1F49499E9D}" id="{0553DE85-0349-4268-B463-C3B6ED350DBB}">
    <text>kończymy to Tele2 i bierzemy Play Insurance i Play Service</text>
  </threadedComment>
  <threadedComment ref="S62" dT="2024-06-18T12:38:13.73" personId="{C4DC1FB0-D22D-45CE-9BC7-AA1F49499E9D}" id="{27E81517-8199-4659-984C-C9B7EC42DD44}">
    <text>zespół czeka na potwierdzenie 1 template maila i będzie to jeszcze około 0.5MD</text>
  </threadedComment>
  <threadedComment ref="U62" dT="2024-06-25T13:00:22.34" personId="{C4DC1FB0-D22D-45CE-9BC7-AA1F49499E9D}" id="{BABC99A2-835D-4A10-A085-6D5C826B11DD}">
    <text>testy szablonu mailowego OTP</text>
  </threadedComment>
  <threadedComment ref="T63" dT="2024-06-07T08:53:17.82" personId="{C4DC1FB0-D22D-45CE-9BC7-AA1F49499E9D}" id="{031F6E8D-2A08-4332-B837-87818A3774E4}">
    <text>Tutaj powinny dojechać figmy portalu B2B</text>
  </threadedComment>
  <threadedComment ref="U63" dT="2024-06-26T11:17:05.00" personId="{C4DC1FB0-D22D-45CE-9BC7-AA1F49499E9D}" id="{F9D256C2-CC4B-4ADF-9D05-FF67F28E2F9B}">
    <text>zmiany dla iMada (Multibrandiwe dokumenty)</text>
  </threadedComment>
  <threadedComment ref="AA63" dT="2024-08-08T12:04:19.53" personId="{C4DC1FB0-D22D-45CE-9BC7-AA1F49499E9D}" id="{D350D9EF-E49B-489C-9503-F590C0BEE5FC}">
    <text>tutaj będą do 16/08 skończone te ekrany po rejestracji</text>
  </threadedComment>
  <threadedComment ref="AB63" dT="2024-08-08T12:04:52.17" personId="{C4DC1FB0-D22D-45CE-9BC7-AA1F49499E9D}" id="{05374E2D-9508-4C4A-99DD-331636FD861C}">
    <text>potwierdzić wyceny do tej pozostałej części</text>
  </threadedComment>
  <threadedComment ref="AB63" dT="2024-08-19T14:07:05.01" personId="{C4DC1FB0-D22D-45CE-9BC7-AA1F49499E9D}" id="{E83879F9-3F13-48C7-BB4E-36FBA9885D9E}" parentId="{05374E2D-9508-4C4A-99DD-331636FD861C}">
    <text>tutaj powinniśmy zamknąć rebranding B2B</text>
  </threadedComment>
  <threadedComment ref="AO66" dT="2024-11-04T12:53:28.00" personId="{C4DC1FB0-D22D-45CE-9BC7-AA1F49499E9D}" id="{8226AC98-31F2-4A13-B548-9BF2F4F30499}">
    <text>Start DEV</text>
  </threadedComment>
  <threadedComment ref="C69" dT="2024-05-23T10:21:33.51" personId="{F8E402B0-B591-4859-B851-C9D5C34369B9}" id="{42FC6B56-9549-41E9-8D49-FD346E3A2830}">
    <text>Analiza i tworzenie US - 20-24/06
DEV - 25/06 - 05/07
Test wew. &amp; fix - 08/07 - 19/07
Testy UAT - 22/07 - 26/07
Implementacja PROD - 29-30/07
GO Live - 31/07</text>
  </threadedComment>
  <threadedComment ref="P69" dT="2024-05-20T10:23:54.42" personId="{C4DC1FB0-D22D-45CE-9BC7-AA1F49499E9D}" id="{149AD35C-2FDB-4F8B-BFDC-6721127DA719}">
    <text xml:space="preserve">to najprawdopodobniej będzie robił zespół softwarely </text>
  </threadedComment>
  <threadedComment ref="U69" dT="2024-06-26T11:51:13.96" personId="{F8E402B0-B591-4859-B851-C9D5C34369B9}" id="{106D31A9-02CC-4FB2-AB65-018BF76D9BB1}">
    <text>05/07 ALF dostarczy do WAREX input w postaci poprawnych rekordów do przetestowania.</text>
  </threadedComment>
  <threadedComment ref="U69" dT="2024-07-02T12:40:33.55" personId="{C4DC1FB0-D22D-45CE-9BC7-AA1F49499E9D}" id="{49F65C27-D15A-43E1-82C6-FD01B279E114}" parentId="{106D31A9-02CC-4FB2-AB65-018BF76D9BB1}">
    <text>Konrad potwierdził - to się powinno udać do końca tego tyg</text>
  </threadedComment>
  <threadedComment ref="W69" dT="2024-07-15T14:56:21.33" personId="{C4DC1FB0-D22D-45CE-9BC7-AA1F49499E9D}" id="{C99C3E90-BC94-47F1-A5DE-F44C7587506B}">
    <text>RYZYKO! Partner w złym formacie wysyła dane w pliku</text>
  </threadedComment>
  <threadedComment ref="X69" dT="2024-07-02T12:42:59.41" personId="{C4DC1FB0-D22D-45CE-9BC7-AA1F49499E9D}" id="{6CAF2B3A-C479-458E-A0C9-F53A2F74BCA5}">
    <text>tutaj jeszcze raport anulacyjny - około 7-8MD</text>
  </threadedComment>
  <threadedComment ref="X69" dT="2024-07-02T12:43:53.65" personId="{C4DC1FB0-D22D-45CE-9BC7-AA1F49499E9D}" id="{CCFB71A0-2255-4D9D-8E75-563A300AE513}" parentId="{6CAF2B3A-C479-458E-A0C9-F53A2F74BCA5}">
    <text>do potwierdzenia zakres tego raportu!</text>
  </threadedComment>
  <threadedComment ref="Y69" dT="2024-07-02T12:43:27.26" personId="{C4DC1FB0-D22D-45CE-9BC7-AA1F49499E9D}" id="{1CC2D376-8F40-425C-9970-7D2FD370751A}">
    <text>PROD do potwierdzenia</text>
  </threadedComment>
  <threadedComment ref="C70" dT="2024-05-16T07:29:54.77" personId="{F8E402B0-B591-4859-B851-C9D5C34369B9}" id="{041694AD-B218-4190-82B4-EF6FAA7C60C9}">
    <text>Analiza i tworzenie US - 17-25/06
DEV - 26/06 - 8/07
Test wew. &amp; fix - 9-10/07
Testy UAT - 11-26/07
Implementacja PROD - 29/07
GO Live - 30/07</text>
  </threadedComment>
  <threadedComment ref="C70" dT="2024-07-17T09:20:28.19" personId="{C4DC1FB0-D22D-45CE-9BC7-AA1F49499E9D}" id="{8F7D659B-CAFB-478A-AF32-0B2DA74CD909}" parentId="{041694AD-B218-4190-82B4-EF6FAA7C60C9}">
    <text>UATy wystartowały 16/07</text>
  </threadedComment>
  <threadedComment ref="W70" dT="2024-07-17T09:20:00.00" personId="{C4DC1FB0-D22D-45CE-9BC7-AA1F49499E9D}" id="{F45B7865-D3C7-4D7A-90F3-C827ACA3F080}">
    <text>UAT wystartował 16/07 - rebranding produktów trochę to opóźnił</text>
  </threadedComment>
  <threadedComment ref="Z70" dT="2024-08-05T09:26:47.68" personId="{C4DC1FB0-D22D-45CE-9BC7-AA1F49499E9D}" id="{00F8D093-D3C2-42DE-8E6E-86C0C22D9EEA}">
    <text>czekamy na testy E2E ALFa żeby wdrożyc zmiany na PROD</text>
  </threadedComment>
  <threadedComment ref="C71" dT="2024-08-05T11:18:44.85" personId="{C4DC1FB0-D22D-45CE-9BC7-AA1F49499E9D}" id="{9B9EC387-8512-4326-B146-9EB46864821C}">
    <text>OPTI na PROD od 26/07</text>
  </threadedComment>
  <threadedComment ref="C71" dT="2024-08-05T11:19:25.24" personId="{C4DC1FB0-D22D-45CE-9BC7-AA1F49499E9D}" id="{DFCE1487-9DC8-4CF4-AE3C-03CD888CE1EB}" parentId="{9B9EC387-8512-4326-B146-9EB46864821C}">
    <text>+ komunikacja i włączenie tego programu jak wszystko będzie gotowe</text>
  </threadedComment>
  <threadedComment ref="V71" dT="2024-07-03T12:27:45.13" personId="{C4DC1FB0-D22D-45CE-9BC7-AA1F49499E9D}" id="{6D88E164-0EBD-4A3A-A320-EC85A1BC28E7}">
    <text>tutaj powinna Monia zacząć</text>
  </threadedComment>
  <threadedComment ref="X71" dT="2024-06-25T13:53:29.89" personId="{C4DC1FB0-D22D-45CE-9BC7-AA1F49499E9D}" id="{52EA8E3E-B455-4129-9444-BA0D34574C58}">
    <text>23/07 start UAT</text>
  </threadedComment>
  <threadedComment ref="AA71" dT="2024-08-12T11:11:17.63" personId="{C4DC1FB0-D22D-45CE-9BC7-AA1F49499E9D}" id="{A274DB3A-4665-494B-B4A5-BDE8EE1DFDA1}">
    <text>Komunikacja idzie na PROD</text>
  </threadedComment>
  <threadedComment ref="B74" dT="2024-05-14T11:18:02.35" personId="{C4DC1FB0-D22D-45CE-9BC7-AA1F49499E9D}" id="{28AA989D-C2D9-4AE1-B273-3CC24708773D}">
    <text>oczekiwanie biznesu jest 19/06</text>
  </threadedComment>
  <threadedComment ref="C74" dT="2024-05-16T13:50:03.53" personId="{F8E402B0-B591-4859-B851-C9D5C34369B9}" id="{070EBC73-C9BD-4437-A9C5-65DF4E858E2D}">
    <text>Analiza i tworzenie US - 13-17/05
DEV - 15/05- 03/06
Test wew. &amp; fix - 04/06-07/06
Testy UAT - 10-14/06
Testy PRE-PROD - 17-18/06
Implementacja PROD - 19/06
GO Live - 20/06</text>
  </threadedComment>
  <threadedComment ref="R74" dT="2024-05-16T13:45:18.85" personId="{F8E402B0-B591-4859-B851-C9D5C34369B9}" id="{AE9A61C7-CE40-49B2-98B9-956100142D91}">
    <text>KAM - Łukasz 
Będzie u klienta od 10-06 żeby zapoznać z obsługą produktu.
Testy UAT z klientem</text>
  </threadedComment>
  <threadedComment ref="Q75" dT="2024-05-21T10:22:35.50" personId="{F8E402B0-B591-4859-B851-C9D5C34369B9}" id="{2A2B9ECB-68FA-4D0C-A93D-ABF744247B4D}">
    <text>05/06 - planowane wejście na UAT</text>
  </threadedComment>
  <threadedComment ref="S76" dT="2024-06-17T12:41:44.99" personId="{C4DC1FB0-D22D-45CE-9BC7-AA1F49499E9D}" id="{63A9F231-C123-4021-9ABC-EE3C263236B0}">
    <text>Analiza in progress i za chwile startuje dev</text>
  </threadedComment>
  <threadedComment ref="T76" dT="2024-06-25T09:50:08.26" personId="{C4DC1FB0-D22D-45CE-9BC7-AA1F49499E9D}" id="{8DA80E27-6D53-4459-B083-033A398F80E1}">
    <text>wpłynęły ostatnie potrzebne dokumenty i dev wystartował</text>
  </threadedComment>
  <threadedComment ref="U76" dT="2024-07-03T12:28:22.63" personId="{C4DC1FB0-D22D-45CE-9BC7-AA1F49499E9D}" id="{81D2829A-F9F0-4FCC-82E3-3647170E9276}">
    <text>in progress - jutro powinno wejść na UAT</text>
  </threadedComment>
  <threadedComment ref="V76" dT="2024-07-08T11:08:56.95" personId="{C4DC1FB0-D22D-45CE-9BC7-AA1F49499E9D}" id="{2D122BC3-0DD9-4924-ADDA-A13F39125BB7}">
    <text>Jest na UAT więc w ten czwartek lub przyszły tydzień wdrożenie (bez komunikacji, sam produkt - komunikacja może być wysyłana manualnie, a komunikacja wejdzie około 2 tyg później)</text>
  </threadedComment>
  <threadedComment ref="W76" dT="2024-07-03T12:29:07.98" personId="{C4DC1FB0-D22D-45CE-9BC7-AA1F49499E9D}" id="{E67A75DB-4B18-4DB0-B535-27F89E28F0AA}">
    <text>tutaj już Opti powinien być na PROD</text>
  </threadedComment>
  <threadedComment ref="X76" dT="2024-07-10T12:44:00.07" personId="{C4DC1FB0-D22D-45CE-9BC7-AA1F49499E9D}" id="{57086B0F-A55F-4559-82E1-F0DA980BFFC1}">
    <text>dodanie komunikacji - data TBC</text>
  </threadedComment>
  <threadedComment ref="C77" dT="2024-06-18T12:38:51.90" personId="{C4DC1FB0-D22D-45CE-9BC7-AA1F49499E9D}" id="{1E8C129B-FBC5-4F6B-AA1C-0575E9966B2B}">
    <text>MASH już poszedł na PROD</text>
  </threadedComment>
  <threadedComment ref="C83" dT="2024-10-03T07:46:46.48" personId="{C4DC1FB0-D22D-45CE-9BC7-AA1F49499E9D}" id="{8FCCF6DB-C92E-4549-96AF-E5C7FF800497}">
    <text>DŁUG</text>
  </threadedComment>
  <threadedComment ref="B84" dT="2024-05-20T08:06:16.12" personId="{C4DC1FB0-D22D-45CE-9BC7-AA1F49499E9D}" id="{1FA9DE94-8301-4E2C-B894-5AD57B6F7574}">
    <text>Brak pracy zaplanowanej po stronie naszego IT na ten moment, ale coś się może pojawić później</text>
  </threadedComment>
  <threadedComment ref="B89" dT="2024-05-20T08:06:16.12" personId="{C4DC1FB0-D22D-45CE-9BC7-AA1F49499E9D}" id="{5FCEF312-9EE9-447C-9FA0-DEE771F97DAF}">
    <text>Brak pracy zaplanowanej po stronie naszego IT na ten moment, ale coś się może pojawić później</text>
  </threadedComment>
  <threadedComment ref="AJ90" dT="2024-10-01T08:25:58.90" personId="{C4DC1FB0-D22D-45CE-9BC7-AA1F49499E9D}" id="{84A61763-A403-44A5-B614-0366E89254E0}">
    <text>16/10 - nowa data wejścia na PROD</text>
  </threadedComment>
  <threadedComment ref="AJ90" dT="2024-10-14T10:07:26.02" personId="{C4DC1FB0-D22D-45CE-9BC7-AA1F49499E9D}" id="{68821417-4BCE-4655-A9AC-D823E07FCC17}" parentId="{84A61763-A403-44A5-B614-0366E89254E0}">
    <text>wchodzimy nawet jak testów nie będzie</text>
  </threadedComment>
  <threadedComment ref="AH91" dT="2024-08-12T11:12:45.57" personId="{C4DC1FB0-D22D-45CE-9BC7-AA1F49499E9D}" id="{205AFA3B-76BF-4737-A0BF-D34C9B95B023}">
    <text>tutaj to wystartuje w Optimusie</text>
  </threadedComment>
  <threadedComment ref="AL91" dT="2024-09-23T12:57:37.02" personId="{C4DC1FB0-D22D-45CE-9BC7-AA1F49499E9D}" id="{6625898B-A820-46A0-9198-C34F143EBE75}">
    <text>do potwierdzenie data wdrożenia na PROD</text>
  </threadedComment>
  <threadedComment ref="AL91" dT="2024-10-28T12:02:41.76" personId="{C4DC1FB0-D22D-45CE-9BC7-AA1F49499E9D}" id="{358BE044-DBE4-4295-AD6C-677ED6438312}" parentId="{6625898B-A820-46A0-9198-C34F143EBE75}">
    <text>wchodzi 29.10</text>
  </threadedComment>
  <threadedComment ref="AP91" dT="2024-11-19T10:38:22.39" personId="{C4DC1FB0-D22D-45CE-9BC7-AA1F49499E9D}" id="{D9066696-CC59-4A01-985D-4A13F5EB4DF0}">
    <text>Orange przesunął testy na koniec listopada</text>
  </threadedComment>
  <threadedComment ref="B94" dT="2024-09-05T11:36:58.55" personId="{C4DC1FB0-D22D-45CE-9BC7-AA1F49499E9D}" id="{1622CE00-7290-4F42-8967-A17827D9B62C}">
    <text>Marcin proponuje że iMadCare pierwszy i dopiero wtedy iMadRent. Chcą coś zamknąć w pełni po stronie Warex i Opti do końca października więc propozycja jest taka żeby skupić się tylko na iMadCare</text>
  </threadedComment>
  <threadedComment ref="C94" dT="2024-09-09T13:06:28.83" personId="{C4DC1FB0-D22D-45CE-9BC7-AA1F49499E9D}" id="{ED168F8D-09E1-4CDA-A84F-2E98741F0CC6}">
    <text>zmiana limitów dla Rent (dla Care nie ma zmian w ALFie)</text>
  </threadedComment>
  <threadedComment ref="AC95" dT="2024-08-05T09:11:08.74" personId="{C4DC1FB0-D22D-45CE-9BC7-AA1F49499E9D}" id="{43F0D23F-70E7-494C-953D-D85C5D639359}">
    <text>do 28/08 muszą dojechać wymagania</text>
  </threadedComment>
  <threadedComment ref="AD95" dT="2024-08-05T09:10:35.08" personId="{C4DC1FB0-D22D-45CE-9BC7-AA1F49499E9D}" id="{937D5998-8659-4EC9-899A-4775D3E55544}">
    <text>tutaj start w sprincie</text>
  </threadedComment>
  <threadedComment ref="AI95" dT="2024-09-17T08:22:32.19" personId="{C4DC1FB0-D22D-45CE-9BC7-AA1F49499E9D}" id="{B3EA47E4-081A-4AC8-ADB8-AE35B12D57EB}">
    <text>tutaj wchodzimy na PROD z Rentem</text>
  </threadedComment>
  <threadedComment ref="AR95" dT="2024-11-19T10:40:12.89" personId="{C4DC1FB0-D22D-45CE-9BC7-AA1F49499E9D}" id="{8AB59C1F-A052-473B-9E80-1FB439057C6F}">
    <text>11.12 - iMadRent i iMadCare na PROD</text>
  </threadedComment>
  <threadedComment ref="AN96" dT="2024-11-04T12:56:13.14" personId="{C4DC1FB0-D22D-45CE-9BC7-AA1F49499E9D}" id="{671B3BFA-DF9D-426A-AD9D-925F847212C1}">
    <text>tutaj Monia ma startować DEV</text>
  </threadedComment>
  <threadedComment ref="AO96" dT="2024-10-28T12:04:00.45" personId="{C4DC1FB0-D22D-45CE-9BC7-AA1F49499E9D}" id="{D53A09FF-2908-4CEC-9235-54BF969598B4}">
    <text>tutaj powinna się skończyć praca nad Rentem i data wdrożenia do potwierdzenia</text>
  </threadedComment>
  <threadedComment ref="AS96" dT="2024-12-12T13:55:11.89" personId="{C4DC1FB0-D22D-45CE-9BC7-AA1F49499E9D}" id="{FC99AFA3-77B2-426E-AC4C-9799CE370440}">
    <text>Ultra wchodzi tutaj na PROD, a Rent już wszedł</text>
  </threadedComment>
  <threadedComment ref="B105" dT="2024-06-10T14:42:34.93" personId="{C4DC1FB0-D22D-45CE-9BC7-AA1F49499E9D}" id="{9BA6A47E-81D5-48F9-A51D-EF70F85A9445}">
    <text>Lista wymagań z marketingu - częściowo wyceniona, a cześć jeszcze trzeba wycenić - Basia Rej-Buczkowska kontroluje to po stronie biznesu (i Agnieszka Rzepkowska daje approvale)</text>
  </threadedComment>
  <threadedComment ref="Q109" dT="2024-06-04T12:06:21.40" personId="{C4DC1FB0-D22D-45CE-9BC7-AA1F49499E9D}" id="{776F8A5A-4155-4704-951A-38E406E42BE4}">
    <text>@Przemysław Ćwikła (IT R&amp;D) zaplanuj to proszę tak jak ustaliliśmy</text>
    <mentions>
      <mention mentionpersonId="{F0CD913D-CE51-4377-8294-4435459C1A08}" mentionId="{B75B1C66-3A00-4963-85AD-DB0138F2ABB2}" startIndex="0" length="27"/>
    </mentions>
  </threadedComment>
  <threadedComment ref="AH110" dT="2024-10-01T10:20:30.09" personId="{C4DC1FB0-D22D-45CE-9BC7-AA1F49499E9D}" id="{4F438BEC-CAD3-412E-B833-D3E2B5999814}">
    <text>testy SIT - Karpo miał potwierdzić jak idzie i kiedy zaczynamy UAT</text>
  </threadedComment>
  <threadedComment ref="AI110" dT="2024-10-01T10:20:44.99" personId="{C4DC1FB0-D22D-45CE-9BC7-AA1F49499E9D}" id="{90177E44-E902-4076-8CC8-C7A09B57A768}">
    <text>start UAT 7/10</text>
  </threadedComment>
  <threadedComment ref="AJ110" dT="2024-10-01T10:19:57.46" personId="{C4DC1FB0-D22D-45CE-9BC7-AA1F49499E9D}" id="{A495EA6E-1EB7-4BD4-855E-815C2BF5F936}">
    <text>14/10 - idziemy na PROD</text>
  </threadedComment>
  <threadedComment ref="B115" dT="2024-07-29T09:59:43.84" personId="{C4DC1FB0-D22D-45CE-9BC7-AA1F49499E9D}" id="{3031E75D-8E64-49EE-9AEA-199E8DF04E45}">
    <text>Rental na styczeń</text>
  </threadedComment>
  <threadedComment ref="B115" dT="2024-07-29T10:00:10.43" personId="{C4DC1FB0-D22D-45CE-9BC7-AA1F49499E9D}" id="{A35CF4C0-8D2F-44C1-9D50-869014EFDA93}" parentId="{3031E75D-8E64-49EE-9AEA-199E8DF04E45}">
    <text>Protection możemy zacząć w sierpniu ale będziemy robic powolo (około 2 miesiące)</text>
  </threadedComment>
  <threadedComment ref="D115" dT="2024-07-25T11:40:07.23" personId="{C4DC1FB0-D22D-45CE-9BC7-AA1F49499E9D}" id="{C1CEC0DB-EFD5-4E74-95FB-C6628497E4AF}">
    <text>30MD - produkt
10MD - matryca SMS w ALFie
10MD - upgrade</text>
  </threadedComment>
  <threadedComment ref="C116" dT="2024-07-25T13:47:23.39" personId="{C4DC1FB0-D22D-45CE-9BC7-AA1F49499E9D}" id="{93A5F8D9-1FDB-4FDB-A73D-62A186362E45}">
    <text>Milena musi ogarnąć wymagania</text>
  </threadedComment>
  <threadedComment ref="AA116" dT="2024-07-29T09:45:47.56" personId="{C4DC1FB0-D22D-45CE-9BC7-AA1F49499E9D}" id="{ED0B0745-3FC3-4457-9C10-1922CC72DCF4}">
    <text>dogadywanie integracji z IT Luxtrade</text>
  </threadedComment>
  <threadedComment ref="C118" dT="2024-09-23T09:41:14.31" personId="{C4DC1FB0-D22D-45CE-9BC7-AA1F49499E9D}" id="{1852996E-33A2-4EB9-9135-F603B3FD2507}">
    <text>tutaj będziemy korzystać z DC API więc będzie praca dla MASH. Idziemy w tym kierunku żeby później było łatwiej wdrożyć najem.</text>
  </threadedComment>
  <threadedComment ref="C118" dT="2024-10-14T12:13:37.84" personId="{C4DC1FB0-D22D-45CE-9BC7-AA1F49499E9D}" id="{99F8C4A1-4552-4547-B0E5-3DF208819959}" parentId="{1852996E-33A2-4EB9-9135-F603B3FD2507}">
    <text>5 endpointów (2 są do zrobienia i nie ma dokumentacji)</text>
  </threadedComment>
  <threadedComment ref="B120" dT="2024-04-18T13:23:41.76" personId="{C4DC1FB0-D22D-45CE-9BC7-AA1F49499E9D}" id="{015DAC7F-0203-4895-8825-0DC6EC9B43B2}">
    <text>GoLive - 18 lipca (ale nie ma spółki i to się będzie opóźniać)</text>
  </threadedComment>
  <threadedComment ref="B120" dT="2024-05-14T07:48:49.26" personId="{C4DC1FB0-D22D-45CE-9BC7-AA1F49499E9D}" id="{FE11E6A4-1C75-4303-831D-4396281F0430}" parentId="{015DAC7F-0203-4895-8825-0DC6EC9B43B2}">
    <text>Info z 13/05 - projekt on-hold</text>
  </threadedComment>
  <threadedComment ref="E124" dT="2024-05-10T09:49:01.33" personId="{C4DC1FB0-D22D-45CE-9BC7-AA1F49499E9D}" id="{C90F114D-CCFD-40FF-808B-9001E7B0F3C0}">
    <text>Prace ukończone grudzień 2023 / styczeń 2024</text>
  </threadedComment>
  <threadedComment ref="D125" dT="2024-07-25T11:37:19.13" personId="{C4DC1FB0-D22D-45CE-9BC7-AA1F49499E9D}" id="{96275693-6513-4766-91B7-2DC2C99CA697}">
    <text>możliwe że wycena się zmniejszy po dogadaniu wymagań od Ryzyka</text>
  </threadedComment>
  <threadedComment ref="AE125" dT="2024-08-13T07:45:32.09" personId="{C4DC1FB0-D22D-45CE-9BC7-AA1F49499E9D}" id="{26D6C7E3-9D2D-4F52-B913-6147598BFA60}">
    <text>wejście na PROD 11.09</text>
  </threadedComment>
  <threadedComment ref="AH126" dT="2024-09-23T09:55:53.98" personId="{C4DC1FB0-D22D-45CE-9BC7-AA1F49499E9D}" id="{F3769245-7B4C-4BF2-88F9-3A12A1A86BEB}">
    <text>tutaj 2/10 Warex chce iść na PROD</text>
  </threadedComment>
  <threadedComment ref="AL127" dT="2024-09-23T13:01:52.08" personId="{C4DC1FB0-D22D-45CE-9BC7-AA1F49499E9D}" id="{A3D33B6C-236B-4790-B627-A0B7B4D14044}">
    <text>data PROD TBC</text>
  </threadedComment>
  <threadedComment ref="D128" dT="2024-05-21T10:43:02.64" personId="{860C3C1D-071E-4B8B-8F60-84BD40A96FFF}" id="{461B54F5-64F2-409B-9428-135E16B9DC9C}">
    <text>zakres związany z cennikiem dynamicznym pokrywa się z projektem Cennika Dynamicznego</text>
  </threadedComment>
  <threadedComment ref="C130" dT="2024-07-23T08:15:27.51" personId="{C4DC1FB0-D22D-45CE-9BC7-AA1F49499E9D}" id="{F956ACBD-AEE7-4BDE-9EB8-7B842BDCBFE4}">
    <text>funkcjonalność masowej wysyłki SMS</text>
  </threadedComment>
  <threadedComment ref="B140" dT="2024-06-25T14:37:50.25" personId="{C4DC1FB0-D22D-45CE-9BC7-AA1F49499E9D}" id="{13C266E4-8E56-4400-86C1-2AC06A23598B}">
    <text>Mr Price musi być odpalony w sierpniu</text>
  </threadedComment>
  <threadedComment ref="B140" dT="2024-09-23T09:54:18.34" personId="{C4DC1FB0-D22D-45CE-9BC7-AA1F49499E9D}" id="{62A30809-6AE5-4BE3-97EB-DE8C1DA3181B}" parentId="{13C266E4-8E56-4400-86C1-2AC06A23598B}">
    <text>Sprzedaż idzie przez CRMa Africa Mobile - więc zespół bolttech z Afryki musi dać sign-off UATów</text>
  </threadedComment>
  <threadedComment ref="C141" dT="2024-05-29T15:19:44.67" personId="{C4DC1FB0-D22D-45CE-9BC7-AA1F49499E9D}" id="{E383BB71-89C6-4617-85BD-352182A17D3A}">
    <text>25MD na 3 procesy, a na start potrzebujemy tylko aktywacji</text>
  </threadedComment>
  <threadedComment ref="T141" dT="2024-06-25T11:01:18.91" personId="{C4DC1FB0-D22D-45CE-9BC7-AA1F49499E9D}" id="{57B5482C-FFB7-4F96-B3A6-F468BD1992A7}">
    <text>Mamy speca ale nie można wystartować przez brak zasobów w Warex i start HT Rental</text>
  </threadedComment>
  <threadedComment ref="V141" dT="2024-07-03T12:30:12.62" personId="{C4DC1FB0-D22D-45CE-9BC7-AA1F49499E9D}" id="{5D10DD28-AB3B-44A0-B442-84FBE59788AD}">
    <text>tu ma startować Warex</text>
  </threadedComment>
  <threadedComment ref="AB141" dT="2024-08-05T09:34:26.10" personId="{C4DC1FB0-D22D-45CE-9BC7-AA1F49499E9D}" id="{815700E5-E8DE-4776-8828-5AC5D5FB9A6E}">
    <text>21/08 wdrożenie na PROD</text>
  </threadedComment>
  <threadedComment ref="AH141" dT="2024-10-01T08:39:09.96" personId="{C4DC1FB0-D22D-45CE-9BC7-AA1F49499E9D}" id="{06EA97BF-8A61-4F8C-A189-D3C90C81868A}">
    <text>1/10 - Warex idzie na PROD</text>
  </threadedComment>
  <threadedComment ref="X142" dT="2024-07-08T11:10:46.98" personId="{C4DC1FB0-D22D-45CE-9BC7-AA1F49499E9D}" id="{9C2985F7-D12E-431C-8408-5082DC123136}">
    <text>analiza - spec ma dojechać do 15.07</text>
  </threadedComment>
  <threadedComment ref="Y142" dT="2024-07-19T10:17:52.44" personId="{C4DC1FB0-D22D-45CE-9BC7-AA1F49499E9D}" id="{7AD95BC9-5315-4807-B582-B2CC7494E461}">
    <text>Start pracy w Optim</text>
  </threadedComment>
  <threadedComment ref="B145" dT="2024-05-21T07:57:21.43" personId="{C4DC1FB0-D22D-45CE-9BC7-AA1F49499E9D}" id="{49678523-328E-4560-B5FD-33719CE0703B}">
    <text xml:space="preserve">to może być pierwszy projekt z cennikiem dynamicznym </text>
  </threadedComment>
  <threadedComment ref="B145" dT="2024-07-01T10:44:39.02" personId="{C4DC1FB0-D22D-45CE-9BC7-AA1F49499E9D}" id="{949DD41A-5196-4C0C-9FDE-341644D204ED}" parentId="{49678523-328E-4560-B5FD-33719CE0703B}">
    <text>warsztaty planowane 8 i 12 lipca</text>
  </threadedComment>
  <threadedComment ref="D148" dT="2024-07-01T10:44:02.46" personId="{C4DC1FB0-D22D-45CE-9BC7-AA1F49499E9D}" id="{6EF9527B-0D4D-4E7A-9115-7A6DA33483BA}">
    <text>bez cennika dynamicznego</text>
  </threadedComment>
  <threadedComment ref="B150" dT="2024-05-21T10:28:29.99" personId="{C4DC1FB0-D22D-45CE-9BC7-AA1F49499E9D}" id="{0B9356CF-0E91-46D3-9A93-CB2ADEA92889}">
    <text>zapytałam Asię o wymagania i wycenę</text>
  </threadedComment>
  <threadedComment ref="B155" dT="2024-05-21T10:30:16.10" personId="{C4DC1FB0-D22D-45CE-9BC7-AA1F49499E9D}" id="{029C98F7-BD02-479F-BF15-E5387F445244}">
    <text>wymagania mają się pojawić do końca maja, wtedy trzeba zrobić warsztaty i wysokopoziomowo wycenić te zmiany</text>
  </threadedComment>
  <threadedComment ref="B180" dT="2024-12-12T13:47:19.81" personId="{C4DC1FB0-D22D-45CE-9BC7-AA1F49499E9D}" id="{AFC0C08B-222A-49FE-9006-CCB9748CC744}">
    <text>Jest szansa że zamkniemy to w styczniu</text>
  </threadedComment>
  <threadedComment ref="S182" dT="2024-06-17T12:40:27.54" personId="{C4DC1FB0-D22D-45CE-9BC7-AA1F49499E9D}" id="{E5592321-03D5-4660-A9B2-059D03171940}">
    <text>Analiza Patryka - to jest sporo pracy</text>
  </threadedComment>
  <threadedComment ref="V182" dT="2024-07-03T12:23:29.33" personId="{C4DC1FB0-D22D-45CE-9BC7-AA1F49499E9D}" id="{029653E4-C60E-4888-937D-AAFE8427BF3C}">
    <text>PLAY ma potwierdzić start testów pierwszej części wdrożenia</text>
  </threadedComment>
  <threadedComment ref="Z182" dT="2024-08-05T11:07:23.46" personId="{C4DC1FB0-D22D-45CE-9BC7-AA1F49499E9D}" id="{E5983315-1EE9-4BDF-9A3B-13E0859F583B}">
    <text>dzieje się w sprincie</text>
  </threadedComment>
  <threadedComment ref="N205" dT="2024-05-16T10:48:13.11" personId="{C4DC1FB0-D22D-45CE-9BC7-AA1F49499E9D}" id="{0E03C6AD-99E6-40D4-B094-11AA8F46507F}">
    <text>Zapytać Przemka ile w tym tyg poświęcają na Multi i ile jest planowane w kolejnych</text>
  </threadedComment>
  <threadedComment ref="B206" dT="2024-04-19T07:25:01.46" personId="{C4DC1FB0-D22D-45CE-9BC7-AA1F49499E9D}" id="{FA15EF35-03A2-4AFE-B4AB-5CC45DF57883}">
    <text>wstępne wyceny, bo proces wycen się jeszcze nie skończył</text>
  </threadedComment>
  <threadedComment ref="O206" dT="2024-05-16T10:13:25.55" personId="{C4DC1FB0-D22D-45CE-9BC7-AA1F49499E9D}" id="{A59EC70E-9C16-403B-9B0E-5C552D6BC996}">
    <text>Jak dostaniemy wymagania do zmian w umowie i harmonogramie płatności (o ile coś jest) to tutaj mozemy to zrobić</text>
  </threadedComment>
  <threadedComment ref="P206" dT="2024-05-10T09:34:43.91" personId="{C4DC1FB0-D22D-45CE-9BC7-AA1F49499E9D}" id="{F2FCA095-C428-4343-956C-EAD3E58ECE80}">
    <text>UAT start - 29/05
UAT end - 7/06</text>
  </threadedComment>
  <threadedComment ref="R206" dT="2024-05-10T09:32:52.91" personId="{C4DC1FB0-D22D-45CE-9BC7-AA1F49499E9D}" id="{BBB40DAA-862B-432B-9233-4F0C62B97B16}">
    <text>Wdrożenie na PROD 12/06 (oficjalna data GoLive 17/06)</text>
  </threadedComment>
  <threadedComment ref="O207" dT="2024-05-16T09:20:17.01" personId="{C4DC1FB0-D22D-45CE-9BC7-AA1F49499E9D}" id="{81B727C8-458D-4B92-831D-8C6DA32EAB84}">
    <text>tutaj moze być podmiana regulaminów ale do wt musimy je dostać</text>
  </threadedComment>
  <threadedComment ref="P208" dT="2024-05-10T09:37:18.05" personId="{C4DC1FB0-D22D-45CE-9BC7-AA1F49499E9D}" id="{2D9C65E1-DD51-4A28-A947-8D8B6985572A}">
    <text>Optimus jedzie później bo to ie musi być na GoLive (to też nie jest częścia UAT)</text>
  </threadedComment>
  <threadedComment ref="P208" dT="2024-05-16T09:10:13.48" personId="{C4DC1FB0-D22D-45CE-9BC7-AA1F49499E9D}" id="{E8840B99-D015-4186-B20E-FD5362E6C332}" parentId="{2D9C65E1-DD51-4A28-A947-8D8B6985572A}">
    <text>tutaj Monia może jeszcze startować rebranding 28/05</text>
  </threadedComment>
  <threadedComment ref="S208" dT="2024-06-11T09:08:00.49" personId="{C4DC1FB0-D22D-45CE-9BC7-AA1F49499E9D}" id="{2DA744A3-C286-41B5-9B89-99F3013123FA}">
    <text>tu wejście na PROD żeby przed Żabką sie wbić</text>
  </threadedComment>
  <threadedComment ref="S208" dT="2024-06-17T12:36:11.73" personId="{C4DC1FB0-D22D-45CE-9BC7-AA1F49499E9D}" id="{76179289-AEC3-4296-86CE-1AF8359DA99F}" parentId="{2DA744A3-C286-41B5-9B89-99F3013123FA}">
    <text>Możliwe że wejdzie na PROD 20.06</text>
  </threadedComment>
  <threadedComment ref="T209" dT="2024-06-24T11:23:57.76" personId="{C4DC1FB0-D22D-45CE-9BC7-AA1F49499E9D}" id="{00EEB75E-54AB-4C5E-8F4F-EE88570695AD}">
    <text>DEF z PROD związany z kontraktami - analiza</text>
  </threadedComment>
  <threadedComment ref="T209" dT="2024-06-25T12:55:48.40" personId="{C4DC1FB0-D22D-45CE-9BC7-AA1F49499E9D}" id="{30AD7685-C31E-4B26-ACF7-E50AF38BDA4A}" parentId="{00EEB75E-54AB-4C5E-8F4F-EE88570695AD}">
    <text>DEF z rejestracją kart</text>
  </threadedComment>
  <threadedComment ref="U209" dT="2024-07-01T10:50:28.78" personId="{C4DC1FB0-D22D-45CE-9BC7-AA1F49499E9D}" id="{8D1EC1AA-8713-448E-BCDF-E7D33330BBED}">
    <text>wydanie poprawki</text>
  </threadedComment>
  <threadedComment ref="AC209" dT="2024-08-19T10:45:10.91" personId="{C4DC1FB0-D22D-45CE-9BC7-AA1F49499E9D}" id="{F7E854C9-5BFA-4766-A80D-561017BF4603}">
    <text>Tutaj powinniśmy być gotowi na testy pobrania danych karty z CURLEC</text>
  </threadedComment>
  <threadedComment ref="O210" dT="2024-05-16T09:18:11.44" personId="{C4DC1FB0-D22D-45CE-9BC7-AA1F49499E9D}" id="{06DDEB6A-5961-439F-A99A-07A020646333}">
    <text>tutaj może wystartowac rebranding</text>
  </threadedComment>
  <threadedComment ref="O215" dT="2024-05-10T09:40:02.32" personId="{C4DC1FB0-D22D-45CE-9BC7-AA1F49499E9D}" id="{587551BF-1907-4FD0-AB8B-CF58319A6B4E}">
    <text>22/05 Dni Otwarte i tutaj to głównie testy</text>
  </threadedComment>
  <threadedComment ref="B226" dT="2024-07-01T09:37:54.16" personId="{C4DC1FB0-D22D-45CE-9BC7-AA1F49499E9D}" id="{8B874718-0B91-4A43-BF84-939E5395868E}">
    <text>Projekt do zamknięcia w Jirze, ale Marcin ma tutaj jeszcze jakieś sprzątanie</text>
  </threadedComment>
  <threadedComment ref="B226" dT="2024-07-01T09:38:23.49" personId="{C4DC1FB0-D22D-45CE-9BC7-AA1F49499E9D}" id="{5DCD32F4-7A39-4EE7-B917-EB5BD457CA7D}" parentId="{8B874718-0B91-4A43-BF84-939E5395868E}">
    <text>do ogarnięcia WNIP</text>
  </threadedComment>
  <threadedComment ref="C227" dT="2024-05-24T09:22:27.93" personId="{C4DC1FB0-D22D-45CE-9BC7-AA1F49499E9D}" id="{6A5DC6EF-1E09-49AF-BC64-6E4002F7FF97}">
    <text>Produkt z aktywacją i edycją wchodzi 06/06 (przesunięcie przez partnera, ale ta data jest krytyczna dla Mileny)</text>
  </threadedComment>
  <threadedComment ref="C227" dT="2024-05-27T09:55:11.90" personId="{C4DC1FB0-D22D-45CE-9BC7-AA1F49499E9D}" id="{F7985D03-1EE1-4057-8E9B-6D76873B54AE}" parentId="{6A5DC6EF-1E09-49AF-BC64-6E4002F7FF97}">
    <text>4/06 - Marcin potwierdzi z KAMem
5/06 - wdrożenie na PROD</text>
  </threadedComment>
  <threadedComment ref="C227" dT="2024-06-05T09:39:42.03" personId="{C4DC1FB0-D22D-45CE-9BC7-AA1F49499E9D}" id="{913F5C7B-9D66-4BA4-8092-02A607E9DCC4}" parentId="{6A5DC6EF-1E09-49AF-BC64-6E4002F7FF97}">
    <text>Potwierdzone - idzie na PROD - 5/06</text>
  </threadedComment>
  <threadedComment ref="S228" dT="2024-06-11T09:08:58.76" personId="{C4DC1FB0-D22D-45CE-9BC7-AA1F49499E9D}" id="{BEAADC98-C546-461C-9209-61BB814AFA44}">
    <text>w tym tyg to pójdzie na PROD - dzień do potwierdzenia</text>
  </threadedComment>
  <threadedComment ref="S228" dT="2024-06-17T12:37:17.57" personId="{C4DC1FB0-D22D-45CE-9BC7-AA1F49499E9D}" id="{C98723AD-53B9-4AD6-8901-BC8D1A79382E}" parentId="{BEAADC98-C546-461C-9209-61BB814AFA44}">
    <text xml:space="preserve">Jest ryzyko że to nie dojedzie na 20.06 i przejdzie na przyszły tydzień </text>
  </threadedComment>
  <threadedComment ref="T228" dT="2024-06-25T09:54:53.51" personId="{C4DC1FB0-D22D-45CE-9BC7-AA1F49499E9D}" id="{A40DA694-B66D-40C9-A396-D367BF3D5543}">
    <text>wdrożenie na PROD 26.06 (+ wyłączenie promocji w Żabce)</text>
  </threadedComment>
  <threadedComment ref="B231" dT="2024-11-12T10:04:00.93" personId="{C4DC1FB0-D22D-45CE-9BC7-AA1F49499E9D}" id="{414A2C59-93C6-4BB6-BAA5-91D6F51FBC7C}">
    <text>GoLive przeniesiony z 12.11 na 19.11</text>
  </threadedComment>
  <threadedComment ref="C232" dT="2024-06-25T10:47:38.35" personId="{C4DC1FB0-D22D-45CE-9BC7-AA1F49499E9D}" id="{330EDEB5-0128-430C-ACD3-2D411C5CFB59}">
    <text>KAM - Monika Komorowska</text>
  </threadedComment>
  <threadedComment ref="C232" dT="2024-09-05T11:32:13.20" personId="{C4DC1FB0-D22D-45CE-9BC7-AA1F49499E9D}" id="{6D242D50-B7D6-43FB-A526-70450D603CAB}" parentId="{330EDEB5-0128-430C-ACD3-2D411C5CFB59}">
    <text>WAREX jest na PROD od 28/08 ale brakuje testów E2E - data do potwierdzenia</text>
  </threadedComment>
  <threadedComment ref="V232" dT="2024-07-03T12:21:57.70" personId="{C4DC1FB0-D22D-45CE-9BC7-AA1F49499E9D}" id="{FA88CBBE-338B-4D47-A8C9-DB0DA7A394E0}">
    <text>potwierdzić UAT</text>
  </threadedComment>
  <threadedComment ref="V232" dT="2024-07-08T09:48:02.59" personId="{C4DC1FB0-D22D-45CE-9BC7-AA1F49499E9D}" id="{65105BED-B9D0-4AB1-A3CF-BF0A18DFB518}" parentId="{FA88CBBE-338B-4D47-A8C9-DB0DA7A394E0}">
    <text>tutaj nie będziemy na UAT bo startuje konfig produktu</text>
  </threadedComment>
  <threadedComment ref="V232" dT="2024-07-08T09:49:32.99" personId="{C4DC1FB0-D22D-45CE-9BC7-AA1F49499E9D}" id="{AE810E69-B94B-4F86-9ECF-2DEBF80F25A5}" parentId="{FA88CBBE-338B-4D47-A8C9-DB0DA7A394E0}">
    <text xml:space="preserve">były zmiany w kodzie wcześniej i regresja </text>
  </threadedComment>
  <threadedComment ref="AB232" dT="2024-08-19T09:51:58.75" personId="{C4DC1FB0-D22D-45CE-9BC7-AA1F49499E9D}" id="{29960BD5-85ED-47E0-96C3-43E315557EC0}">
    <text>Nie udało się przetestować z partnerem, ale było testowane na mockach i będziemy próbować to przenieść na PROD w tym tyg</text>
  </threadedComment>
  <threadedComment ref="AO232" dT="2024-11-19T10:33:19.83" personId="{C4DC1FB0-D22D-45CE-9BC7-AA1F49499E9D}" id="{9901CB86-4CBA-4514-B6F7-D521EAF00661}">
    <text xml:space="preserve">trwają testy UAT - Karol sprawdza dlaczego PLK nie widzi naliczeń </text>
  </threadedComment>
  <threadedComment ref="U233" dT="2024-07-03T12:19:52.09" personId="{C4DC1FB0-D22D-45CE-9BC7-AA1F49499E9D}" id="{9BBF39A3-1070-4682-98FC-69F8215D82E5}">
    <text>Monia ma zerknąć na speca</text>
  </threadedComment>
  <threadedComment ref="AA233" dT="2024-07-29T11:03:55.27" personId="{C4DC1FB0-D22D-45CE-9BC7-AA1F49499E9D}" id="{95940849-6799-49EE-9B4F-58492233680E}">
    <text>do potwierdzenia czy to tutaj wystartuje</text>
  </threadedComment>
  <threadedComment ref="AE233" dT="2024-09-16T11:09:26.58" personId="{C4DC1FB0-D22D-45CE-9BC7-AA1F49499E9D}" id="{EEF8552A-B7BB-4E9E-B131-7615E216B05A}">
    <text>jesteśmy na PROD od 6/09</text>
  </threadedComment>
  <threadedComment ref="B236" dT="2024-05-21T13:14:16.70" personId="{C4DC1FB0-D22D-45CE-9BC7-AA1F49499E9D}" id="{57C67E7A-A0C4-45E6-9E2E-39262ACDCEF6}">
    <text>brak dokumentów- czekają na potwierdzenie</text>
  </threadedComment>
  <threadedComment ref="Q236" dT="2024-05-20T10:16:59.26" personId="{C4DC1FB0-D22D-45CE-9BC7-AA1F49499E9D}" id="{07F1B600-1F1F-42C0-A543-10A2585AE31F}">
    <text>tutaj ma być wydanie tych zmian</text>
  </threadedComment>
  <threadedComment ref="Q236" dT="2024-05-24T08:10:34.23" personId="{C4DC1FB0-D22D-45CE-9BC7-AA1F49499E9D}" id="{D369CF95-4169-4777-B42F-E8C0BA917AA6}" parentId="{07F1B600-1F1F-42C0-A543-10A2585AE31F}">
    <text>Potwierdzone z Kamą i biznesem że to wchodzi 6.06 - to jest pilna data!</text>
  </threadedComment>
  <threadedComment ref="Q236" dT="2024-06-10T09:06:53.58" personId="{C4DC1FB0-D22D-45CE-9BC7-AA1F49499E9D}" id="{1B88B994-57E4-49BE-956C-BD1965E887FF}" parentId="{07F1B600-1F1F-42C0-A543-10A2585AE31F}">
    <text>to jest DONE - Wiktoria weryfikowała na PROD i działa</text>
  </threadedComment>
  <threadedComment ref="B241" dT="2024-06-10T09:09:27.14" personId="{C4DC1FB0-D22D-45CE-9BC7-AA1F49499E9D}" id="{D188E62E-1A03-4F47-B9BC-FD864788487D}">
    <text>Amplifin dostawca modułu Allpsi</text>
  </threadedComment>
  <threadedComment ref="S241" dT="2024-06-04T13:10:58.94" personId="{C4DC1FB0-D22D-45CE-9BC7-AA1F49499E9D}" id="{60B70D14-6A3D-4B5E-9B4F-8A928A0EE8B1}">
    <text>Wstępnie to pójdzie na PROD z iStyle  19/06 ale funkcjonalność będzie wyłaczona</text>
  </threadedComment>
  <threadedComment ref="T241" dT="2024-05-28T07:40:03.70" personId="{C4DC1FB0-D22D-45CE-9BC7-AA1F49499E9D}" id="{49A70305-D367-46D1-BD37-EC108FFC547F}">
    <text>Nie ma jeszcze odpowiedzi od partnera - trzeba potwierdzić datę wejścia na PROD</text>
  </threadedComment>
  <threadedComment ref="T241" dT="2024-05-28T07:40:41.34" personId="{C4DC1FB0-D22D-45CE-9BC7-AA1F49499E9D}" id="{BA068EEF-443B-4C56-B8C2-3B8FE1CDBD55}" parentId="{49A70305-D367-46D1-BD37-EC108FFC547F}">
    <text>26/06 - do potwierdzenia</text>
  </threadedComment>
  <threadedComment ref="T241" dT="2024-06-18T12:36:19.90" personId="{C4DC1FB0-D22D-45CE-9BC7-AA1F49499E9D}" id="{2ADEE76C-B392-464E-8CE2-1578180F3A67}" parentId="{49A70305-D367-46D1-BD37-EC108FFC547F}">
    <text>Czekamy na potwierdzenie partnera czy UATy mogą wystartować 24.06</text>
  </threadedComment>
  <threadedComment ref="P244" dT="2024-05-27T10:10:18.91" personId="{C4DC1FB0-D22D-45CE-9BC7-AA1F49499E9D}" id="{39ED7B38-1686-48C4-B2E1-9008BF395A5D}">
    <text>W tym lub przyszłym tyg rozpocznie się integracja z partnerem</text>
  </threadedComment>
  <threadedComment ref="Q244" dT="2024-06-05T10:33:37.43" personId="{C4DC1FB0-D22D-45CE-9BC7-AA1F49499E9D}" id="{67C1F90F-155C-4157-B126-7E7DE78EB335}">
    <text>jak ALF wejdzie na UAT to będzie potrzebna weryfikacja po stronie MASH</text>
  </threadedComment>
  <threadedComment ref="B251" dT="2024-05-20T08:45:56.02" personId="{C4DC1FB0-D22D-45CE-9BC7-AA1F49499E9D}" id="{F59EE6A7-CE68-42D4-95EA-FC83B678147C}">
    <text>Magento musi potwierdzić slot z BIKiem</text>
  </threadedComment>
  <threadedComment ref="B251" dT="2024-05-21T07:49:30.27" personId="{C4DC1FB0-D22D-45CE-9BC7-AA1F49499E9D}" id="{B1036250-C72B-4C39-8C9D-956B599C8C0E}" parentId="{F59EE6A7-CE68-42D4-95EA-FC83B678147C}">
    <text>warsztaty w czwartek 23/05 - Paweł tam będzie</text>
  </threadedComment>
  <threadedComment ref="B251" dT="2024-05-29T07:37:11.71" personId="{C4DC1FB0-D22D-45CE-9BC7-AA1F49499E9D}" id="{DA368965-2838-4163-A413-84BEF4AE5F48}" parentId="{F59EE6A7-CE68-42D4-95EA-FC83B678147C}">
    <text>Karolina Głowacka-Serafin lub Joanna Wiercioch</text>
  </threadedComment>
  <threadedComment ref="Q251" dT="2024-05-29T07:43:36.67" personId="{C4DC1FB0-D22D-45CE-9BC7-AA1F49499E9D}" id="{8D4CD950-1D8F-4745-911C-B03F337E8539}">
    <text>Przygotowanie środowisk w BIK, dokumentacji i domknięcie aneksu</text>
  </threadedComment>
  <threadedComment ref="R251" dT="2024-06-10T09:22:40.03" personId="{C4DC1FB0-D22D-45CE-9BC7-AA1F49499E9D}" id="{39903F9B-39A4-42C9-AE6F-8532CD25A9C6}">
    <text xml:space="preserve">11/06 spotkanie z BIKiem </text>
  </threadedComment>
  <threadedComment ref="R255" dT="2024-05-29T07:41:58.73" personId="{C4DC1FB0-D22D-45CE-9BC7-AA1F49499E9D}" id="{C4D5FDF3-4ED0-440A-8E34-7C1581765EDF}">
    <text>Magento będzie czekać na specyfikację endpointów z MASH, ale mogą wystartować integrację z BIK i osadzenie skryptów na froncie</text>
  </threadedComment>
  <threadedComment ref="Z255" dT="2024-07-23T13:04:25.57" personId="{C4DC1FB0-D22D-45CE-9BC7-AA1F49499E9D}" id="{19C71826-83B9-48CD-B10F-0E7303DB6436}">
    <text>wewnętrzne testy</text>
  </threadedComment>
  <threadedComment ref="BI257" dT="2025-04-01T11:12:13.88" personId="{C4DC1FB0-D22D-45CE-9BC7-AA1F49499E9D}" id="{7A92B0D0-1049-4A38-9142-06FC49FE7B44}">
    <text>tutaj deadline na wymagania</text>
  </threadedComment>
  <threadedComment ref="BL257" dT="2025-04-01T11:10:40.46" personId="{C4DC1FB0-D22D-45CE-9BC7-AA1F49499E9D}" id="{23D3E595-88D7-4622-87A0-01A10A555143}">
    <text>koniec konfiguracji produktów</text>
  </threadedComment>
  <threadedComment ref="BO257" dT="2025-04-01T11:11:25.05" personId="{C4DC1FB0-D22D-45CE-9BC7-AA1F49499E9D}" id="{2131D768-FD11-4335-A9C5-C880D75ED502}">
    <text>testy wewnętrzne</text>
  </threadedComment>
  <threadedComment ref="BK261" dT="2025-03-20T13:11:28.69" personId="{C4DC1FB0-D22D-45CE-9BC7-AA1F49499E9D}" id="{AE7E91E7-FAD7-473B-B37F-F6545DCF0A10}">
    <text>setup produktu</text>
  </threadedComment>
  <threadedComment ref="BL261" dT="2025-03-20T13:13:51.12" personId="{C4DC1FB0-D22D-45CE-9BC7-AA1F49499E9D}" id="{F0BE0A90-1319-436D-8D00-6C01AA7EFAAD}">
    <text>pricing</text>
  </threadedComment>
  <threadedComment ref="BL261" dT="2025-03-20T13:14:50.20" personId="{C4DC1FB0-D22D-45CE-9BC7-AA1F49499E9D}" id="{51E23771-F0AC-4B41-9E6F-E4FA4021BF68}" parentId="{F0BE0A90-1319-436D-8D00-6C01AA7EFAAD}">
    <text xml:space="preserve">trzeba z MASHem i DABem ustalić co ALF ma skonfigurować </text>
  </threadedComment>
  <threadedComment ref="BM261" dT="2025-03-20T13:11:48.34" personId="{C4DC1FB0-D22D-45CE-9BC7-AA1F49499E9D}" id="{68B787A1-B736-4A39-955A-A084F794A29D}">
    <text>integracja scoringu</text>
  </threadedComment>
  <threadedComment ref="BS261" dT="2025-03-20T13:20:30.68" personId="{C4DC1FB0-D22D-45CE-9BC7-AA1F49499E9D}" id="{6E85CB20-4738-4290-A70A-6C1C22A0414C}">
    <text>integracja płatności</text>
  </threadedComment>
  <threadedComment ref="BT261" dT="2025-03-20T13:35:00.80" personId="{C4DC1FB0-D22D-45CE-9BC7-AA1F49499E9D}" id="{42B5BAC4-AFD0-4615-8F55-BF64B87CF112}">
    <text>zapas</text>
  </threadedComment>
  <threadedComment ref="BR263" dT="2025-03-20T13:24:58.63" personId="{C4DC1FB0-D22D-45CE-9BC7-AA1F49499E9D}" id="{9FDD44BE-5A21-463A-95E1-D80F7BF2B0ED}">
    <text>bez CP</text>
  </threadedComment>
  <threadedComment ref="BK264" dT="2025-03-20T13:12:16.20" personId="{C4DC1FB0-D22D-45CE-9BC7-AA1F49499E9D}" id="{ABDE1F45-737D-4ECE-B6CC-C832C955E8E8}">
    <text>integracja scoringu</text>
  </threadedComment>
  <threadedComment ref="BN264" dT="2025-03-20T13:14:25.33" personId="{C4DC1FB0-D22D-45CE-9BC7-AA1F49499E9D}" id="{77B0D8DA-AA52-414A-95F5-E870A2476A71}">
    <text>integracja płatności + pricing</text>
  </threadedComment>
</ThreadedComments>
</file>

<file path=xl/threadedComments/threadedComment8.xml><?xml version="1.0" encoding="utf-8"?>
<ThreadedComments xmlns="http://schemas.microsoft.com/office/spreadsheetml/2018/threadedcomments" xmlns:x="http://schemas.openxmlformats.org/spreadsheetml/2006/main">
  <threadedComment ref="P2" dT="2024-05-21T07:26:39.96" personId="{C4DC1FB0-D22D-45CE-9BC7-AA1F49499E9D}" id="{445C2791-F850-4CBD-97AD-D63E51218CA8}">
    <text>Start sprintu Moni</text>
  </threadedComment>
  <threadedComment ref="V3" dT="2024-07-03T12:44:15.35" personId="{C4DC1FB0-D22D-45CE-9BC7-AA1F49499E9D}" id="{DEC1859E-DC5C-4EFB-8EB1-60B104E2936C}">
    <text>Start Sprintu</text>
  </threadedComment>
  <threadedComment ref="V4" dT="2024-07-03T12:43:55.08" personId="{C4DC1FB0-D22D-45CE-9BC7-AA1F49499E9D}" id="{4BD354A4-AF1C-4ECD-901F-CCE0233EB4F8}">
    <text>Start Sprintu</text>
  </threadedComment>
  <threadedComment ref="V5" dT="2024-07-03T12:44:33.10" personId="{C4DC1FB0-D22D-45CE-9BC7-AA1F49499E9D}" id="{7488CACF-57C3-4560-834E-E15AC2881542}">
    <text>Start Sprintu</text>
  </threadedComment>
  <threadedComment ref="Y5" dT="2024-07-03T12:44:56.43" personId="{C4DC1FB0-D22D-45CE-9BC7-AA1F49499E9D}" id="{DB717B71-36B1-4D7E-BA6C-36D7484AE112}">
    <text>Start Sprintu</text>
  </threadedComment>
  <threadedComment ref="CB21" dT="2025-08-07T09:44:37.54" personId="{C4DC1FB0-D22D-45CE-9BC7-AA1F49499E9D}" id="{D1F7BB32-329A-4F3E-88F8-407BB37AB080}">
    <text>tutaj powinny się kończyć testy boltpay + pełna regresja</text>
  </threadedComment>
  <threadedComment ref="BO24" dT="2025-05-14T14:29:50.41" personId="{C4DC1FB0-D22D-45CE-9BC7-AA1F49499E9D}" id="{88EDEFBA-002F-47EE-BCE5-AA27492BA722}">
    <text>product setup</text>
  </threadedComment>
  <threadedComment ref="BU24" dT="2025-05-14T14:38:00.43" personId="{C4DC1FB0-D22D-45CE-9BC7-AA1F49499E9D}" id="{A7DE1C9D-D673-45A3-B9C7-276BCE5CD99F}">
    <text>zapas</text>
  </threadedComment>
  <threadedComment ref="BT30" dT="2025-06-20T11:35:49.78" personId="{C4DC1FB0-D22D-45CE-9BC7-AA1F49499E9D}" id="{0CC6E251-5DBC-4968-B985-63B9B37435C8}">
    <text>potencjalnie musimy jeszcze zrobić reaktywację po API + przedłużenie polis - czekamy na potwierdzenie KAMa</text>
  </threadedComment>
  <threadedComment ref="BT30" dT="2025-07-04T09:08:16.83" personId="{C4DC1FB0-D22D-45CE-9BC7-AA1F49499E9D}" id="{544536DF-6EF3-45B8-A39E-B96E9B811A41}" parentId="{0CC6E251-5DBC-4968-B985-63B9B37435C8}">
    <text>nie bdzie tego - projekt w warranty phase</text>
  </threadedComment>
  <threadedComment ref="C35" dT="2025-08-01T10:17:07.06" personId="{C4DC1FB0-D22D-45CE-9BC7-AA1F49499E9D}" id="{3227B181-5888-47F4-9CE8-BB734384B484}">
    <text>PRODUKT 1</text>
  </threadedComment>
  <threadedComment ref="CK35" dT="2025-08-01T10:19:57.67" personId="{C4DC1FB0-D22D-45CE-9BC7-AA1F49499E9D}" id="{2A4C446E-D84D-42B7-91C0-6CCCA533FB49}">
    <text>Start 22.10 (wydanie do zaplanowania kilka dni wcześniej np 20.10)</text>
  </threadedComment>
  <threadedComment ref="C36" dT="2025-08-19T08:50:29.30" personId="{C4DC1FB0-D22D-45CE-9BC7-AA1F49499E9D}" id="{A0BD55CD-2419-4C0E-8912-4AC2FB246614}">
    <text>Zmiany w CP</text>
  </threadedComment>
  <threadedComment ref="CC36" dT="2025-09-23T10:37:27.67" personId="{C4DC1FB0-D22D-45CE-9BC7-AA1F49499E9D}" id="{E261554F-2349-4AFD-9650-00E96965276A}">
    <text>Zmiany w CP</text>
  </threadedComment>
  <threadedComment ref="CI36" dT="2025-09-23T10:37:12.23" personId="{C4DC1FB0-D22D-45CE-9BC7-AA1F49499E9D}" id="{77879111-3EA4-444A-B8F6-375FC6F78FF0}">
    <text>Start setupu produktu</text>
  </threadedComment>
  <threadedComment ref="CM36" dT="2025-09-23T10:38:05.15" personId="{C4DC1FB0-D22D-45CE-9BC7-AA1F49499E9D}" id="{606FA1FC-120C-47AC-A77F-0F219A2120FF}">
    <text>Tutaj wstępnie wejście na PROD z produktem i może też z CP</text>
  </threadedComment>
  <threadedComment ref="C37" dT="2025-08-01T10:17:16.86" personId="{C4DC1FB0-D22D-45CE-9BC7-AA1F49499E9D}" id="{DC6D3ED5-6059-4925-95DF-63C70CB65262}">
    <text>PRODUKT 2</text>
  </threadedComment>
  <threadedComment ref="C38" dT="2025-08-19T08:51:00.77" personId="{C4DC1FB0-D22D-45CE-9BC7-AA1F49499E9D}" id="{D0A5A36B-DC0A-42F5-B9F4-577828AB8C87}">
    <text>Zmiany produktowe</text>
  </threadedComment>
  <threadedComment ref="CE40" dT="2025-09-02T11:20:54.42" personId="{C4DC1FB0-D22D-45CE-9BC7-AA1F49499E9D}" id="{AE452EC3-D5EE-4FFF-A9F4-64F4C458333F}">
    <text>koniec konfiguracji</text>
  </threadedComment>
  <threadedComment ref="B44" dT="2025-06-20T10:46:28.15" personId="{C4DC1FB0-D22D-45CE-9BC7-AA1F49499E9D}" id="{8647E88F-DCDA-4D71-B9EE-310071EE5FE1}">
    <text>Pending E2E test with Orange</text>
  </threadedComment>
  <threadedComment ref="AJ45" dT="2024-10-01T08:25:58.90" personId="{C4DC1FB0-D22D-45CE-9BC7-AA1F49499E9D}" id="{ED056F18-8EA2-4B8C-ABD6-9A55745FDD83}">
    <text>16/10 - nowa data wejścia na PROD</text>
  </threadedComment>
  <threadedComment ref="AJ45" dT="2024-10-14T10:07:26.02" personId="{C4DC1FB0-D22D-45CE-9BC7-AA1F49499E9D}" id="{EAAA4124-04BC-45F8-B887-387DE3ABB9F1}" parentId="{ED056F18-8EA2-4B8C-ABD6-9A55745FDD83}">
    <text>wchodzimy nawet jak testów nie będzie</text>
  </threadedComment>
  <threadedComment ref="AH46" dT="2024-08-12T11:12:45.57" personId="{C4DC1FB0-D22D-45CE-9BC7-AA1F49499E9D}" id="{2DB300F8-251B-463B-B588-E346DFB5D559}">
    <text>tutaj to wystartuje w Optimusie</text>
  </threadedComment>
  <threadedComment ref="AL46" dT="2024-09-23T12:57:37.02" personId="{C4DC1FB0-D22D-45CE-9BC7-AA1F49499E9D}" id="{4EEAF8D4-C3C2-4C4F-9D1E-B0E004EFF084}">
    <text>do potwierdzenie data wdrożenia na PROD</text>
  </threadedComment>
  <threadedComment ref="AL46" dT="2024-10-28T12:02:41.76" personId="{C4DC1FB0-D22D-45CE-9BC7-AA1F49499E9D}" id="{47DF914F-42A4-4BD9-BD47-73E99BC50FAB}" parentId="{4EEAF8D4-C3C2-4C4F-9D1E-B0E004EFF084}">
    <text>wchodzi 29.10</text>
  </threadedComment>
  <threadedComment ref="AP46" dT="2024-11-19T10:38:22.39" personId="{C4DC1FB0-D22D-45CE-9BC7-AA1F49499E9D}" id="{DC0DEDC3-4399-42B2-AFF8-936EF510D709}">
    <text>Orange przesunął testy na koniec listopada</text>
  </threadedComment>
  <threadedComment ref="BK49" dT="2025-03-20T13:43:14.63" personId="{C4DC1FB0-D22D-45CE-9BC7-AA1F49499E9D}" id="{8F650E63-9759-4252-B5C8-C61FFFF41499}">
    <text>setup produktu</text>
  </threadedComment>
  <threadedComment ref="BL49" dT="2025-03-20T13:43:47.68" personId="{C4DC1FB0-D22D-45CE-9BC7-AA1F49499E9D}" id="{25BB53D1-A3D5-4F75-9392-73A7B4A42BD7}">
    <text>pricing</text>
  </threadedComment>
  <threadedComment ref="BL49" dT="2025-04-22T12:27:38.31" personId="{C4DC1FB0-D22D-45CE-9BC7-AA1F49499E9D}" id="{13AD2DD9-1243-49E9-89D8-40623B42262E}" parentId="{25BB53D1-A3D5-4F75-9392-73A7B4A42BD7}">
    <text>integracja cenników między Wortenem a nami - czekamy na listę produktów od KAMów (później Worten musi swoje ID potwierdzić)</text>
  </threadedComment>
  <threadedComment ref="BM49" dT="2025-03-20T13:44:08.80" personId="{C4DC1FB0-D22D-45CE-9BC7-AA1F49499E9D}" id="{338DA7C9-9371-48D0-B2ED-D49EF46B70DB}">
    <text>integracja scoringu</text>
  </threadedComment>
  <threadedComment ref="BQ49" dT="2025-03-20T13:44:40.04" personId="{C4DC1FB0-D22D-45CE-9BC7-AA1F49499E9D}" id="{99E6ABFF-EC4E-4106-BB47-3E2317D4FBD4}">
    <text>integracja płatności</text>
  </threadedComment>
  <threadedComment ref="BR49" dT="2025-03-20T13:35:06.91" personId="{C4DC1FB0-D22D-45CE-9BC7-AA1F49499E9D}" id="{FE099571-7C41-4642-A56F-B9DDE8D8E932}">
    <text>zapas</text>
  </threadedComment>
  <threadedComment ref="BU51" dT="2025-07-04T09:11:12.27" personId="{C4DC1FB0-D22D-45CE-9BC7-AA1F49499E9D}" id="{E58244C9-0C86-4D63-9EBF-F2251E1751CB}">
    <text>Analiza API Repair</text>
  </threadedComment>
  <threadedComment ref="CE51" dT="2025-08-07T09:49:11.68" personId="{C4DC1FB0-D22D-45CE-9BC7-AA1F49499E9D}" id="{CC677E34-4FA3-45C7-8F4C-E4EE3FBA471D}">
    <text>koniec zmian dla Unified APi</text>
  </threadedComment>
  <threadedComment ref="BO53" dT="2025-03-20T13:35:54.11" personId="{C4DC1FB0-D22D-45CE-9BC7-AA1F49499E9D}" id="{236E699B-68F5-4842-884D-FF03FE6A077E}">
    <text>frontend + backend</text>
  </threadedComment>
  <threadedComment ref="BQ53" dT="2025-03-20T13:36:10.30" personId="{C4DC1FB0-D22D-45CE-9BC7-AA1F49499E9D}" id="{8CDA47E3-C113-40FD-91D7-65663F047687}">
    <text>integracja z płatnościami</text>
  </threadedComment>
  <threadedComment ref="BQ53" dT="2025-04-07T10:51:17.58" personId="{C4DC1FB0-D22D-45CE-9BC7-AA1F49499E9D}" id="{140A072C-CD5E-49DC-A117-FA376E0FA586}" parentId="{8CDA47E3-C113-40FD-91D7-65663F047687}">
    <text>Start UAT wewnętrznych</text>
  </threadedComment>
  <threadedComment ref="BR53" dT="2025-03-20T13:36:10.30" personId="{C4DC1FB0-D22D-45CE-9BC7-AA1F49499E9D}" id="{A9D050B2-2F60-4F52-B2C3-7743A42E508A}">
    <text>zapas</text>
  </threadedComment>
  <threadedComment ref="CI54" dT="2025-09-04T10:56:23.29" personId="{C4DC1FB0-D22D-45CE-9BC7-AA1F49499E9D}" id="{4CB3640E-FAB1-4EE8-82AC-850D07E3EC9B}">
    <text>CVM Integration</text>
  </threadedComment>
  <threadedComment ref="CL54" dT="2025-09-04T10:56:36.33" personId="{C4DC1FB0-D22D-45CE-9BC7-AA1F49499E9D}" id="{EEB648DA-CD1D-436E-ACD9-726BA68C5892}">
    <text>Definicja Produktu</text>
  </threadedComment>
  <threadedComment ref="CJ57" dT="2025-09-04T10:52:56.00" personId="{C4DC1FB0-D22D-45CE-9BC7-AA1F49499E9D}" id="{FF79FC61-498F-4287-94FA-CC60ED27AEAF}">
    <text>Feed link config</text>
  </threadedComment>
  <threadedComment ref="CL57" dT="2025-09-04T10:56:58.80" personId="{C4DC1FB0-D22D-45CE-9BC7-AA1F49499E9D}" id="{CB01D107-F8DA-4AEC-AE1D-002960AA595D}">
    <text>CVM Config</text>
  </threadedComment>
  <threadedComment ref="C65" dT="2025-07-03T08:16:28.31" personId="{C4DC1FB0-D22D-45CE-9BC7-AA1F49499E9D}" id="{2F6B4532-9DFC-4D50-804F-F978E9025E93}">
    <text>iMad RentBasic</text>
  </threadedComment>
  <threadedComment ref="C66" dT="2025-07-03T08:16:40.49" personId="{C4DC1FB0-D22D-45CE-9BC7-AA1F49499E9D}" id="{D0D0C620-3B35-4295-A4A3-462834D8657E}">
    <text>BusinessRent + BusinessRentBasic</text>
  </threadedComment>
  <threadedComment ref="BJ74" dT="2025-03-21T11:27:48.82" personId="{C4DC1FB0-D22D-45CE-9BC7-AA1F49499E9D}" id="{FBE42890-4798-49C6-9241-E355FD3B06F5}">
    <text>tylko konfiguracja? może to iść poza planem wydań ALFa?</text>
  </threadedComment>
  <threadedComment ref="BN74" dT="2025-04-24T13:49:13.39" personId="{C4DC1FB0-D22D-45CE-9BC7-AA1F49499E9D}" id="{91C101A3-4706-4722-8EE9-37708C33F352}">
    <text>LSG-12534 idzie w paczce 1.64 + zmiany w jasperze LSG-12570 - data TBC</text>
  </threadedComment>
  <threadedComment ref="BN77" dT="2025-04-24T13:48:29.88" personId="{C4DC1FB0-D22D-45CE-9BC7-AA1F49499E9D}" id="{1DE930C4-086B-4772-ACA6-0927F53EBD77}">
    <text>Łukasz wraca 14.05 a Krzysiek 15.05</text>
  </threadedComment>
  <threadedComment ref="AA79" dT="2024-08-05T08:37:27.36" personId="{C4DC1FB0-D22D-45CE-9BC7-AA1F49499E9D}" id="{06DE57DC-EE77-4791-BD73-22F4D9DA7BB5}">
    <text>tutaj powinniśmy kończyć DEV</text>
  </threadedComment>
  <threadedComment ref="AE79" dT="2024-09-09T08:47:47.43" personId="{C4DC1FB0-D22D-45CE-9BC7-AA1F49499E9D}" id="{7F30EB62-C617-4BB0-BF58-F29D07BAC623}">
    <text>wewnętrzne testy in progress</text>
  </threadedComment>
  <threadedComment ref="S99" dT="2024-06-17T13:18:19.44" personId="{C4DC1FB0-D22D-45CE-9BC7-AA1F49499E9D}" id="{00C96E93-585F-4B31-B37E-895190A57E0D}">
    <text>B2B, zgody scoringowe i to co zostało na iMad</text>
  </threadedComment>
  <threadedComment ref="T99" dT="2024-06-24T11:29:03.41" personId="{C4DC1FB0-D22D-45CE-9BC7-AA1F49499E9D}" id="{22A95696-CAC0-4DBE-BF41-A17FCA801F36}">
    <text>pozostałe dokumenty do MM, Multi, Najem (upgrade), Najem B2B</text>
  </threadedComment>
  <threadedComment ref="U99" dT="2024-07-02T12:39:11.58" personId="{C4DC1FB0-D22D-45CE-9BC7-AA1F49499E9D}" id="{770CA5DE-B8EF-4E6D-8FA6-3EC8467A681B}">
    <text>testy paczki</text>
  </threadedComment>
  <threadedComment ref="W99" dT="2024-07-15T14:54:32.88" personId="{C4DC1FB0-D22D-45CE-9BC7-AA1F49499E9D}" id="{F1499CBF-50DD-4AC6-8837-141E25BD57B0}">
    <text>planowane we wdrożeniu z Amplifinem - 17/07</text>
  </threadedComment>
  <threadedComment ref="Y99" dT="2024-07-22T08:42:13.81" personId="{C4DC1FB0-D22D-45CE-9BC7-AA1F49499E9D}" id="{27C53608-3531-4FA5-A798-E33136D9BB8E}">
    <text>special offer</text>
  </threadedComment>
  <threadedComment ref="AC99" dT="2024-07-22T08:43:27.94" personId="{C4DC1FB0-D22D-45CE-9BC7-AA1F49499E9D}" id="{61DF35DB-DFD3-4681-9418-41B588C844C5}">
    <text>tutaj startują zmiany frontu LFO - 3 tyg</text>
  </threadedComment>
  <threadedComment ref="AR99" dT="2024-12-02T10:20:56.19" personId="{C4DC1FB0-D22D-45CE-9BC7-AA1F49499E9D}" id="{28FAFB57-68B6-40DF-8C2E-1DA9423DEC15}">
    <text>rebranding Czech</text>
  </threadedComment>
  <threadedComment ref="AR99" dT="2024-12-02T10:21:32.84" personId="{C4DC1FB0-D22D-45CE-9BC7-AA1F49499E9D}" id="{67E995EB-4B19-4E69-8CB4-8C3F270EAEE9}" parentId="{28FAFB57-68B6-40DF-8C2E-1DA9423DEC15}">
    <text>+ iMadRepricing (usunięcie spacji)</text>
  </threadedComment>
  <threadedComment ref="Q100" dT="2024-06-05T09:44:11.55" personId="{C4DC1FB0-D22D-45CE-9BC7-AA1F49499E9D}" id="{36ECB363-D7FC-4557-A127-0C4ED0223714}">
    <text>PKO testy i instrukcje do iMad</text>
  </threadedComment>
  <threadedComment ref="R100" dT="2024-06-05T09:45:03.75" personId="{C4DC1FB0-D22D-45CE-9BC7-AA1F49499E9D}" id="{CF243139-B2D0-4772-9CC6-96855CBC6442}">
    <text>jak wpłyną regulaminy to wystartują prace</text>
  </threadedComment>
  <threadedComment ref="S100" dT="2024-06-17T13:36:07.29" personId="{C4DC1FB0-D22D-45CE-9BC7-AA1F49499E9D}" id="{C45BEAA1-317C-4DF5-8E39-7CF78976202E}">
    <text>PKO, iMad, MM i Special Offer - wchodzi podmiana regulaminów (maili i sms) w tym tyg</text>
  </threadedComment>
  <threadedComment ref="S100" dT="2024-06-25T10:51:59.36" personId="{C4DC1FB0-D22D-45CE-9BC7-AA1F49499E9D}" id="{10301DB6-86FA-42B4-846D-39F8630E4544}" parentId="{C45BEAA1-317C-4DF5-8E39-7CF78976202E}">
    <text>To weszło wszystko (+ landing page dla special offer stanalone)</text>
  </threadedComment>
  <threadedComment ref="V100" dT="2024-07-08T09:51:21.79" personId="{C4DC1FB0-D22D-45CE-9BC7-AA1F49499E9D}" id="{1890E3AE-C469-4482-8909-25F1B1632C52}">
    <text>wrzucane będą regulaminy dla iMad renta i TeleMach</text>
  </threadedComment>
  <threadedComment ref="V100" dT="2024-07-17T09:17:13.06" personId="{C4DC1FB0-D22D-45CE-9BC7-AA1F49499E9D}" id="{64BADCEC-47B2-4C0F-945A-0B5ECF3029B9}" parentId="{1890E3AE-C469-4482-8909-25F1B1632C52}">
    <text>to weszło</text>
  </threadedComment>
  <threadedComment ref="AG100" dT="2024-09-23T09:45:35.68" personId="{C4DC1FB0-D22D-45CE-9BC7-AA1F49499E9D}" id="{3BA9ECD2-3D1B-4996-8823-59ED5BA58D43}">
    <text>podmiana regulaminów dla Tmobile i Special Offer</text>
  </threadedComment>
  <threadedComment ref="AJ100" dT="2024-10-01T08:22:05.94" personId="{C4DC1FB0-D22D-45CE-9BC7-AA1F49499E9D}" id="{576AF8DA-F609-4182-84EB-E5B797F4944A}">
    <text>15MD na nowy produkt w ramach rebrandingu JETa</text>
  </threadedComment>
  <threadedComment ref="AP100" dT="2024-11-26T13:43:37.44" personId="{C4DC1FB0-D22D-45CE-9BC7-AA1F49499E9D}" id="{DBCF1849-7F7E-42CF-8070-AA64E117471D}">
    <text>koniec UAT dla gwarancji Węgry i Malezja czeka na testy</text>
  </threadedComment>
  <threadedComment ref="AQ100" dT="2024-12-02T10:35:08.22" personId="{C4DC1FB0-D22D-45CE-9BC7-AA1F49499E9D}" id="{9AFFF5CD-F309-451B-8CB5-39CA864F9D21}">
    <text>Gwarancje PL - spory temat</text>
  </threadedComment>
  <threadedComment ref="AQ100" dT="2024-12-02T10:37:32.50" personId="{C4DC1FB0-D22D-45CE-9BC7-AA1F49499E9D}" id="{2F10128E-AA3C-4153-ABE7-9375FA27FFA6}" parentId="{9AFFF5CD-F309-451B-8CB5-39CA864F9D21}">
    <text>Malezja czeka na testy</text>
  </threadedComment>
  <threadedComment ref="AQ100" dT="2024-12-02T10:37:47.62" personId="{C4DC1FB0-D22D-45CE-9BC7-AA1F49499E9D}" id="{E1BEEFC3-FA27-4168-BF10-7F759BFD741A}" parentId="{9AFFF5CD-F309-451B-8CB5-39CA864F9D21}">
    <text>to są ostatnie zmiany dla rebrandingu w Warex</text>
  </threadedComment>
  <threadedComment ref="CB100" dT="2025-08-19T07:49:35.63" personId="{C4DC1FB0-D22D-45CE-9BC7-AA1F49499E9D}" id="{A9CD15FB-49BD-40DB-A9ED-E87B937FFDF6}">
    <text xml:space="preserve">Tutaj się zaczynają testy wewnętrzne </text>
  </threadedComment>
  <threadedComment ref="O101" dT="2024-05-21T07:27:26.42" personId="{C4DC1FB0-D22D-45CE-9BC7-AA1F49499E9D}" id="{35228AB9-5953-46A0-9831-734D54A4CC5D}">
    <text>koniec MTTC developersko</text>
  </threadedComment>
  <threadedComment ref="P101" dT="2024-05-21T07:28:06.74" personId="{C4DC1FB0-D22D-45CE-9BC7-AA1F49499E9D}" id="{A7F13A5E-087F-4351-AFA8-0AFF98C44ABF}">
    <text>Malezja i nie wiadomo co z Żabką (Żabka podobno nie wyraziła zgody na rebranding przed kampanią)</text>
  </threadedComment>
  <threadedComment ref="P101" dT="2024-05-21T12:38:48.75" personId="{C4DC1FB0-D22D-45CE-9BC7-AA1F49499E9D}" id="{84B26ECA-C4ED-4CDF-9EF7-6A6FD6FB6E37}" parentId="{A7F13A5E-087F-4351-AFA8-0AFF98C44ABF}">
    <text>W tym sprincie w OPTI doszła dodatkowa praca dot promocji</text>
  </threadedComment>
  <threadedComment ref="R101" dT="2024-06-11T09:09:56.04" personId="{C4DC1FB0-D22D-45CE-9BC7-AA1F49499E9D}" id="{B285B64E-D9A4-407A-BCD2-A491B15BEED9}">
    <text>11.06 - MTTC i Żabka ida na PROD</text>
  </threadedComment>
  <threadedComment ref="S101" dT="2024-06-17T12:40:58.38" personId="{C4DC1FB0-D22D-45CE-9BC7-AA1F49499E9D}" id="{CC0AE1BD-0D4B-430B-92B9-4365B0D5A829}">
    <text>PKO in progress i zespół zacznie iMad</text>
  </threadedComment>
  <threadedComment ref="T101" dT="2024-06-25T09:48:58.96" personId="{C4DC1FB0-D22D-45CE-9BC7-AA1F49499E9D}" id="{80893E28-2AF8-4667-A4B5-03E95327EE2F}">
    <text>PKO i iMad in progress</text>
  </threadedComment>
  <threadedComment ref="U101" dT="2024-07-03T12:25:23.38" personId="{C4DC1FB0-D22D-45CE-9BC7-AA1F49499E9D}" id="{B765DD44-BA3B-47E0-A407-03456433CC07}">
    <text>iMad skończone (w przyszłym tyg powinno iść na PROD); PKO 1/3 zrobiona</text>
  </threadedComment>
  <threadedComment ref="V101" dT="2024-07-03T12:25:53.77" personId="{C4DC1FB0-D22D-45CE-9BC7-AA1F49499E9D}" id="{177B85C7-4A84-4861-B04A-8DEA54B9E9ED}">
    <text>Kontynuacja PKO + MM i Tele2</text>
  </threadedComment>
  <threadedComment ref="W101" dT="2024-07-29T11:05:58.62" personId="{C4DC1FB0-D22D-45CE-9BC7-AA1F49499E9D}" id="{D194E7EA-3E46-4769-A690-58D87FC00EC9}">
    <text>kończymy to Tele2 i bierzemy Play Insurance i Play Service</text>
  </threadedComment>
  <threadedComment ref="S102" dT="2024-06-18T12:38:13.73" personId="{C4DC1FB0-D22D-45CE-9BC7-AA1F49499E9D}" id="{493689A0-2D27-4E52-88E7-010694C27BFB}">
    <text>zespół czeka na potwierdzenie 1 template maila i będzie to jeszcze około 0.5MD</text>
  </threadedComment>
  <threadedComment ref="U102" dT="2024-06-25T13:00:22.34" personId="{C4DC1FB0-D22D-45CE-9BC7-AA1F49499E9D}" id="{94BABD3C-926E-4EA4-925D-01D5FE236AD2}">
    <text>testy szablonu mailowego OTP</text>
  </threadedComment>
  <threadedComment ref="T103" dT="2024-06-07T08:53:17.82" personId="{C4DC1FB0-D22D-45CE-9BC7-AA1F49499E9D}" id="{E66A6CF7-F25C-4806-8863-A069A06F77CA}">
    <text>Tutaj powinny dojechać figmy portalu B2B</text>
  </threadedComment>
  <threadedComment ref="U103" dT="2024-06-26T11:17:05.00" personId="{C4DC1FB0-D22D-45CE-9BC7-AA1F49499E9D}" id="{287E2D04-DDAB-42B4-829E-E879DBC97D8D}">
    <text>zmiany dla iMada (Multibrandiwe dokumenty)</text>
  </threadedComment>
  <threadedComment ref="AA103" dT="2024-08-08T12:04:19.53" personId="{C4DC1FB0-D22D-45CE-9BC7-AA1F49499E9D}" id="{C01A3BA8-BD5D-467F-8775-DF13C675E66C}">
    <text>tutaj będą do 16/08 skończone te ekrany po rejestracji</text>
  </threadedComment>
  <threadedComment ref="AB103" dT="2024-08-08T12:04:52.17" personId="{C4DC1FB0-D22D-45CE-9BC7-AA1F49499E9D}" id="{F133D0B7-E30E-4579-9AF0-4D7ADADD2C88}">
    <text>potwierdzić wyceny do tej pozostałej części</text>
  </threadedComment>
  <threadedComment ref="AB103" dT="2024-08-19T14:07:05.01" personId="{C4DC1FB0-D22D-45CE-9BC7-AA1F49499E9D}" id="{1C9D705D-3BD7-47EC-917A-11141D9FE18B}" parentId="{F133D0B7-E30E-4579-9AF0-4D7ADADD2C88}">
    <text>tutaj powinniśmy zamknąć rebranding B2B</text>
  </threadedComment>
  <threadedComment ref="AO106" dT="2024-11-04T12:53:28.00" personId="{C4DC1FB0-D22D-45CE-9BC7-AA1F49499E9D}" id="{BA1E3C62-EC1E-4865-863B-E7A28415CBD0}">
    <text>Start DEV</text>
  </threadedComment>
  <threadedComment ref="C109" dT="2024-05-23T10:21:33.51" personId="{F8E402B0-B591-4859-B851-C9D5C34369B9}" id="{763DF995-F5AC-4D8B-BF18-A6D24056C1BB}">
    <text>Analiza i tworzenie US - 20-24/06
DEV - 25/06 - 05/07
Test wew. &amp; fix - 08/07 - 19/07
Testy UAT - 22/07 - 26/07
Implementacja PROD - 29-30/07
GO Live - 31/07</text>
  </threadedComment>
  <threadedComment ref="P109" dT="2024-05-20T10:23:54.42" personId="{C4DC1FB0-D22D-45CE-9BC7-AA1F49499E9D}" id="{4EA0D6BF-439E-4CFD-9E3C-4FAFB20A59BC}">
    <text xml:space="preserve">to najprawdopodobniej będzie robił zespół softwarely </text>
  </threadedComment>
  <threadedComment ref="U109" dT="2024-06-26T11:51:13.96" personId="{F8E402B0-B591-4859-B851-C9D5C34369B9}" id="{9095E3E8-D3FE-42CB-84A1-2AF0C39F99F2}">
    <text>05/07 ALF dostarczy do WAREX input w postaci poprawnych rekordów do przetestowania.</text>
  </threadedComment>
  <threadedComment ref="U109" dT="2024-07-02T12:40:33.55" personId="{C4DC1FB0-D22D-45CE-9BC7-AA1F49499E9D}" id="{1E27B051-0D83-4D6F-854F-DAAEA29BFAB6}" parentId="{9095E3E8-D3FE-42CB-84A1-2AF0C39F99F2}">
    <text>Konrad potwierdził - to się powinno udać do końca tego tyg</text>
  </threadedComment>
  <threadedComment ref="W109" dT="2024-07-15T14:56:21.33" personId="{C4DC1FB0-D22D-45CE-9BC7-AA1F49499E9D}" id="{D00C6A92-C7DE-4675-8DD6-7D78BBF78763}">
    <text>RYZYKO! Partner w złym formacie wysyła dane w pliku</text>
  </threadedComment>
  <threadedComment ref="X109" dT="2024-07-02T12:42:59.41" personId="{C4DC1FB0-D22D-45CE-9BC7-AA1F49499E9D}" id="{9A4F63E4-8480-4624-A44B-B9435CA0A31D}">
    <text>tutaj jeszcze raport anulacyjny - około 7-8MD</text>
  </threadedComment>
  <threadedComment ref="X109" dT="2024-07-02T12:43:53.65" personId="{C4DC1FB0-D22D-45CE-9BC7-AA1F49499E9D}" id="{E49B22A2-40C9-41FF-A189-D58740DD168A}" parentId="{9A4F63E4-8480-4624-A44B-B9435CA0A31D}">
    <text>do potwierdzenia zakres tego raportu!</text>
  </threadedComment>
  <threadedComment ref="Y109" dT="2024-07-02T12:43:27.26" personId="{C4DC1FB0-D22D-45CE-9BC7-AA1F49499E9D}" id="{83DFF393-A42C-426F-A29A-BBB412D825B2}">
    <text>PROD do potwierdzenia</text>
  </threadedComment>
  <threadedComment ref="C110" dT="2024-05-16T07:29:54.77" personId="{F8E402B0-B591-4859-B851-C9D5C34369B9}" id="{85523440-D338-4D5C-88AF-CB6421774075}">
    <text>Analiza i tworzenie US - 17-25/06
DEV - 26/06 - 8/07
Test wew. &amp; fix - 9-10/07
Testy UAT - 11-26/07
Implementacja PROD - 29/07
GO Live - 30/07</text>
  </threadedComment>
  <threadedComment ref="C110" dT="2024-07-17T09:20:28.19" personId="{C4DC1FB0-D22D-45CE-9BC7-AA1F49499E9D}" id="{FB78EFEB-50DA-4B18-83DF-E945856A0B75}" parentId="{85523440-D338-4D5C-88AF-CB6421774075}">
    <text>UATy wystartowały 16/07</text>
  </threadedComment>
  <threadedComment ref="W110" dT="2024-07-17T09:20:00.00" personId="{C4DC1FB0-D22D-45CE-9BC7-AA1F49499E9D}" id="{82B92E56-3FDC-48B0-A82A-6EA8705A9958}">
    <text>UAT wystartował 16/07 - rebranding produktów trochę to opóźnił</text>
  </threadedComment>
  <threadedComment ref="Z110" dT="2024-08-05T09:26:47.68" personId="{C4DC1FB0-D22D-45CE-9BC7-AA1F49499E9D}" id="{16509969-88D2-4CE1-9FCC-88C75B192AE5}">
    <text>czekamy na testy E2E ALFa żeby wdrożyc zmiany na PROD</text>
  </threadedComment>
  <threadedComment ref="C111" dT="2024-08-05T11:18:44.85" personId="{C4DC1FB0-D22D-45CE-9BC7-AA1F49499E9D}" id="{7CD43258-DCD2-43D1-97CE-4136A073392F}">
    <text>OPTI na PROD od 26/07</text>
  </threadedComment>
  <threadedComment ref="C111" dT="2024-08-05T11:19:25.24" personId="{C4DC1FB0-D22D-45CE-9BC7-AA1F49499E9D}" id="{C95CF4F0-BBCB-41E8-9058-64D94DDD9721}" parentId="{7CD43258-DCD2-43D1-97CE-4136A073392F}">
    <text>+ komunikacja i włączenie tego programu jak wszystko będzie gotowe</text>
  </threadedComment>
  <threadedComment ref="V111" dT="2024-07-03T12:27:45.13" personId="{C4DC1FB0-D22D-45CE-9BC7-AA1F49499E9D}" id="{9C38B5D8-DA58-46D4-AFB2-D7B5AEE4417B}">
    <text>tutaj powinna Monia zacząć</text>
  </threadedComment>
  <threadedComment ref="X111" dT="2024-06-25T13:53:29.89" personId="{C4DC1FB0-D22D-45CE-9BC7-AA1F49499E9D}" id="{65F56A9A-617C-4248-8DD9-35778D54CD3D}">
    <text>23/07 start UAT</text>
  </threadedComment>
  <threadedComment ref="AA111" dT="2024-08-12T11:11:17.63" personId="{C4DC1FB0-D22D-45CE-9BC7-AA1F49499E9D}" id="{D69208E3-ABFB-4B57-A8CD-B5FF2A95EE50}">
    <text>Komunikacja idzie na PROD</text>
  </threadedComment>
  <threadedComment ref="B114" dT="2024-05-14T11:18:02.35" personId="{C4DC1FB0-D22D-45CE-9BC7-AA1F49499E9D}" id="{C6C5CE3D-372E-4910-A9AB-88ADA3373389}">
    <text>oczekiwanie biznesu jest 19/06</text>
  </threadedComment>
  <threadedComment ref="C114" dT="2024-05-16T13:50:03.53" personId="{F8E402B0-B591-4859-B851-C9D5C34369B9}" id="{EF9F0616-0305-4774-AF3A-2D06F328A413}">
    <text>Analiza i tworzenie US - 13-17/05
DEV - 15/05- 03/06
Test wew. &amp; fix - 04/06-07/06
Testy UAT - 10-14/06
Testy PRE-PROD - 17-18/06
Implementacja PROD - 19/06
GO Live - 20/06</text>
  </threadedComment>
  <threadedComment ref="R114" dT="2024-05-16T13:45:18.85" personId="{F8E402B0-B591-4859-B851-C9D5C34369B9}" id="{DA4060B7-C150-4DFF-9D33-F51300FC501C}">
    <text>KAM - Łukasz 
Będzie u klienta od 10-06 żeby zapoznać z obsługą produktu.
Testy UAT z klientem</text>
  </threadedComment>
  <threadedComment ref="Q115" dT="2024-05-21T10:22:35.50" personId="{F8E402B0-B591-4859-B851-C9D5C34369B9}" id="{54AA78E7-6CDE-4C34-A6AA-38F80E54C65A}">
    <text>05/06 - planowane wejście na UAT</text>
  </threadedComment>
  <threadedComment ref="S116" dT="2024-06-17T12:41:44.99" personId="{C4DC1FB0-D22D-45CE-9BC7-AA1F49499E9D}" id="{9C73ED8C-06FA-40FB-929C-C7F3CB951CBA}">
    <text>Analiza in progress i za chwile startuje dev</text>
  </threadedComment>
  <threadedComment ref="T116" dT="2024-06-25T09:50:08.26" personId="{C4DC1FB0-D22D-45CE-9BC7-AA1F49499E9D}" id="{A14FEBD9-D587-4660-B7E7-72C7CE312D5B}">
    <text>wpłynęły ostatnie potrzebne dokumenty i dev wystartował</text>
  </threadedComment>
  <threadedComment ref="U116" dT="2024-07-03T12:28:22.63" personId="{C4DC1FB0-D22D-45CE-9BC7-AA1F49499E9D}" id="{ECD2B69D-8740-403B-871F-C686D4EC6824}">
    <text>in progress - jutro powinno wejść na UAT</text>
  </threadedComment>
  <threadedComment ref="V116" dT="2024-07-08T11:08:56.95" personId="{C4DC1FB0-D22D-45CE-9BC7-AA1F49499E9D}" id="{EF130BAC-132B-48CC-B3FE-46932DDB0FA3}">
    <text>Jest na UAT więc w ten czwartek lub przyszły tydzień wdrożenie (bez komunikacji, sam produkt - komunikacja może być wysyłana manualnie, a komunikacja wejdzie około 2 tyg później)</text>
  </threadedComment>
  <threadedComment ref="W116" dT="2024-07-03T12:29:07.98" personId="{C4DC1FB0-D22D-45CE-9BC7-AA1F49499E9D}" id="{A997F67B-B7C2-4DC8-9FD0-CAFF08587F5E}">
    <text>tutaj już Opti powinien być na PROD</text>
  </threadedComment>
  <threadedComment ref="X116" dT="2024-07-10T12:44:00.07" personId="{C4DC1FB0-D22D-45CE-9BC7-AA1F49499E9D}" id="{45246409-E71D-480C-BB28-388090EACF0B}">
    <text>dodanie komunikacji - data TBC</text>
  </threadedComment>
  <threadedComment ref="C117" dT="2024-06-18T12:38:51.90" personId="{C4DC1FB0-D22D-45CE-9BC7-AA1F49499E9D}" id="{60919CFE-DA62-462B-AB5A-FF6325AB50A0}">
    <text>MASH już poszedł na PROD</text>
  </threadedComment>
  <threadedComment ref="C123" dT="2024-10-03T07:46:46.48" personId="{C4DC1FB0-D22D-45CE-9BC7-AA1F49499E9D}" id="{68CD215C-108C-441A-8CF2-ED331A3340D1}">
    <text>DŁUG</text>
  </threadedComment>
  <threadedComment ref="B124" dT="2024-05-20T08:06:16.12" personId="{C4DC1FB0-D22D-45CE-9BC7-AA1F49499E9D}" id="{BD7419F3-B061-494B-AF36-22BC8AEECADC}">
    <text>Brak pracy zaplanowanej po stronie naszego IT na ten moment, ale coś się może pojawić później</text>
  </threadedComment>
  <threadedComment ref="B129" dT="2024-05-20T08:06:16.12" personId="{C4DC1FB0-D22D-45CE-9BC7-AA1F49499E9D}" id="{E879ABF7-FDE6-4C8C-9D4B-01E56B0A005D}">
    <text>Brak pracy zaplanowanej po stronie naszego IT na ten moment, ale coś się może pojawić później</text>
  </threadedComment>
  <threadedComment ref="AJ130" dT="2024-10-01T08:25:58.90" personId="{C4DC1FB0-D22D-45CE-9BC7-AA1F49499E9D}" id="{079DDBE0-53C5-427F-9ED7-09053416B859}">
    <text>16/10 - nowa data wejścia na PROD</text>
  </threadedComment>
  <threadedComment ref="AJ130" dT="2024-10-14T10:07:26.02" personId="{C4DC1FB0-D22D-45CE-9BC7-AA1F49499E9D}" id="{EAC28AF6-33D6-4DE2-8235-FC83066684F1}" parentId="{079DDBE0-53C5-427F-9ED7-09053416B859}">
    <text>wchodzimy nawet jak testów nie będzie</text>
  </threadedComment>
  <threadedComment ref="AH131" dT="2024-08-12T11:12:45.57" personId="{C4DC1FB0-D22D-45CE-9BC7-AA1F49499E9D}" id="{77FAD142-9246-4AD2-8748-BFB2562835E0}">
    <text>tutaj to wystartuje w Optimusie</text>
  </threadedComment>
  <threadedComment ref="AL131" dT="2024-09-23T12:57:37.02" personId="{C4DC1FB0-D22D-45CE-9BC7-AA1F49499E9D}" id="{634197D9-3EA1-4F42-9793-DD2DC7A4D2D2}">
    <text>do potwierdzenie data wdrożenia na PROD</text>
  </threadedComment>
  <threadedComment ref="AL131" dT="2024-10-28T12:02:41.76" personId="{C4DC1FB0-D22D-45CE-9BC7-AA1F49499E9D}" id="{C19A453F-899E-44D2-9B01-F312165512AA}" parentId="{634197D9-3EA1-4F42-9793-DD2DC7A4D2D2}">
    <text>wchodzi 29.10</text>
  </threadedComment>
  <threadedComment ref="AP131" dT="2024-11-19T10:38:22.39" personId="{C4DC1FB0-D22D-45CE-9BC7-AA1F49499E9D}" id="{FE2166E3-295E-427A-A645-94B0CE22D61D}">
    <text>Orange przesunął testy na koniec listopada</text>
  </threadedComment>
  <threadedComment ref="B134" dT="2024-09-05T11:36:58.55" personId="{C4DC1FB0-D22D-45CE-9BC7-AA1F49499E9D}" id="{4DC5F34F-73D4-4538-99BC-ADEB351C886F}">
    <text>Marcin proponuje że iMadCare pierwszy i dopiero wtedy iMadRent. Chcą coś zamknąć w pełni po stronie Warex i Opti do końca października więc propozycja jest taka żeby skupić się tylko na iMadCare</text>
  </threadedComment>
  <threadedComment ref="C134" dT="2024-09-09T13:06:28.83" personId="{C4DC1FB0-D22D-45CE-9BC7-AA1F49499E9D}" id="{0968F9BF-1642-4375-AAB9-7108AFADA7F4}">
    <text>zmiana limitów dla Rent (dla Care nie ma zmian w ALFie)</text>
  </threadedComment>
  <threadedComment ref="AC135" dT="2024-08-05T09:11:08.74" personId="{C4DC1FB0-D22D-45CE-9BC7-AA1F49499E9D}" id="{CB5A5300-AEF3-4748-B5B7-A00A58655B52}">
    <text>do 28/08 muszą dojechać wymagania</text>
  </threadedComment>
  <threadedComment ref="AD135" dT="2024-08-05T09:10:35.08" personId="{C4DC1FB0-D22D-45CE-9BC7-AA1F49499E9D}" id="{FE75110C-A14D-4F5A-9135-4578F9C7AE4E}">
    <text>tutaj start w sprincie</text>
  </threadedComment>
  <threadedComment ref="AI135" dT="2024-09-17T08:22:32.19" personId="{C4DC1FB0-D22D-45CE-9BC7-AA1F49499E9D}" id="{DDCC87A4-9246-4E6B-BC68-3AAD05724C97}">
    <text>tutaj wchodzimy na PROD z Rentem</text>
  </threadedComment>
  <threadedComment ref="AR135" dT="2024-11-19T10:40:12.89" personId="{C4DC1FB0-D22D-45CE-9BC7-AA1F49499E9D}" id="{A16E95BE-0F4D-4231-8DCB-D1AB0269E3F1}">
    <text>11.12 - iMadRent i iMadCare na PROD</text>
  </threadedComment>
  <threadedComment ref="AN136" dT="2024-11-04T12:56:13.14" personId="{C4DC1FB0-D22D-45CE-9BC7-AA1F49499E9D}" id="{5F01A158-BD9B-48AA-97FC-3603BAB38BCF}">
    <text>tutaj Monia ma startować DEV</text>
  </threadedComment>
  <threadedComment ref="AO136" dT="2024-10-28T12:04:00.45" personId="{C4DC1FB0-D22D-45CE-9BC7-AA1F49499E9D}" id="{7B26B33D-735A-4280-86C4-F9F7DB4DF1BA}">
    <text>tutaj powinna się skończyć praca nad Rentem i data wdrożenia do potwierdzenia</text>
  </threadedComment>
  <threadedComment ref="AS136" dT="2024-12-12T13:55:11.89" personId="{C4DC1FB0-D22D-45CE-9BC7-AA1F49499E9D}" id="{F8D29F93-ED96-4D33-A3E8-8F78E204B0E6}">
    <text>Ultra wchodzi tutaj na PROD, a Rent już wszedł</text>
  </threadedComment>
  <threadedComment ref="B145" dT="2024-06-10T14:42:34.93" personId="{C4DC1FB0-D22D-45CE-9BC7-AA1F49499E9D}" id="{EFE6DFD8-3121-4639-827A-26B8DF0C68BD}">
    <text>Lista wymagań z marketingu - częściowo wyceniona, a cześć jeszcze trzeba wycenić - Basia Rej-Buczkowska kontroluje to po stronie biznesu (i Agnieszka Rzepkowska daje approvale)</text>
  </threadedComment>
  <threadedComment ref="Q149" dT="2024-06-04T12:06:21.40" personId="{C4DC1FB0-D22D-45CE-9BC7-AA1F49499E9D}" id="{271176FB-34B9-4CF2-A0AD-6EAC7D2F6D49}">
    <text>@Przemysław Ćwikła (IT R&amp;D) zaplanuj to proszę tak jak ustaliliśmy</text>
    <mentions>
      <mention mentionpersonId="{F0CD913D-CE51-4377-8294-4435459C1A08}" mentionId="{AEBAA711-325F-496D-B5B9-977D3837BA90}" startIndex="0" length="27"/>
    </mentions>
  </threadedComment>
  <threadedComment ref="AH150" dT="2024-10-01T10:20:30.09" personId="{C4DC1FB0-D22D-45CE-9BC7-AA1F49499E9D}" id="{19844D55-7323-4B02-BE60-7D22CB7CF7C9}">
    <text>testy SIT - Karpo miał potwierdzić jak idzie i kiedy zaczynamy UAT</text>
  </threadedComment>
  <threadedComment ref="AI150" dT="2024-10-01T10:20:44.99" personId="{C4DC1FB0-D22D-45CE-9BC7-AA1F49499E9D}" id="{6C66A647-D0CF-4C94-ABF6-69CE0CA3C153}">
    <text>start UAT 7/10</text>
  </threadedComment>
  <threadedComment ref="AJ150" dT="2024-10-01T10:19:57.46" personId="{C4DC1FB0-D22D-45CE-9BC7-AA1F49499E9D}" id="{4D56C335-7E65-43FA-9722-FAF33DA19AC9}">
    <text>14/10 - idziemy na PROD</text>
  </threadedComment>
  <threadedComment ref="B155" dT="2024-07-29T09:59:43.84" personId="{C4DC1FB0-D22D-45CE-9BC7-AA1F49499E9D}" id="{4FD25403-97C1-4EC8-AFE9-1BD085B74549}">
    <text>Rental na styczeń</text>
  </threadedComment>
  <threadedComment ref="B155" dT="2024-07-29T10:00:10.43" personId="{C4DC1FB0-D22D-45CE-9BC7-AA1F49499E9D}" id="{A42B64F5-A576-41EB-9A68-3E472B727C37}" parentId="{4FD25403-97C1-4EC8-AFE9-1BD085B74549}">
    <text>Protection możemy zacząć w sierpniu ale będziemy robic powolo (około 2 miesiące)</text>
  </threadedComment>
  <threadedComment ref="D155" dT="2024-07-25T11:40:07.23" personId="{C4DC1FB0-D22D-45CE-9BC7-AA1F49499E9D}" id="{EBC4D5F0-AAA0-4E33-82F0-C180F33AC802}">
    <text>30MD - produkt
10MD - matryca SMS w ALFie
10MD - upgrade</text>
  </threadedComment>
  <threadedComment ref="C156" dT="2024-07-25T13:47:23.39" personId="{C4DC1FB0-D22D-45CE-9BC7-AA1F49499E9D}" id="{A78441B3-FFCA-4CFB-B83A-067FEA699AED}">
    <text>Milena musi ogarnąć wymagania</text>
  </threadedComment>
  <threadedComment ref="AA156" dT="2024-07-29T09:45:47.56" personId="{C4DC1FB0-D22D-45CE-9BC7-AA1F49499E9D}" id="{E0B192C7-65F4-427A-86CE-CADDEC660FC1}">
    <text>dogadywanie integracji z IT Luxtrade</text>
  </threadedComment>
  <threadedComment ref="C158" dT="2024-09-23T09:41:14.31" personId="{C4DC1FB0-D22D-45CE-9BC7-AA1F49499E9D}" id="{5F4BB7D8-AB2E-4A1C-A082-7E2CE122BBF4}">
    <text>tutaj będziemy korzystać z DC API więc będzie praca dla MASH. Idziemy w tym kierunku żeby później było łatwiej wdrożyć najem.</text>
  </threadedComment>
  <threadedComment ref="C158" dT="2024-10-14T12:13:37.84" personId="{C4DC1FB0-D22D-45CE-9BC7-AA1F49499E9D}" id="{78B666AB-B9CE-430C-A23C-4635CDDC82B8}" parentId="{5F4BB7D8-AB2E-4A1C-A082-7E2CE122BBF4}">
    <text>5 endpointów (2 są do zrobienia i nie ma dokumentacji)</text>
  </threadedComment>
  <threadedComment ref="B160" dT="2024-04-18T13:23:41.76" personId="{C4DC1FB0-D22D-45CE-9BC7-AA1F49499E9D}" id="{ACA27772-D9E9-403D-93E9-2815B8C31177}">
    <text>GoLive - 18 lipca (ale nie ma spółki i to się będzie opóźniać)</text>
  </threadedComment>
  <threadedComment ref="B160" dT="2024-05-14T07:48:49.26" personId="{C4DC1FB0-D22D-45CE-9BC7-AA1F49499E9D}" id="{07198A90-7FE2-4353-A884-4CFCD53A69BE}" parentId="{ACA27772-D9E9-403D-93E9-2815B8C31177}">
    <text>Info z 13/05 - projekt on-hold</text>
  </threadedComment>
  <threadedComment ref="E164" dT="2024-05-10T09:49:01.33" personId="{C4DC1FB0-D22D-45CE-9BC7-AA1F49499E9D}" id="{0F130794-84B8-4D4E-AC38-D675792116A4}">
    <text>Prace ukończone grudzień 2023 / styczeń 2024</text>
  </threadedComment>
  <threadedComment ref="D165" dT="2024-07-25T11:37:19.13" personId="{C4DC1FB0-D22D-45CE-9BC7-AA1F49499E9D}" id="{535556BB-CA01-429E-94E5-A356A0CC6DE8}">
    <text>możliwe że wycena się zmniejszy po dogadaniu wymagań od Ryzyka</text>
  </threadedComment>
  <threadedComment ref="AE165" dT="2024-08-13T07:45:32.09" personId="{C4DC1FB0-D22D-45CE-9BC7-AA1F49499E9D}" id="{61CFE114-6BEC-4939-9320-A85B42EF16B0}">
    <text>wejście na PROD 11.09</text>
  </threadedComment>
  <threadedComment ref="AH166" dT="2024-09-23T09:55:53.98" personId="{C4DC1FB0-D22D-45CE-9BC7-AA1F49499E9D}" id="{12826F99-D4A8-456D-B97F-B69EA3733BDF}">
    <text>tutaj 2/10 Warex chce iść na PROD</text>
  </threadedComment>
  <threadedComment ref="AL167" dT="2024-09-23T13:01:52.08" personId="{C4DC1FB0-D22D-45CE-9BC7-AA1F49499E9D}" id="{238D4C9A-3C33-464B-8965-E661809BEF7E}">
    <text>data PROD TBC</text>
  </threadedComment>
  <threadedComment ref="D168" dT="2024-05-21T10:43:02.64" personId="{860C3C1D-071E-4B8B-8F60-84BD40A96FFF}" id="{D2812278-3B66-4606-B64C-38E36F6049A4}">
    <text>zakres związany z cennikiem dynamicznym pokrywa się z projektem Cennika Dynamicznego</text>
  </threadedComment>
  <threadedComment ref="C170" dT="2024-07-23T08:15:27.51" personId="{C4DC1FB0-D22D-45CE-9BC7-AA1F49499E9D}" id="{19677A0F-B436-4DB4-864E-95D3722DCF01}">
    <text>funkcjonalność masowej wysyłki SMS</text>
  </threadedComment>
  <threadedComment ref="B180" dT="2024-06-25T14:37:50.25" personId="{C4DC1FB0-D22D-45CE-9BC7-AA1F49499E9D}" id="{95E14B3F-78AC-4421-86D8-7E4E502C94E7}">
    <text>Mr Price musi być odpalony w sierpniu</text>
  </threadedComment>
  <threadedComment ref="B180" dT="2024-09-23T09:54:18.34" personId="{C4DC1FB0-D22D-45CE-9BC7-AA1F49499E9D}" id="{DE59C2C3-A9A9-4C19-8B42-6F62A1E15062}" parentId="{95E14B3F-78AC-4421-86D8-7E4E502C94E7}">
    <text>Sprzedaż idzie przez CRMa Africa Mobile - więc zespół bolttech z Afryki musi dać sign-off UATów</text>
  </threadedComment>
  <threadedComment ref="C181" dT="2024-05-29T15:19:44.67" personId="{C4DC1FB0-D22D-45CE-9BC7-AA1F49499E9D}" id="{AE1EEAAA-B2B7-4260-93BC-E3B081EF537F}">
    <text>25MD na 3 procesy, a na start potrzebujemy tylko aktywacji</text>
  </threadedComment>
  <threadedComment ref="T181" dT="2024-06-25T11:01:18.91" personId="{C4DC1FB0-D22D-45CE-9BC7-AA1F49499E9D}" id="{840C5675-2DFA-4D6B-809A-8497FC1C9A83}">
    <text>Mamy speca ale nie można wystartować przez brak zasobów w Warex i start HT Rental</text>
  </threadedComment>
  <threadedComment ref="V181" dT="2024-07-03T12:30:12.62" personId="{C4DC1FB0-D22D-45CE-9BC7-AA1F49499E9D}" id="{67021F0A-1CF3-4B9E-B095-0EE24B076AC8}">
    <text>tu ma startować Warex</text>
  </threadedComment>
  <threadedComment ref="AB181" dT="2024-08-05T09:34:26.10" personId="{C4DC1FB0-D22D-45CE-9BC7-AA1F49499E9D}" id="{5B77EA5B-3580-440E-B549-F88D867C8822}">
    <text>21/08 wdrożenie na PROD</text>
  </threadedComment>
  <threadedComment ref="AH181" dT="2024-10-01T08:39:09.96" personId="{C4DC1FB0-D22D-45CE-9BC7-AA1F49499E9D}" id="{53B29331-CA76-41EB-9D51-685F12AD8E6E}">
    <text>1/10 - Warex idzie na PROD</text>
  </threadedComment>
  <threadedComment ref="X182" dT="2024-07-08T11:10:46.98" personId="{C4DC1FB0-D22D-45CE-9BC7-AA1F49499E9D}" id="{21E0CA37-24B0-42AA-A512-DDD661331B22}">
    <text>analiza - spec ma dojechać do 15.07</text>
  </threadedComment>
  <threadedComment ref="Y182" dT="2024-07-19T10:17:52.44" personId="{C4DC1FB0-D22D-45CE-9BC7-AA1F49499E9D}" id="{A114E2C7-A0E7-4F2C-9DE0-FD849D87F91E}">
    <text>Start pracy w Optim</text>
  </threadedComment>
  <threadedComment ref="B185" dT="2024-05-21T07:57:21.43" personId="{C4DC1FB0-D22D-45CE-9BC7-AA1F49499E9D}" id="{7AE59CD0-4834-4449-B1EA-28D67222D8BF}">
    <text xml:space="preserve">to może być pierwszy projekt z cennikiem dynamicznym </text>
  </threadedComment>
  <threadedComment ref="B185" dT="2024-07-01T10:44:39.02" personId="{C4DC1FB0-D22D-45CE-9BC7-AA1F49499E9D}" id="{0224B8B5-CF4D-4831-A0AB-EC5AFAB18A20}" parentId="{7AE59CD0-4834-4449-B1EA-28D67222D8BF}">
    <text>warsztaty planowane 8 i 12 lipca</text>
  </threadedComment>
  <threadedComment ref="D188" dT="2024-07-01T10:44:02.46" personId="{C4DC1FB0-D22D-45CE-9BC7-AA1F49499E9D}" id="{3831F505-692E-4BAB-9B7C-12E9B1E805A1}">
    <text>bez cennika dynamicznego</text>
  </threadedComment>
  <threadedComment ref="B190" dT="2024-05-21T10:28:29.99" personId="{C4DC1FB0-D22D-45CE-9BC7-AA1F49499E9D}" id="{72B614B7-2E80-4B11-B48E-B64323A036F8}">
    <text>zapytałam Asię o wymagania i wycenę</text>
  </threadedComment>
  <threadedComment ref="B195" dT="2024-05-21T10:30:16.10" personId="{C4DC1FB0-D22D-45CE-9BC7-AA1F49499E9D}" id="{DC9FC7B8-5585-48EC-86F5-55AABF74B5AC}">
    <text>wymagania mają się pojawić do końca maja, wtedy trzeba zrobić warsztaty i wysokopoziomowo wycenić te zmiany</text>
  </threadedComment>
  <threadedComment ref="B220" dT="2024-12-12T13:47:19.81" personId="{C4DC1FB0-D22D-45CE-9BC7-AA1F49499E9D}" id="{39F03D53-E108-465F-90F2-42A2718DD7D4}">
    <text>Jest szansa że zamkniemy to w styczniu</text>
  </threadedComment>
  <threadedComment ref="S222" dT="2024-06-17T12:40:27.54" personId="{C4DC1FB0-D22D-45CE-9BC7-AA1F49499E9D}" id="{85A417F2-1D52-49E4-9507-9DE30A1CFA24}">
    <text>Analiza Patryka - to jest sporo pracy</text>
  </threadedComment>
  <threadedComment ref="V222" dT="2024-07-03T12:23:29.33" personId="{C4DC1FB0-D22D-45CE-9BC7-AA1F49499E9D}" id="{1CA2EF36-F885-48AC-A937-F311CD0EC72E}">
    <text>PLAY ma potwierdzić start testów pierwszej części wdrożenia</text>
  </threadedComment>
  <threadedComment ref="Z222" dT="2024-08-05T11:07:23.46" personId="{C4DC1FB0-D22D-45CE-9BC7-AA1F49499E9D}" id="{14BA6126-1433-4E30-A2E0-B377963E4BAE}">
    <text>dzieje się w sprincie</text>
  </threadedComment>
  <threadedComment ref="N245" dT="2024-05-16T10:48:13.11" personId="{C4DC1FB0-D22D-45CE-9BC7-AA1F49499E9D}" id="{67AA9F34-71F3-4868-A3F5-5AA3243A2F82}">
    <text>Zapytać Przemka ile w tym tyg poświęcają na Multi i ile jest planowane w kolejnych</text>
  </threadedComment>
  <threadedComment ref="B246" dT="2024-04-19T07:25:01.46" personId="{C4DC1FB0-D22D-45CE-9BC7-AA1F49499E9D}" id="{0BBB593B-B925-452F-B105-3A52F854BB60}">
    <text>wstępne wyceny, bo proces wycen się jeszcze nie skończył</text>
  </threadedComment>
  <threadedComment ref="O246" dT="2024-05-16T10:13:25.55" personId="{C4DC1FB0-D22D-45CE-9BC7-AA1F49499E9D}" id="{B20B6365-635D-4D14-97F7-61C90A72396D}">
    <text>Jak dostaniemy wymagania do zmian w umowie i harmonogramie płatności (o ile coś jest) to tutaj mozemy to zrobić</text>
  </threadedComment>
  <threadedComment ref="P246" dT="2024-05-10T09:34:43.91" personId="{C4DC1FB0-D22D-45CE-9BC7-AA1F49499E9D}" id="{3C5B1ECE-8782-4C47-B20B-28EB27C8AF01}">
    <text>UAT start - 29/05
UAT end - 7/06</text>
  </threadedComment>
  <threadedComment ref="R246" dT="2024-05-10T09:32:52.91" personId="{C4DC1FB0-D22D-45CE-9BC7-AA1F49499E9D}" id="{6AFD9B0B-65AF-4602-BF48-099904376E95}">
    <text>Wdrożenie na PROD 12/06 (oficjalna data GoLive 17/06)</text>
  </threadedComment>
  <threadedComment ref="O247" dT="2024-05-16T09:20:17.01" personId="{C4DC1FB0-D22D-45CE-9BC7-AA1F49499E9D}" id="{CED0F77A-E5DA-4EF5-AD7F-C7D086352823}">
    <text>tutaj moze być podmiana regulaminów ale do wt musimy je dostać</text>
  </threadedComment>
  <threadedComment ref="P248" dT="2024-05-10T09:37:18.05" personId="{C4DC1FB0-D22D-45CE-9BC7-AA1F49499E9D}" id="{BFC3BB8C-E755-491E-BB02-E2B5840D107E}">
    <text>Optimus jedzie później bo to ie musi być na GoLive (to też nie jest częścia UAT)</text>
  </threadedComment>
  <threadedComment ref="P248" dT="2024-05-16T09:10:13.48" personId="{C4DC1FB0-D22D-45CE-9BC7-AA1F49499E9D}" id="{58546889-E5A0-4435-AE8C-882CCBB7F938}" parentId="{BFC3BB8C-E755-491E-BB02-E2B5840D107E}">
    <text>tutaj Monia może jeszcze startować rebranding 28/05</text>
  </threadedComment>
  <threadedComment ref="S248" dT="2024-06-11T09:08:00.49" personId="{C4DC1FB0-D22D-45CE-9BC7-AA1F49499E9D}" id="{8F15ECC0-9E06-4890-9B82-DE4E75013EF8}">
    <text>tu wejście na PROD żeby przed Żabką sie wbić</text>
  </threadedComment>
  <threadedComment ref="S248" dT="2024-06-17T12:36:11.73" personId="{C4DC1FB0-D22D-45CE-9BC7-AA1F49499E9D}" id="{AA63FBEA-233E-4101-8FFB-6322B82416C9}" parentId="{8F15ECC0-9E06-4890-9B82-DE4E75013EF8}">
    <text>Możliwe że wejdzie na PROD 20.06</text>
  </threadedComment>
  <threadedComment ref="T249" dT="2024-06-24T11:23:57.76" personId="{C4DC1FB0-D22D-45CE-9BC7-AA1F49499E9D}" id="{E7B7B2FF-6B99-45AC-BED4-B6EC54BB980D}">
    <text>DEF z PROD związany z kontraktami - analiza</text>
  </threadedComment>
  <threadedComment ref="T249" dT="2024-06-25T12:55:48.40" personId="{C4DC1FB0-D22D-45CE-9BC7-AA1F49499E9D}" id="{F83CA027-A1EB-4624-87D0-EAF32870645E}" parentId="{E7B7B2FF-6B99-45AC-BED4-B6EC54BB980D}">
    <text>DEF z rejestracją kart</text>
  </threadedComment>
  <threadedComment ref="U249" dT="2024-07-01T10:50:28.78" personId="{C4DC1FB0-D22D-45CE-9BC7-AA1F49499E9D}" id="{4112C0A0-DAA4-443D-B4CC-915EE9575C56}">
    <text>wydanie poprawki</text>
  </threadedComment>
  <threadedComment ref="AC249" dT="2024-08-19T10:45:10.91" personId="{C4DC1FB0-D22D-45CE-9BC7-AA1F49499E9D}" id="{E4546DC2-7FAE-4ED3-9361-3284FE7A219A}">
    <text>Tutaj powinniśmy być gotowi na testy pobrania danych karty z CURLEC</text>
  </threadedComment>
  <threadedComment ref="O250" dT="2024-05-16T09:18:11.44" personId="{C4DC1FB0-D22D-45CE-9BC7-AA1F49499E9D}" id="{EAEF43D6-7C28-45F9-AF7C-9779D2C3FA2A}">
    <text>tutaj może wystartowac rebranding</text>
  </threadedComment>
  <threadedComment ref="O255" dT="2024-05-10T09:40:02.32" personId="{C4DC1FB0-D22D-45CE-9BC7-AA1F49499E9D}" id="{0DEAAFB9-C921-4F39-B265-EE56AC1E356B}">
    <text>22/05 Dni Otwarte i tutaj to głównie testy</text>
  </threadedComment>
  <threadedComment ref="B266" dT="2024-07-01T09:37:54.16" personId="{C4DC1FB0-D22D-45CE-9BC7-AA1F49499E9D}" id="{4F8ABE1A-6950-43C6-9CCB-B215CE83C7CA}">
    <text>Projekt do zamknięcia w Jirze, ale Marcin ma tutaj jeszcze jakieś sprzątanie</text>
  </threadedComment>
  <threadedComment ref="B266" dT="2024-07-01T09:38:23.49" personId="{C4DC1FB0-D22D-45CE-9BC7-AA1F49499E9D}" id="{29747CA5-8DBC-484B-AF9C-4D5761A43593}" parentId="{4F8ABE1A-6950-43C6-9CCB-B215CE83C7CA}">
    <text>do ogarnięcia WNIP</text>
  </threadedComment>
  <threadedComment ref="C267" dT="2024-05-24T09:22:27.93" personId="{C4DC1FB0-D22D-45CE-9BC7-AA1F49499E9D}" id="{8EB60D9A-63CF-4A42-95BC-69C5AA41B10D}">
    <text>Produkt z aktywacją i edycją wchodzi 06/06 (przesunięcie przez partnera, ale ta data jest krytyczna dla Mileny)</text>
  </threadedComment>
  <threadedComment ref="C267" dT="2024-05-27T09:55:11.90" personId="{C4DC1FB0-D22D-45CE-9BC7-AA1F49499E9D}" id="{39492F77-6C68-4C9C-8A2B-56452FB63684}" parentId="{8EB60D9A-63CF-4A42-95BC-69C5AA41B10D}">
    <text>4/06 - Marcin potwierdzi z KAMem
5/06 - wdrożenie na PROD</text>
  </threadedComment>
  <threadedComment ref="C267" dT="2024-06-05T09:39:42.03" personId="{C4DC1FB0-D22D-45CE-9BC7-AA1F49499E9D}" id="{C30A13D6-B95D-402F-8DC7-A7D26F883511}" parentId="{8EB60D9A-63CF-4A42-95BC-69C5AA41B10D}">
    <text>Potwierdzone - idzie na PROD - 5/06</text>
  </threadedComment>
  <threadedComment ref="S268" dT="2024-06-11T09:08:58.76" personId="{C4DC1FB0-D22D-45CE-9BC7-AA1F49499E9D}" id="{5856F39B-C276-441B-AA2A-3D58EF0F20A9}">
    <text>w tym tyg to pójdzie na PROD - dzień do potwierdzenia</text>
  </threadedComment>
  <threadedComment ref="S268" dT="2024-06-17T12:37:17.57" personId="{C4DC1FB0-D22D-45CE-9BC7-AA1F49499E9D}" id="{C6E74975-763D-4195-917E-00AC5DECF434}" parentId="{5856F39B-C276-441B-AA2A-3D58EF0F20A9}">
    <text xml:space="preserve">Jest ryzyko że to nie dojedzie na 20.06 i przejdzie na przyszły tydzień </text>
  </threadedComment>
  <threadedComment ref="T268" dT="2024-06-25T09:54:53.51" personId="{C4DC1FB0-D22D-45CE-9BC7-AA1F49499E9D}" id="{2AC60370-4C90-475E-9C03-CE780570E0F2}">
    <text>wdrożenie na PROD 26.06 (+ wyłączenie promocji w Żabce)</text>
  </threadedComment>
  <threadedComment ref="B271" dT="2024-11-12T10:04:00.93" personId="{C4DC1FB0-D22D-45CE-9BC7-AA1F49499E9D}" id="{8EF0E144-EBFA-4C5E-86E5-6C5E241B3A4C}">
    <text>GoLive przeniesiony z 12.11 na 19.11</text>
  </threadedComment>
  <threadedComment ref="C272" dT="2024-06-25T10:47:38.35" personId="{C4DC1FB0-D22D-45CE-9BC7-AA1F49499E9D}" id="{C00512CF-5FF3-4B43-AA87-181D75637445}">
    <text>KAM - Monika Komorowska</text>
  </threadedComment>
  <threadedComment ref="C272" dT="2024-09-05T11:32:13.20" personId="{C4DC1FB0-D22D-45CE-9BC7-AA1F49499E9D}" id="{C188C185-A1B1-4133-8B47-E63C9BD0AD0F}" parentId="{C00512CF-5FF3-4B43-AA87-181D75637445}">
    <text>WAREX jest na PROD od 28/08 ale brakuje testów E2E - data do potwierdzenia</text>
  </threadedComment>
  <threadedComment ref="V272" dT="2024-07-03T12:21:57.70" personId="{C4DC1FB0-D22D-45CE-9BC7-AA1F49499E9D}" id="{77FB76E1-32C9-412D-B1DB-1ED9377B8A92}">
    <text>potwierdzić UAT</text>
  </threadedComment>
  <threadedComment ref="V272" dT="2024-07-08T09:48:02.59" personId="{C4DC1FB0-D22D-45CE-9BC7-AA1F49499E9D}" id="{43542AF1-89EC-4AEA-8CC0-4D8E32ADA9EA}" parentId="{77FB76E1-32C9-412D-B1DB-1ED9377B8A92}">
    <text>tutaj nie będziemy na UAT bo startuje konfig produktu</text>
  </threadedComment>
  <threadedComment ref="V272" dT="2024-07-08T09:49:32.99" personId="{C4DC1FB0-D22D-45CE-9BC7-AA1F49499E9D}" id="{31E2A3A8-8064-4971-9552-99057F5D8B56}" parentId="{77FB76E1-32C9-412D-B1DB-1ED9377B8A92}">
    <text xml:space="preserve">były zmiany w kodzie wcześniej i regresja </text>
  </threadedComment>
  <threadedComment ref="AB272" dT="2024-08-19T09:51:58.75" personId="{C4DC1FB0-D22D-45CE-9BC7-AA1F49499E9D}" id="{340877E1-4167-4227-AB86-9D4C2AC66A92}">
    <text>Nie udało się przetestować z partnerem, ale było testowane na mockach i będziemy próbować to przenieść na PROD w tym tyg</text>
  </threadedComment>
  <threadedComment ref="AO272" dT="2024-11-19T10:33:19.83" personId="{C4DC1FB0-D22D-45CE-9BC7-AA1F49499E9D}" id="{42F53821-C8A3-4F98-A6BF-A823CED69DC8}">
    <text xml:space="preserve">trwają testy UAT - Karol sprawdza dlaczego PLK nie widzi naliczeń </text>
  </threadedComment>
  <threadedComment ref="U273" dT="2024-07-03T12:19:52.09" personId="{C4DC1FB0-D22D-45CE-9BC7-AA1F49499E9D}" id="{8DAFAA0F-79AE-4F00-A59F-A5A16D1B5A09}">
    <text>Monia ma zerknąć na speca</text>
  </threadedComment>
  <threadedComment ref="AA273" dT="2024-07-29T11:03:55.27" personId="{C4DC1FB0-D22D-45CE-9BC7-AA1F49499E9D}" id="{0F953EED-AF24-4286-9A6E-42C851A58238}">
    <text>do potwierdzenia czy to tutaj wystartuje</text>
  </threadedComment>
  <threadedComment ref="AE273" dT="2024-09-16T11:09:26.58" personId="{C4DC1FB0-D22D-45CE-9BC7-AA1F49499E9D}" id="{CD1DA43E-D2C2-45A4-9EC0-1DA16AB0103A}">
    <text>jesteśmy na PROD od 6/09</text>
  </threadedComment>
  <threadedComment ref="B276" dT="2024-05-21T13:14:16.70" personId="{C4DC1FB0-D22D-45CE-9BC7-AA1F49499E9D}" id="{EF8DAE11-CE65-4E45-8A45-80420B650919}">
    <text>brak dokumentów- czekają na potwierdzenie</text>
  </threadedComment>
  <threadedComment ref="Q276" dT="2024-05-20T10:16:59.26" personId="{C4DC1FB0-D22D-45CE-9BC7-AA1F49499E9D}" id="{8555E984-5E61-4460-B713-648B6C2EDE16}">
    <text>tutaj ma być wydanie tych zmian</text>
  </threadedComment>
  <threadedComment ref="Q276" dT="2024-05-24T08:10:34.23" personId="{C4DC1FB0-D22D-45CE-9BC7-AA1F49499E9D}" id="{11A06477-2B5B-430E-8F57-E3585B43B551}" parentId="{8555E984-5E61-4460-B713-648B6C2EDE16}">
    <text>Potwierdzone z Kamą i biznesem że to wchodzi 6.06 - to jest pilna data!</text>
  </threadedComment>
  <threadedComment ref="Q276" dT="2024-06-10T09:06:53.58" personId="{C4DC1FB0-D22D-45CE-9BC7-AA1F49499E9D}" id="{67A347A0-3ABF-488E-B934-86E11288F7B9}" parentId="{8555E984-5E61-4460-B713-648B6C2EDE16}">
    <text>to jest DONE - Wiktoria weryfikowała na PROD i działa</text>
  </threadedComment>
  <threadedComment ref="B281" dT="2024-06-10T09:09:27.14" personId="{C4DC1FB0-D22D-45CE-9BC7-AA1F49499E9D}" id="{5ECFBA8F-D406-4B1C-B935-DDC8EAA74535}">
    <text>Amplifin dostawca modułu Allpsi</text>
  </threadedComment>
  <threadedComment ref="S281" dT="2024-06-04T13:10:58.94" personId="{C4DC1FB0-D22D-45CE-9BC7-AA1F49499E9D}" id="{F34F647F-7BD3-4F29-98A4-71516D4F46E9}">
    <text>Wstępnie to pójdzie na PROD z iStyle  19/06 ale funkcjonalność będzie wyłaczona</text>
  </threadedComment>
  <threadedComment ref="T281" dT="2024-05-28T07:40:03.70" personId="{C4DC1FB0-D22D-45CE-9BC7-AA1F49499E9D}" id="{A5BF338F-D635-4B39-813E-A9CF5932D4A8}">
    <text>Nie ma jeszcze odpowiedzi od partnera - trzeba potwierdzić datę wejścia na PROD</text>
  </threadedComment>
  <threadedComment ref="T281" dT="2024-05-28T07:40:41.34" personId="{C4DC1FB0-D22D-45CE-9BC7-AA1F49499E9D}" id="{E747901A-50AF-42B8-B3DC-6216FA73E736}" parentId="{A5BF338F-D635-4B39-813E-A9CF5932D4A8}">
    <text>26/06 - do potwierdzenia</text>
  </threadedComment>
  <threadedComment ref="T281" dT="2024-06-18T12:36:19.90" personId="{C4DC1FB0-D22D-45CE-9BC7-AA1F49499E9D}" id="{59B737ED-53D7-42D2-B686-04C2ECA52AD4}" parentId="{A5BF338F-D635-4B39-813E-A9CF5932D4A8}">
    <text>Czekamy na potwierdzenie partnera czy UATy mogą wystartować 24.06</text>
  </threadedComment>
  <threadedComment ref="P284" dT="2024-05-27T10:10:18.91" personId="{C4DC1FB0-D22D-45CE-9BC7-AA1F49499E9D}" id="{FFE27364-5F52-406D-805A-90A8E7B9D3FC}">
    <text>W tym lub przyszłym tyg rozpocznie się integracja z partnerem</text>
  </threadedComment>
  <threadedComment ref="Q284" dT="2024-06-05T10:33:37.43" personId="{C4DC1FB0-D22D-45CE-9BC7-AA1F49499E9D}" id="{C979223D-5B62-416B-924E-92EE39D68110}">
    <text>jak ALF wejdzie na UAT to będzie potrzebna weryfikacja po stronie MASH</text>
  </threadedComment>
  <threadedComment ref="B291" dT="2024-05-20T08:45:56.02" personId="{C4DC1FB0-D22D-45CE-9BC7-AA1F49499E9D}" id="{4F9364E9-C8EE-4CE5-99E4-DFF82E49CAE9}">
    <text>Magento musi potwierdzić slot z BIKiem</text>
  </threadedComment>
  <threadedComment ref="B291" dT="2024-05-21T07:49:30.27" personId="{C4DC1FB0-D22D-45CE-9BC7-AA1F49499E9D}" id="{B00EA34C-DF29-4254-817F-873CFB068C1A}" parentId="{4F9364E9-C8EE-4CE5-99E4-DFF82E49CAE9}">
    <text>warsztaty w czwartek 23/05 - Paweł tam będzie</text>
  </threadedComment>
  <threadedComment ref="B291" dT="2024-05-29T07:37:11.71" personId="{C4DC1FB0-D22D-45CE-9BC7-AA1F49499E9D}" id="{46CBDC1A-6C2B-4C26-963C-0868019AAEE7}" parentId="{4F9364E9-C8EE-4CE5-99E4-DFF82E49CAE9}">
    <text>Karolina Głowacka-Serafin lub Joanna Wiercioch</text>
  </threadedComment>
  <threadedComment ref="Q291" dT="2024-05-29T07:43:36.67" personId="{C4DC1FB0-D22D-45CE-9BC7-AA1F49499E9D}" id="{C93B3EE8-3BB7-4F85-8B11-D880AC0E2C71}">
    <text>Przygotowanie środowisk w BIK, dokumentacji i domknięcie aneksu</text>
  </threadedComment>
  <threadedComment ref="R291" dT="2024-06-10T09:22:40.03" personId="{C4DC1FB0-D22D-45CE-9BC7-AA1F49499E9D}" id="{DECADEB9-B5DB-48E3-964F-98A6E9E9A11C}">
    <text xml:space="preserve">11/06 spotkanie z BIKiem </text>
  </threadedComment>
  <threadedComment ref="R295" dT="2024-05-29T07:41:58.73" personId="{C4DC1FB0-D22D-45CE-9BC7-AA1F49499E9D}" id="{073BB2A3-F3CD-4B69-9CC1-FEA083149D25}">
    <text>Magento będzie czekać na specyfikację endpointów z MASH, ale mogą wystartować integrację z BIK i osadzenie skryptów na froncie</text>
  </threadedComment>
  <threadedComment ref="Z295" dT="2024-07-23T13:04:25.57" personId="{C4DC1FB0-D22D-45CE-9BC7-AA1F49499E9D}" id="{53E86963-D6D7-41D3-B024-19A873BE1A54}">
    <text>wewnętrzne testy</text>
  </threadedComment>
  <threadedComment ref="BI297" dT="2025-04-01T11:12:13.88" personId="{C4DC1FB0-D22D-45CE-9BC7-AA1F49499E9D}" id="{6B13EC02-9E35-4E07-B5CA-AB520142E180}">
    <text>tutaj deadline na wymagania</text>
  </threadedComment>
  <threadedComment ref="BL297" dT="2025-04-01T11:10:40.46" personId="{C4DC1FB0-D22D-45CE-9BC7-AA1F49499E9D}" id="{D5915173-B4E8-480C-A405-22C363097671}">
    <text>koniec konfiguracji produktów</text>
  </threadedComment>
  <threadedComment ref="BO297" dT="2025-04-01T11:11:25.05" personId="{C4DC1FB0-D22D-45CE-9BC7-AA1F49499E9D}" id="{58B5ABF3-71E8-4471-AA3B-FB0824DDECA5}">
    <text>testy wewnętrzne</text>
  </threadedComment>
  <threadedComment ref="BK301" dT="2025-03-20T13:11:28.69" personId="{C4DC1FB0-D22D-45CE-9BC7-AA1F49499E9D}" id="{4A4A9F08-1D43-437B-B609-C8527B6CAB75}">
    <text>setup produktu</text>
  </threadedComment>
  <threadedComment ref="BL301" dT="2025-03-20T13:13:51.12" personId="{C4DC1FB0-D22D-45CE-9BC7-AA1F49499E9D}" id="{692695FB-6C7F-4949-945D-B958FBC1F38A}">
    <text>pricing</text>
  </threadedComment>
  <threadedComment ref="BL301" dT="2025-03-20T13:14:50.20" personId="{C4DC1FB0-D22D-45CE-9BC7-AA1F49499E9D}" id="{F2A882F5-A5E1-42C7-A321-B4EA317E66E3}" parentId="{692695FB-6C7F-4949-945D-B958FBC1F38A}">
    <text xml:space="preserve">trzeba z MASHem i DABem ustalić co ALF ma skonfigurować </text>
  </threadedComment>
  <threadedComment ref="BM301" dT="2025-03-20T13:11:48.34" personId="{C4DC1FB0-D22D-45CE-9BC7-AA1F49499E9D}" id="{EC40640C-1920-4722-9784-C9CB2A940FEA}">
    <text>integracja scoringu</text>
  </threadedComment>
  <threadedComment ref="BS301" dT="2025-03-20T13:20:30.68" personId="{C4DC1FB0-D22D-45CE-9BC7-AA1F49499E9D}" id="{49C168F6-17FC-4613-A902-0AD57FE8150C}">
    <text>integracja płatności</text>
  </threadedComment>
  <threadedComment ref="BT301" dT="2025-03-20T13:35:00.80" personId="{C4DC1FB0-D22D-45CE-9BC7-AA1F49499E9D}" id="{E6BFD79A-33A8-4EF3-8521-231905D182B5}">
    <text>zapas</text>
  </threadedComment>
  <threadedComment ref="BR303" dT="2025-03-20T13:24:58.63" personId="{C4DC1FB0-D22D-45CE-9BC7-AA1F49499E9D}" id="{47E6AB85-8F4A-4B60-8F6E-ED5B3FF87E88}">
    <text>bez CP</text>
  </threadedComment>
  <threadedComment ref="BK304" dT="2025-03-20T13:12:16.20" personId="{C4DC1FB0-D22D-45CE-9BC7-AA1F49499E9D}" id="{4C083D75-41C4-49E3-87B8-93648FDF2AB6}">
    <text>integracja scoringu</text>
  </threadedComment>
  <threadedComment ref="BN304" dT="2025-03-20T13:14:25.33" personId="{C4DC1FB0-D22D-45CE-9BC7-AA1F49499E9D}" id="{E200A891-B2F8-4952-9DD2-DB66E86BA0B4}">
    <text>integracja płatności + pricing</text>
  </threadedComment>
</ThreadedComments>
</file>

<file path=xl/threadedComments/threadedComment9.xml><?xml version="1.0" encoding="utf-8"?>
<ThreadedComments xmlns="http://schemas.microsoft.com/office/spreadsheetml/2018/threadedcomments" xmlns:x="http://schemas.openxmlformats.org/spreadsheetml/2006/main">
  <threadedComment ref="FV45" dT="2024-09-03T08:36:59.22" personId="{487887B3-1EC9-41EE-B83C-BE99560FA1F8}" id="{4AEDEEDD-3DD6-4BC2-AB9C-DAD2DE34042C}">
    <text>szkolenie</text>
  </threadedComment>
</ThreadedComments>
</file>

<file path=xl/threadedComments/threadedComment10.xml><?xml version="1.0" encoding="utf-8"?>
<ThreadedComments xmlns="http://schemas.microsoft.com/office/spreadsheetml/2018/threadedcomments" xmlns:x="http://schemas.openxmlformats.org/spreadsheetml/2006/main">
  <threadedComment ref="S2" dT="2024-05-21T07:26:39.96" personId="{C4DC1FB0-D22D-45CE-9BC7-AA1F49499E9D}" id="{746ADE50-6E9A-4457-B6B3-88EF948FA231}">
    <text>Start sprintu Moni</text>
  </threadedComment>
  <threadedComment ref="Y3" dT="2024-07-03T12:44:15.35" personId="{C4DC1FB0-D22D-45CE-9BC7-AA1F49499E9D}" id="{C0B71529-A516-4828-A6BD-DCD30B9F7E86}">
    <text>Start Sprintu</text>
  </threadedComment>
  <threadedComment ref="Y4" dT="2024-07-03T12:43:55.08" personId="{C4DC1FB0-D22D-45CE-9BC7-AA1F49499E9D}" id="{90E1BAE3-72AE-4FEF-99D2-D439D1899C89}">
    <text>Start Sprintu</text>
  </threadedComment>
  <threadedComment ref="Y5" dT="2024-07-03T12:44:33.10" personId="{C4DC1FB0-D22D-45CE-9BC7-AA1F49499E9D}" id="{6C7BD80D-F7BD-424E-82E9-37700EB2CB46}">
    <text>Start Sprintu</text>
  </threadedComment>
  <threadedComment ref="AB5" dT="2024-07-03T12:44:56.43" personId="{C4DC1FB0-D22D-45CE-9BC7-AA1F49499E9D}" id="{8E2DD9D5-F982-4140-9F4C-2AA57D60B596}">
    <text>Start Sprintu</text>
  </threadedComment>
  <threadedComment ref="F22" dT="2025-10-24T10:20:42.25" personId="{C4DC1FB0-D22D-45CE-9BC7-AA1F49499E9D}" id="{198A162F-C481-4132-9FF9-9C124DDC9031}">
    <text>Email archive</text>
  </threadedComment>
  <threadedComment ref="S24" dT="2024-05-20T10:23:54.42" personId="{C4DC1FB0-D22D-45CE-9BC7-AA1F49499E9D}" id="{908704D6-9FDF-4547-BD96-8D46C891E6DD}">
    <text xml:space="preserve">to najprawdopodobniej będzie robił zespół softwarely </text>
  </threadedComment>
  <threadedComment ref="X24" dT="2024-06-26T11:51:13.96" personId="{F8E402B0-B591-4859-B851-C9D5C34369B9}" id="{B17FC53F-6BF6-49E3-B0B9-5FBD47C210A5}">
    <text>05/07 ALF dostarczy do WAREX input w postaci poprawnych rekordów do przetestowania.</text>
  </threadedComment>
  <threadedComment ref="X24" dT="2024-07-02T12:40:33.55" personId="{C4DC1FB0-D22D-45CE-9BC7-AA1F49499E9D}" id="{C4B0DAB6-C623-4CDE-B6FA-D1D30701634A}" parentId="{B17FC53F-6BF6-49E3-B0B9-5FBD47C210A5}">
    <text>Konrad potwierdził - to się powinno udać do końca tego tyg</text>
  </threadedComment>
  <threadedComment ref="Z24" dT="2024-07-15T14:56:21.33" personId="{C4DC1FB0-D22D-45CE-9BC7-AA1F49499E9D}" id="{B8274DC2-35A5-4D93-8CB5-8AB7D6029483}">
    <text>RYZYKO! Partner w złym formacie wysyła dane w pliku</text>
  </threadedComment>
  <threadedComment ref="AA24" dT="2024-07-02T12:42:59.41" personId="{C4DC1FB0-D22D-45CE-9BC7-AA1F49499E9D}" id="{04072CE5-08D4-4392-AF8C-3E0F22BDC2FF}">
    <text>tutaj jeszcze raport anulacyjny - około 7-8MD</text>
  </threadedComment>
  <threadedComment ref="AA24" dT="2024-07-02T12:43:53.65" personId="{C4DC1FB0-D22D-45CE-9BC7-AA1F49499E9D}" id="{972B43FD-5FE5-4016-AC88-739FD72B1296}" parentId="{04072CE5-08D4-4392-AF8C-3E0F22BDC2FF}">
    <text>do potwierdzenia zakres tego raportu!</text>
  </threadedComment>
  <threadedComment ref="AB24" dT="2024-07-02T12:43:27.26" personId="{C4DC1FB0-D22D-45CE-9BC7-AA1F49499E9D}" id="{71DC8BD8-31E6-4BB5-B8D2-4F18BB1401F0}">
    <text>PROD do potwierdzenia</text>
  </threadedComment>
  <threadedComment ref="Z25" dT="2024-07-17T09:20:00.00" personId="{C4DC1FB0-D22D-45CE-9BC7-AA1F49499E9D}" id="{7C102AA9-F994-487A-9AE3-87ECCAC2AF18}">
    <text>UAT wystartował 16/07 - rebranding produktów trochę to opóźnił</text>
  </threadedComment>
  <threadedComment ref="AC25" dT="2024-08-05T09:26:47.68" personId="{C4DC1FB0-D22D-45CE-9BC7-AA1F49499E9D}" id="{604DB2F4-F1DE-4081-AEFF-EBC436046EC4}">
    <text>czekamy na testy E2E ALFa żeby wdrożyc zmiany na PROD</text>
  </threadedComment>
  <threadedComment ref="Y26" dT="2024-07-03T12:27:45.13" personId="{C4DC1FB0-D22D-45CE-9BC7-AA1F49499E9D}" id="{7FD34897-9111-47BD-A0E0-DA794816E7A5}">
    <text>tutaj powinna Monia zacząć</text>
  </threadedComment>
  <threadedComment ref="AA26" dT="2024-06-25T13:53:29.89" personId="{C4DC1FB0-D22D-45CE-9BC7-AA1F49499E9D}" id="{44614D15-F994-47BE-B6DF-826C49E8EF10}">
    <text>23/07 start UAT</text>
  </threadedComment>
  <threadedComment ref="AD26" dT="2024-08-12T11:11:17.63" personId="{C4DC1FB0-D22D-45CE-9BC7-AA1F49499E9D}" id="{B75BCEAC-7D45-48C4-87AD-946B52E0F951}">
    <text>Komunikacja idzie na PROD</text>
  </threadedComment>
  <threadedComment ref="F30" dT="2026-02-27T09:20:46.79" personId="{2A55A94C-CFB9-4705-8807-5156B8A506F0}" id="{86AC1073-E6EF-47DA-9612-108229523D2E}">
    <text>Iga + QA</text>
  </threadedComment>
  <threadedComment ref="F30" dT="2026-05-14T12:07:55.54" personId="{2A55A94C-CFB9-4705-8807-5156B8A506F0}" id="{7FC1087D-EE0F-43E9-82A5-539ACD4FFA69}" parentId="{86AC1073-E6EF-47DA-9612-108229523D2E}">
    <text>Out of scope PDF API - need estimate</text>
  </threadedComment>
  <threadedComment ref="F32" dT="2025-10-24T10:20:42.25" personId="{C4DC1FB0-D22D-45CE-9BC7-AA1F49499E9D}" id="{4407033F-0CD3-4A48-8F81-51DEA9E294C6}">
    <text>Email archive</text>
  </threadedComment>
  <threadedComment ref="CP41" dT="2025-11-05T13:37:47.92" personId="{C4DC1FB0-D22D-45CE-9BC7-AA1F49499E9D}" id="{2594AD8C-F6E4-4E31-B324-36B85EE87313}">
    <text xml:space="preserve">trwają testy boltpay po ich stronie - do potwierdzenia zakończenie </text>
  </threadedComment>
  <threadedComment ref="E44" dT="2025-06-20T10:46:28.15" personId="{C4DC1FB0-D22D-45CE-9BC7-AA1F49499E9D}" id="{D97D98FD-2C9C-4922-B26F-E206AA7A2533}">
    <text>Pending E2E test with Orange</text>
  </threadedComment>
  <threadedComment ref="AM45" dT="2024-10-01T08:25:58.90" personId="{C4DC1FB0-D22D-45CE-9BC7-AA1F49499E9D}" id="{C141139F-F125-4912-AE9C-C35C4EFFD758}">
    <text>16/10 - nowa data wejścia na PROD</text>
  </threadedComment>
  <threadedComment ref="AM45" dT="2024-10-14T10:07:26.02" personId="{C4DC1FB0-D22D-45CE-9BC7-AA1F49499E9D}" id="{83B8E70A-06C2-4633-B8E5-5432273EC040}" parentId="{C141139F-F125-4912-AE9C-C35C4EFFD758}">
    <text>wchodzimy nawet jak testów nie będzie</text>
  </threadedComment>
  <threadedComment ref="AK46" dT="2024-08-12T11:12:45.57" personId="{C4DC1FB0-D22D-45CE-9BC7-AA1F49499E9D}" id="{7103FC67-88BB-49B6-A153-017ACC4E1595}">
    <text>tutaj to wystartuje w Optimusie</text>
  </threadedComment>
  <threadedComment ref="AO46" dT="2024-09-23T12:57:37.02" personId="{C4DC1FB0-D22D-45CE-9BC7-AA1F49499E9D}" id="{9250CF07-8A9C-4A61-A137-7BC70271570D}">
    <text>do potwierdzenie data wdrożenia na PROD</text>
  </threadedComment>
  <threadedComment ref="AO46" dT="2024-10-28T12:02:41.76" personId="{C4DC1FB0-D22D-45CE-9BC7-AA1F49499E9D}" id="{A3782FA0-24CA-4919-88B0-73F221CFF422}" parentId="{9250CF07-8A9C-4A61-A137-7BC70271570D}">
    <text>wchodzi 29.10</text>
  </threadedComment>
  <threadedComment ref="AS46" dT="2024-11-19T10:38:22.39" personId="{C4DC1FB0-D22D-45CE-9BC7-AA1F49499E9D}" id="{0EB89A28-15AE-40E1-B167-94BA5F35D6BE}">
    <text>Orange przesunął testy na koniec listopada</text>
  </threadedComment>
  <threadedComment ref="F52" dT="2025-10-24T10:20:42.25" personId="{C4DC1FB0-D22D-45CE-9BC7-AA1F49499E9D}" id="{A9A365A8-BF3D-456A-87BB-85299F6FEA73}">
    <text>Email archive</text>
  </threadedComment>
  <threadedComment ref="BX54" dT="2025-10-23T22:03:32.78" personId="{C4DC1FB0-D22D-45CE-9BC7-AA1F49499E9D}" id="{FBA72253-9896-4F8D-9D61-7FA9CFE25090}">
    <text>Analysis</text>
  </threadedComment>
  <threadedComment ref="CL54" dT="2025-09-04T10:56:23.29" personId="{C4DC1FB0-D22D-45CE-9BC7-AA1F49499E9D}" id="{3D1C6335-4A2E-4313-8B65-92ACAC3DA2D1}">
    <text>CVM Integration</text>
  </threadedComment>
  <threadedComment ref="CP54" dT="2025-09-30T14:37:46.52" personId="{C4DC1FB0-D22D-45CE-9BC7-AA1F49499E9D}" id="{2BB421EB-70BF-440F-AA44-B45926B5E2D7}">
    <text>Koniec DEV produktu 7.11</text>
  </threadedComment>
  <threadedComment ref="CS56" dT="2025-11-05T13:50:48.48" personId="{C4DC1FB0-D22D-45CE-9BC7-AA1F49499E9D}" id="{82D8CD98-1D8A-4C41-A754-8EA6398171A7}">
    <text>koniec analizy</text>
  </threadedComment>
  <threadedComment ref="CM57" dT="2025-09-04T10:52:56.00" personId="{C4DC1FB0-D22D-45CE-9BC7-AA1F49499E9D}" id="{CC6C5562-DF81-41E2-A117-A7CFF12C59BA}">
    <text>Feed link config</text>
  </threadedComment>
  <threadedComment ref="CO57" dT="2025-09-04T10:56:58.80" personId="{C4DC1FB0-D22D-45CE-9BC7-AA1F49499E9D}" id="{654CA53E-A241-47BA-AD15-C3FA9F762B01}">
    <text>CVM Config</text>
  </threadedComment>
  <threadedComment ref="DR60" dT="2026-03-19T14:00:36.73" personId="{403B577F-33B8-48B5-917A-48C5019EA16B}" id="{12BDDA14-C473-4EC2-8714-8CF82C6CF7A8}">
    <text>Wdrożenie produktów 25.05</text>
  </threadedComment>
  <threadedComment ref="F61" dT="2025-10-28T12:04:27.17" personId="{C4DC1FB0-D22D-45CE-9BC7-AA1F49499E9D}" id="{7AA038CC-092C-46AD-8D80-5014C64E1CAC}">
    <text>Tutaj tylko nowy produkt dla MirrorCheck (te updaty w innych produktach do potwierdzenia)</text>
  </threadedComment>
  <threadedComment ref="F67" dT="2025-10-24T10:20:42.25" personId="{C4DC1FB0-D22D-45CE-9BC7-AA1F49499E9D}" id="{A0AF3B71-FE9D-49BB-A582-E90FCD3BA5CF}">
    <text>Email archive</text>
  </threadedComment>
  <threadedComment ref="BM84" dT="2025-03-21T11:27:48.82" personId="{C4DC1FB0-D22D-45CE-9BC7-AA1F49499E9D}" id="{1DF2FADC-6753-4815-8FB7-9B7850CCFB3B}">
    <text>tylko konfiguracja? może to iść poza planem wydań ALFa?</text>
  </threadedComment>
  <threadedComment ref="BQ84" dT="2025-04-24T13:49:13.39" personId="{C4DC1FB0-D22D-45CE-9BC7-AA1F49499E9D}" id="{0893EB4C-6A08-41C2-8E6A-CF25F877C139}">
    <text>LSG-12534 idzie w paczce 1.64 + zmiany w jasperze LSG-12570 - data TBC</text>
  </threadedComment>
  <threadedComment ref="BQ87" dT="2025-04-24T13:48:29.88" personId="{C4DC1FB0-D22D-45CE-9BC7-AA1F49499E9D}" id="{A70F6AF0-55D4-4B7A-B35F-E1BE89150961}">
    <text>Łukasz wraca 14.05 a Krzysiek 15.05</text>
  </threadedComment>
  <threadedComment ref="CG95" dT="2025-10-23T21:42:06.51" personId="{C4DC1FB0-D22D-45CE-9BC7-AA1F49499E9D}" id="{8B650828-DA2F-47C1-B330-386AFA21958B}">
    <text>On hold due to lack of test capacity</text>
  </threadedComment>
  <threadedComment ref="DZ102" dT="2026-06-18T12:44:06.96" personId="{403B577F-33B8-48B5-917A-48C5019EA16B}" id="{DA0E1138-8756-44CC-AA7A-C98D9D9FDBC1}">
    <text>Koniec wpięcia CVM do KAP</text>
  </threadedComment>
  <threadedComment ref="F107" dT="2026-03-19T11:13:19.72" personId="{403B577F-33B8-48B5-917A-48C5019EA16B}" id="{7485E3AB-BFB1-482A-BB70-3134A5683209}">
    <text>Zwiększenie na tematy AI do 20%</text>
  </threadedComment>
</ThreadedComments>
</file>

<file path=xl/threadedComments/threadedComment11.xml><?xml version="1.0" encoding="utf-8"?>
<ThreadedComments xmlns="http://schemas.microsoft.com/office/spreadsheetml/2018/threadedcomments" xmlns:x="http://schemas.openxmlformats.org/spreadsheetml/2006/main">
  <threadedComment ref="P2" dT="2024-05-21T07:26:39.96" personId="{C4DC1FB0-D22D-45CE-9BC7-AA1F49499E9D}" id="{4FCA77B9-D7A6-4BA1-BC6B-0207F93CFF49}">
    <text>Start sprintu Moni</text>
  </threadedComment>
  <threadedComment ref="V3" dT="2024-07-03T12:44:15.35" personId="{C4DC1FB0-D22D-45CE-9BC7-AA1F49499E9D}" id="{A90CF248-D373-4837-B955-2C9554FFA58D}">
    <text>Start Sprintu</text>
  </threadedComment>
  <threadedComment ref="V4" dT="2024-07-03T12:43:55.08" personId="{C4DC1FB0-D22D-45CE-9BC7-AA1F49499E9D}" id="{D37CEF72-43EA-4EEF-8F4A-7C38D5115E98}">
    <text>Start Sprintu</text>
  </threadedComment>
  <threadedComment ref="V5" dT="2024-07-03T12:44:33.10" personId="{C4DC1FB0-D22D-45CE-9BC7-AA1F49499E9D}" id="{47682CAA-250A-4843-ABD3-1E94CC2505D5}">
    <text>Start Sprintu</text>
  </threadedComment>
  <threadedComment ref="Y5" dT="2024-07-03T12:44:56.43" personId="{C4DC1FB0-D22D-45CE-9BC7-AA1F49499E9D}" id="{07132B9A-18C3-4814-8809-D89DC0FA2827}">
    <text>Start Sprintu</text>
  </threadedComment>
  <threadedComment ref="C22" dT="2025-10-24T10:20:42.25" personId="{C4DC1FB0-D22D-45CE-9BC7-AA1F49499E9D}" id="{E4D7BDB6-1206-4EAC-A5A0-2B883AD1AA6A}">
    <text>Email archive</text>
  </threadedComment>
  <threadedComment ref="C25" dT="2026-02-27T09:20:46.79" personId="{2A55A94C-CFB9-4705-8807-5156B8A506F0}" id="{A47E8151-B416-4B19-8809-5D092A76A23F}">
    <text>Iga + QA</text>
  </threadedComment>
  <threadedComment ref="C27" dT="2025-10-24T10:20:42.25" personId="{C4DC1FB0-D22D-45CE-9BC7-AA1F49499E9D}" id="{1EB57D5F-F5C5-4D45-878F-DEC23A5F05F5}">
    <text>Email archive</text>
  </threadedComment>
  <threadedComment ref="CO29" dT="2025-10-23T15:57:38.18" personId="{C4DC1FB0-D22D-45CE-9BC7-AA1F49499E9D}" id="{36FF0AEB-0EEF-4685-BD2D-5CEDC1C6634A}">
    <text>Analysis till end of Nov</text>
  </threadedComment>
  <threadedComment ref="CM41" dT="2025-11-05T13:37:47.92" personId="{C4DC1FB0-D22D-45CE-9BC7-AA1F49499E9D}" id="{9E83F6CA-42A0-40C0-9A83-D0B946CF7BC9}">
    <text xml:space="preserve">trwają testy boltpay po ich stronie - do potwierdzenia zakończenie </text>
  </threadedComment>
  <threadedComment ref="BO44" dT="2025-05-14T14:29:50.41" personId="{C4DC1FB0-D22D-45CE-9BC7-AA1F49499E9D}" id="{243E8E8D-B180-465A-832B-EDF40DCC4C8C}">
    <text>product setup</text>
  </threadedComment>
  <threadedComment ref="CH44" dT="2025-10-23T16:05:53.86" personId="{C4DC1FB0-D22D-45CE-9BC7-AA1F49499E9D}" id="{5653A278-4D98-489F-9327-A245A206766C}">
    <text>Analysis on hold due to changes on partner side</text>
  </threadedComment>
  <threadedComment ref="C50" dT="2025-08-01T10:17:07.06" personId="{C4DC1FB0-D22D-45CE-9BC7-AA1F49499E9D}" id="{3A6D4CF8-38F9-479E-956E-F4B735168D57}">
    <text>PRODUKT 1</text>
  </threadedComment>
  <threadedComment ref="CI50" dT="2025-10-23T16:11:17.27" personId="{C4DC1FB0-D22D-45CE-9BC7-AA1F49499E9D}" id="{C7F0A559-AA29-43EE-87A8-0E6C32B57428}">
    <text>on hold due to tester holiday break</text>
  </threadedComment>
  <threadedComment ref="CL50" dT="2025-10-23T16:10:17.20" personId="{C4DC1FB0-D22D-45CE-9BC7-AA1F49499E9D}" id="{A90532A6-DF4D-42F0-8511-A5C61D172241}">
    <text>13.10-24.10 - internal testing after changes
27.10 UAT start (moved to 29.10 due to tester sick leave)</text>
  </threadedComment>
  <threadedComment ref="CM50" dT="2025-10-23T16:12:27.41" personId="{C4DC1FB0-D22D-45CE-9BC7-AA1F49499E9D}" id="{A9E381C3-9A8F-4E3F-B5C4-ADB8B42E1DBE}">
    <text>PROD implementation planned 5.11 (Business GoLive planned 27.10 and manual support will be provided)</text>
  </threadedComment>
  <threadedComment ref="CP50" dT="2025-10-30T10:48:28.42" personId="{C4DC1FB0-D22D-45CE-9BC7-AA1F49499E9D}" id="{0E056037-028B-4778-83EB-7786CC67903C}">
    <text xml:space="preserve">Kamil będzie jeszcze funkcjonalności dla Ops testował </text>
  </threadedComment>
  <threadedComment ref="C51" dT="2025-08-19T08:50:29.30" personId="{C4DC1FB0-D22D-45CE-9BC7-AA1F49499E9D}" id="{7FDC9012-35E4-44C2-82FA-E8992F7A5EF1}">
    <text>Zmiany w CP</text>
  </threadedComment>
  <threadedComment ref="CC51" dT="2025-09-23T10:37:27.67" personId="{C4DC1FB0-D22D-45CE-9BC7-AA1F49499E9D}" id="{3903763C-9A6B-461F-87F2-4D47469A5391}">
    <text>Start of CP changes</text>
  </threadedComment>
  <threadedComment ref="CI51" dT="2025-09-23T10:37:12.23" personId="{C4DC1FB0-D22D-45CE-9BC7-AA1F49499E9D}" id="{BA766D16-E5FD-46D4-98DC-499A79AB32A9}">
    <text>Start of product setup</text>
  </threadedComment>
  <threadedComment ref="CM51" dT="2025-09-23T10:38:05.15" personId="{C4DC1FB0-D22D-45CE-9BC7-AA1F49499E9D}" id="{E557A3B1-C524-45E6-84AA-4DFEBA24D0A8}">
    <text>Tutaj wstępnie wejście na PROD z produktem i może też z CP</text>
  </threadedComment>
  <threadedComment ref="CM51" dT="2025-10-28T11:59:04.05" personId="{C4DC1FB0-D22D-45CE-9BC7-AA1F49499E9D}" id="{0163728D-456B-4F07-9E08-BE09875E4ACC}" parentId="{E557A3B1-C524-45E6-84AA-4DFEBA24D0A8}">
    <text>CP też - wdrożenie wszystkiego 3-5 listopad - TBC</text>
  </threadedComment>
  <threadedComment ref="CM51" dT="2025-11-05T13:43:11.72" personId="{C4DC1FB0-D22D-45CE-9BC7-AA1F49499E9D}" id="{0D293B10-AEBD-4471-B1F6-DAA8BF909731}" parentId="{E557A3B1-C524-45E6-84AA-4DFEBA24D0A8}">
    <text>wdrożenie na PROD 5.11 potwierdzone</text>
  </threadedComment>
  <threadedComment ref="C53" dT="2025-08-19T08:51:00.77" personId="{C4DC1FB0-D22D-45CE-9BC7-AA1F49499E9D}" id="{7EEC98F6-8036-46BD-A0B5-51C576DA02E6}">
    <text>Zmiany produktowe</text>
  </threadedComment>
  <threadedComment ref="CE55" dT="2025-09-02T11:20:54.42" personId="{C4DC1FB0-D22D-45CE-9BC7-AA1F49499E9D}" id="{3D354C9C-A9FE-4872-A423-63CA5C12BF0A}">
    <text>koniec konfiguracji</text>
  </threadedComment>
  <threadedComment ref="CO55" dT="2025-10-30T10:54:45.32" personId="{C4DC1FB0-D22D-45CE-9BC7-AA1F49499E9D}" id="{4B0E69CA-047C-4A43-8841-41067597182D}">
    <text>UAT od 19.11 do 5.12</text>
  </threadedComment>
  <threadedComment ref="CQ55" dT="2025-10-30T10:55:02.48" personId="{C4DC1FB0-D22D-45CE-9BC7-AA1F49499E9D}" id="{2F1A9D95-B1C2-44B7-B832-B0A92F49A098}">
    <text>PROD 9.12</text>
  </threadedComment>
  <threadedComment ref="CQ56" dT="2025-10-28T12:00:02.30" personId="{C4DC1FB0-D22D-45CE-9BC7-AA1F49499E9D}" id="{87C8AEC2-6C7C-40E1-923F-3823FA8CD13F}">
    <text>data wdrożenia do potwierdzenia ale powinno się udać do początku grudnia</text>
  </threadedComment>
  <threadedComment ref="B59" dT="2025-06-20T10:46:28.15" personId="{C4DC1FB0-D22D-45CE-9BC7-AA1F49499E9D}" id="{7BD7D653-3712-4326-A926-70CAA5EAE869}">
    <text>Pending E2E test with Orange</text>
  </threadedComment>
  <threadedComment ref="AJ60" dT="2024-10-01T08:25:58.90" personId="{C4DC1FB0-D22D-45CE-9BC7-AA1F49499E9D}" id="{6263C1EE-34D1-47B7-B447-19EC536070AE}">
    <text>16/10 - nowa data wejścia na PROD</text>
  </threadedComment>
  <threadedComment ref="AJ60" dT="2024-10-14T10:07:26.02" personId="{C4DC1FB0-D22D-45CE-9BC7-AA1F49499E9D}" id="{70E4A358-0CF2-4664-8F09-B5AABFDFDC14}" parentId="{6263C1EE-34D1-47B7-B447-19EC536070AE}">
    <text>wchodzimy nawet jak testów nie będzie</text>
  </threadedComment>
  <threadedComment ref="AH61" dT="2024-08-12T11:12:45.57" personId="{C4DC1FB0-D22D-45CE-9BC7-AA1F49499E9D}" id="{AEADE81B-F14C-4D0F-9DDE-A3CDB2807867}">
    <text>tutaj to wystartuje w Optimusie</text>
  </threadedComment>
  <threadedComment ref="AL61" dT="2024-09-23T12:57:37.02" personId="{C4DC1FB0-D22D-45CE-9BC7-AA1F49499E9D}" id="{D387EF7A-B86D-4F1E-BC89-333B80612A74}">
    <text>do potwierdzenie data wdrożenia na PROD</text>
  </threadedComment>
  <threadedComment ref="AL61" dT="2024-10-28T12:02:41.76" personId="{C4DC1FB0-D22D-45CE-9BC7-AA1F49499E9D}" id="{E81D7A7A-F178-47AB-AF1D-7CD26DF69019}" parentId="{D387EF7A-B86D-4F1E-BC89-333B80612A74}">
    <text>wchodzi 29.10</text>
  </threadedComment>
  <threadedComment ref="AP61" dT="2024-11-19T10:38:22.39" personId="{C4DC1FB0-D22D-45CE-9BC7-AA1F49499E9D}" id="{FD1F2FDD-46FE-4F92-B60F-9F6F4D4DB930}">
    <text>Orange przesunął testy na koniec listopada</text>
  </threadedComment>
  <threadedComment ref="C67" dT="2025-10-24T10:20:42.25" personId="{C4DC1FB0-D22D-45CE-9BC7-AA1F49499E9D}" id="{3FCC39A7-3BBA-4416-992E-60CA1E4A02D3}">
    <text>Email archive</text>
  </threadedComment>
  <threadedComment ref="BU69" dT="2025-10-23T22:03:32.78" personId="{C4DC1FB0-D22D-45CE-9BC7-AA1F49499E9D}" id="{D318162E-EC17-44E1-BD58-7B6BF653130F}">
    <text>Analysis</text>
  </threadedComment>
  <threadedComment ref="CI69" dT="2025-09-04T10:56:23.29" personId="{C4DC1FB0-D22D-45CE-9BC7-AA1F49499E9D}" id="{D0A47A50-2EFC-4BD4-84ED-7EB1FB3F19A3}">
    <text>CVM Integration</text>
  </threadedComment>
  <threadedComment ref="CM69" dT="2025-09-30T14:37:46.52" personId="{C4DC1FB0-D22D-45CE-9BC7-AA1F49499E9D}" id="{89A014CD-D1AF-43CF-93F1-BC73ADD1C8D2}">
    <text>Koniec DEV produktu 7.11</text>
  </threadedComment>
  <threadedComment ref="CP71" dT="2025-11-05T13:50:48.48" personId="{C4DC1FB0-D22D-45CE-9BC7-AA1F49499E9D}" id="{3F57DAC1-ED31-43CA-BCF3-47D27B8FEB43}">
    <text>koniec analizy</text>
  </threadedComment>
  <threadedComment ref="CJ72" dT="2025-09-04T10:52:56.00" personId="{C4DC1FB0-D22D-45CE-9BC7-AA1F49499E9D}" id="{DF318956-D911-451B-B5A5-64F46052F121}">
    <text>Feed link config</text>
  </threadedComment>
  <threadedComment ref="CL72" dT="2025-09-04T10:56:58.80" personId="{C4DC1FB0-D22D-45CE-9BC7-AA1F49499E9D}" id="{88310766-5FB9-42BF-AF84-4F238B6C59A4}">
    <text>CVM Config</text>
  </threadedComment>
  <threadedComment ref="C76" dT="2025-10-28T12:04:27.17" personId="{C4DC1FB0-D22D-45CE-9BC7-AA1F49499E9D}" id="{C0A2BADA-DB3C-427C-8D27-1F3FBA481940}">
    <text>Tutaj tylko nowy produkt dla MirrorCheck (te updaty w innych produktach do potwierdzenia)</text>
  </threadedComment>
  <threadedComment ref="BK79" dT="2025-03-20T13:43:14.63" personId="{C4DC1FB0-D22D-45CE-9BC7-AA1F49499E9D}" id="{3F671ABF-0EF3-48DC-9F59-9F2E333AD05E}">
    <text>setup produktu</text>
  </threadedComment>
  <threadedComment ref="BL79" dT="2025-03-20T13:43:47.68" personId="{C4DC1FB0-D22D-45CE-9BC7-AA1F49499E9D}" id="{5EE9096A-4D42-4AB6-8343-CA3C45951DA6}">
    <text>pricing</text>
  </threadedComment>
  <threadedComment ref="BL79" dT="2025-04-22T12:27:38.31" personId="{C4DC1FB0-D22D-45CE-9BC7-AA1F49499E9D}" id="{542BE2A1-95F9-4365-A9A9-2C67D66460F9}" parentId="{5EE9096A-4D42-4AB6-8343-CA3C45951DA6}">
    <text>integracja cenników między Wortenem a nami - czekamy na listę produktów od KAMów (później Worten musi swoje ID potwierdzić)</text>
  </threadedComment>
  <threadedComment ref="BM79" dT="2025-03-20T13:44:08.80" personId="{C4DC1FB0-D22D-45CE-9BC7-AA1F49499E9D}" id="{B6E3DE5F-91EE-4227-8CF8-118103C55A27}">
    <text>integracja scoringu</text>
  </threadedComment>
  <threadedComment ref="BQ79" dT="2025-03-20T13:44:40.04" personId="{C4DC1FB0-D22D-45CE-9BC7-AA1F49499E9D}" id="{8068CA01-35CC-4B21-9603-F394B637FA79}">
    <text>integracja płatności</text>
  </threadedComment>
  <threadedComment ref="BR79" dT="2025-03-20T13:35:06.91" personId="{C4DC1FB0-D22D-45CE-9BC7-AA1F49499E9D}" id="{DE4C7D27-637E-4DDF-952A-BBD705FFDC7E}">
    <text>zapas</text>
  </threadedComment>
  <threadedComment ref="BU79" dT="2025-10-23T21:24:24.26" personId="{C4DC1FB0-D22D-45CE-9BC7-AA1F49499E9D}" id="{6BD610AE-3394-447F-94FA-85D65B4BEA80}">
    <text>Product setup</text>
  </threadedComment>
  <threadedComment ref="CC79" dT="2025-10-23T21:23:34.81" personId="{C4DC1FB0-D22D-45CE-9BC7-AA1F49499E9D}" id="{927DF849-491F-4078-BE04-524ABF93E79A}">
    <text>Paperless end</text>
  </threadedComment>
  <threadedComment ref="CD79" dT="2025-10-23T21:25:12.01" personId="{C4DC1FB0-D22D-45CE-9BC7-AA1F49499E9D}" id="{6F0D6E80-532C-48F0-9E01-92D6247A7520}">
    <text>Payments End</text>
  </threadedComment>
  <threadedComment ref="CJ79" dT="2025-10-23T21:26:27.59" personId="{C4DC1FB0-D22D-45CE-9BC7-AA1F49499E9D}" id="{3963A966-FBC9-4D58-ADDF-1CB8AC4A37FA}">
    <text>Project on hold due to name change - pending new requirements</text>
  </threadedComment>
  <threadedComment ref="BU81" dT="2025-07-04T09:11:12.27" personId="{C4DC1FB0-D22D-45CE-9BC7-AA1F49499E9D}" id="{317C3EEE-5EAC-438D-B1D0-FA08537E4908}">
    <text>Analiza API Repair</text>
  </threadedComment>
  <threadedComment ref="CE81" dT="2025-08-07T09:49:11.68" personId="{C4DC1FB0-D22D-45CE-9BC7-AA1F49499E9D}" id="{F9876A22-1DD1-4843-BFF6-D23811A75CA2}">
    <text>The end of changes for Unified API implementation</text>
  </threadedComment>
  <threadedComment ref="CI81" dT="2025-10-23T21:28:10.36" personId="{C4DC1FB0-D22D-45CE-9BC7-AA1F49499E9D}" id="{D711EEAD-BDAF-419A-89A9-422ED4CF1C92}">
    <text>Unified API testing</text>
  </threadedComment>
  <threadedComment ref="BO83" dT="2025-03-20T13:35:54.11" personId="{C4DC1FB0-D22D-45CE-9BC7-AA1F49499E9D}" id="{4D530AAE-C535-486B-9B35-5434D1AC0A43}">
    <text>frontend + backend</text>
  </threadedComment>
  <threadedComment ref="BQ83" dT="2025-03-20T13:36:10.30" personId="{C4DC1FB0-D22D-45CE-9BC7-AA1F49499E9D}" id="{CD5920EE-6E42-4B4B-81E5-5C4F73A559DD}">
    <text>integracja z płatnościami</text>
  </threadedComment>
  <threadedComment ref="BQ83" dT="2025-04-07T10:51:17.58" personId="{C4DC1FB0-D22D-45CE-9BC7-AA1F49499E9D}" id="{2FD91638-E0D9-4ACA-B419-6A0B9F10367A}" parentId="{CD5920EE-6E42-4B4B-81E5-5C4F73A559DD}">
    <text>Start UAT wewnętrznych</text>
  </threadedComment>
  <threadedComment ref="BR83" dT="2025-03-20T13:36:10.30" personId="{C4DC1FB0-D22D-45CE-9BC7-AA1F49499E9D}" id="{AE0350FE-2634-4DC5-AC85-51E68EA3BF0B}">
    <text>zapas</text>
  </threadedComment>
  <threadedComment ref="C87" dT="2025-10-24T10:20:42.25" personId="{C4DC1FB0-D22D-45CE-9BC7-AA1F49499E9D}" id="{7C097731-B79F-416D-9970-7BCC03733A6D}">
    <text>Email archive</text>
  </threadedComment>
  <threadedComment ref="CK90" dT="2025-10-23T21:31:42.63" personId="{C4DC1FB0-D22D-45CE-9BC7-AA1F49499E9D}" id="{7C5D1CA9-0C0D-41C0-A776-0FD567B106D0}">
    <text>Blocked due to lack of test capacity</text>
  </threadedComment>
  <threadedComment ref="C92" dT="2025-10-24T10:20:42.25" personId="{C4DC1FB0-D22D-45CE-9BC7-AA1F49499E9D}" id="{34EF7AA5-F703-493D-A806-92640EFC640D}">
    <text>Email archive</text>
  </threadedComment>
  <threadedComment ref="BJ109" dT="2025-03-21T11:27:48.82" personId="{C4DC1FB0-D22D-45CE-9BC7-AA1F49499E9D}" id="{BFBCB707-E315-42C7-80E2-6E62AADCE322}">
    <text>tylko konfiguracja? może to iść poza planem wydań ALFa?</text>
  </threadedComment>
  <threadedComment ref="BN109" dT="2025-04-24T13:49:13.39" personId="{C4DC1FB0-D22D-45CE-9BC7-AA1F49499E9D}" id="{BBF75B2B-0E1A-45FB-A13C-8D6442EEA1A4}">
    <text>LSG-12534 idzie w paczce 1.64 + zmiany w jasperze LSG-12570 - data TBC</text>
  </threadedComment>
  <threadedComment ref="BN112" dT="2025-04-24T13:48:29.88" personId="{C4DC1FB0-D22D-45CE-9BC7-AA1F49499E9D}" id="{F157B52E-9A7F-4C73-BF04-86C57362797C}">
    <text>Łukasz wraca 14.05 a Krzysiek 15.05</text>
  </threadedComment>
  <threadedComment ref="CD125" dT="2025-10-23T21:42:06.51" personId="{C4DC1FB0-D22D-45CE-9BC7-AA1F49499E9D}" id="{6E6EC2B7-9633-4555-A14E-D23CEE1DBFEC}">
    <text>On hold due to lack of test capacity</text>
  </threadedComment>
  <threadedComment ref="DA143" dT="2025-10-23T21:44:20.20" personId="{C4DC1FB0-D22D-45CE-9BC7-AA1F49499E9D}" id="{61679F38-511A-467C-8FCD-A91605FE3B76}">
    <text>Missing processes to be planned (deactivation &amp; update)</text>
  </threadedComment>
  <threadedComment ref="C144" dT="2024-05-23T10:21:33.51" personId="{F8E402B0-B591-4859-B851-C9D5C34369B9}" id="{B95B5CE6-8BDB-456D-9957-A459518CC3C6}">
    <text>Analiza i tworzenie US - 20-24/06
DEV - 25/06 - 05/07
Test wew. &amp; fix - 08/07 - 19/07
Testy UAT - 22/07 - 26/07
Implementacja PROD - 29-30/07
GO Live - 31/07</text>
  </threadedComment>
  <threadedComment ref="P144" dT="2024-05-20T10:23:54.42" personId="{C4DC1FB0-D22D-45CE-9BC7-AA1F49499E9D}" id="{DFFEB4DC-758A-47FF-8D81-097BF8231D25}">
    <text xml:space="preserve">to najprawdopodobniej będzie robił zespół softwarely </text>
  </threadedComment>
  <threadedComment ref="U144" dT="2024-06-26T11:51:13.96" personId="{F8E402B0-B591-4859-B851-C9D5C34369B9}" id="{798EBBAC-70DB-4DA0-BEBF-7E2124B89612}">
    <text>05/07 ALF dostarczy do WAREX input w postaci poprawnych rekordów do przetestowania.</text>
  </threadedComment>
  <threadedComment ref="U144" dT="2024-07-02T12:40:33.55" personId="{C4DC1FB0-D22D-45CE-9BC7-AA1F49499E9D}" id="{7F301644-FBBB-465F-8269-56359227B94D}" parentId="{798EBBAC-70DB-4DA0-BEBF-7E2124B89612}">
    <text>Konrad potwierdził - to się powinno udać do końca tego tyg</text>
  </threadedComment>
  <threadedComment ref="W144" dT="2024-07-15T14:56:21.33" personId="{C4DC1FB0-D22D-45CE-9BC7-AA1F49499E9D}" id="{AF7C5B44-A41D-43B0-A5F3-7DCD506305B2}">
    <text>RYZYKO! Partner w złym formacie wysyła dane w pliku</text>
  </threadedComment>
  <threadedComment ref="X144" dT="2024-07-02T12:42:59.41" personId="{C4DC1FB0-D22D-45CE-9BC7-AA1F49499E9D}" id="{CE2E6D36-9411-48E7-8D6A-1F4E98B3A1F1}">
    <text>tutaj jeszcze raport anulacyjny - około 7-8MD</text>
  </threadedComment>
  <threadedComment ref="X144" dT="2024-07-02T12:43:53.65" personId="{C4DC1FB0-D22D-45CE-9BC7-AA1F49499E9D}" id="{BC446653-998B-489B-B0C5-7A67216B3852}" parentId="{CE2E6D36-9411-48E7-8D6A-1F4E98B3A1F1}">
    <text>do potwierdzenia zakres tego raportu!</text>
  </threadedComment>
  <threadedComment ref="Y144" dT="2024-07-02T12:43:27.26" personId="{C4DC1FB0-D22D-45CE-9BC7-AA1F49499E9D}" id="{0B6F12D8-FB3E-4257-AC15-12DF7C68BFD8}">
    <text>PROD do potwierdzenia</text>
  </threadedComment>
  <threadedComment ref="C145" dT="2024-05-16T07:29:54.77" personId="{F8E402B0-B591-4859-B851-C9D5C34369B9}" id="{B4ACFC39-B1C0-4A2B-ACA3-0AB36835C99C}">
    <text>Analiza i tworzenie US - 17-25/06
DEV - 26/06 - 8/07
Test wew. &amp; fix - 9-10/07
Testy UAT - 11-26/07
Implementacja PROD - 29/07
GO Live - 30/07</text>
  </threadedComment>
  <threadedComment ref="C145" dT="2024-07-17T09:20:28.19" personId="{C4DC1FB0-D22D-45CE-9BC7-AA1F49499E9D}" id="{B49C6DA1-195B-46C2-BD4B-D39D61D539D5}" parentId="{B4ACFC39-B1C0-4A2B-ACA3-0AB36835C99C}">
    <text>UATy wystartowały 16/07</text>
  </threadedComment>
  <threadedComment ref="W145" dT="2024-07-17T09:20:00.00" personId="{C4DC1FB0-D22D-45CE-9BC7-AA1F49499E9D}" id="{37E5658A-2090-4202-A4D5-EEDB8295BAD6}">
    <text>UAT wystartował 16/07 - rebranding produktów trochę to opóźnił</text>
  </threadedComment>
  <threadedComment ref="Z145" dT="2024-08-05T09:26:47.68" personId="{C4DC1FB0-D22D-45CE-9BC7-AA1F49499E9D}" id="{FD69C891-4CB4-479E-ACCA-28EC1EAA85F6}">
    <text>czekamy na testy E2E ALFa żeby wdrożyc zmiany na PROD</text>
  </threadedComment>
  <threadedComment ref="C146" dT="2024-08-05T11:18:44.85" personId="{C4DC1FB0-D22D-45CE-9BC7-AA1F49499E9D}" id="{F4BE9F80-8BCD-44D2-90FA-B2BEE5613E16}">
    <text>OPTI na PROD od 26/07</text>
  </threadedComment>
  <threadedComment ref="C146" dT="2024-08-05T11:19:25.24" personId="{C4DC1FB0-D22D-45CE-9BC7-AA1F49499E9D}" id="{71EF5948-B43A-476E-A8EF-89F6AE24AA06}" parentId="{F4BE9F80-8BCD-44D2-90FA-B2BEE5613E16}">
    <text>+ komunikacja i włączenie tego programu jak wszystko będzie gotowe</text>
  </threadedComment>
  <threadedComment ref="V146" dT="2024-07-03T12:27:45.13" personId="{C4DC1FB0-D22D-45CE-9BC7-AA1F49499E9D}" id="{5B9EB4D3-2182-4D8D-A1E7-823808D5209A}">
    <text>tutaj powinna Monia zacząć</text>
  </threadedComment>
  <threadedComment ref="X146" dT="2024-06-25T13:53:29.89" personId="{C4DC1FB0-D22D-45CE-9BC7-AA1F49499E9D}" id="{72F0A91A-D7C6-4721-AD9D-A21BCBB3D0F0}">
    <text>23/07 start UAT</text>
  </threadedComment>
  <threadedComment ref="AA146" dT="2024-08-12T11:11:17.63" personId="{C4DC1FB0-D22D-45CE-9BC7-AA1F49499E9D}" id="{7E53F1B0-BB82-4BA2-A466-88ACA61747AC}">
    <text>Komunikacja idzie na PROD</text>
  </threadedComment>
  <threadedComment ref="AA149" dT="2024-08-05T08:37:27.36" personId="{C4DC1FB0-D22D-45CE-9BC7-AA1F49499E9D}" id="{62BC95F0-8EBB-43CD-BA48-8AAB942F8D95}">
    <text>tutaj powinniśmy kończyć DEV</text>
  </threadedComment>
  <threadedComment ref="AE149" dT="2024-09-09T08:47:47.43" personId="{C4DC1FB0-D22D-45CE-9BC7-AA1F49499E9D}" id="{A33C9902-7CDE-480C-B011-ED86183C3E2D}">
    <text>wewnętrzne testy in progress</text>
  </threadedComment>
  <threadedComment ref="CS156" dT="2025-11-05T13:42:10.25" personId="{C4DC1FB0-D22D-45CE-9BC7-AA1F49499E9D}" id="{8C9F3575-7E7B-48E3-B4C3-8A87BD9BEB3B}">
    <text>testy z MASH do zaplanowania</text>
  </threadedComment>
  <threadedComment ref="CR161" dT="2025-11-05T13:40:24.47" personId="{C4DC1FB0-D22D-45CE-9BC7-AA1F49499E9D}" id="{3B294A82-3EAA-4A49-AB35-4C7F7649EE7F}">
    <text>tutaj powinien się skończyć ten setup SFTP</text>
  </threadedComment>
</ThreadedComments>
</file>

<file path=xl/threadedComments/threadedComment12.xml><?xml version="1.0" encoding="utf-8"?>
<ThreadedComments xmlns="http://schemas.microsoft.com/office/spreadsheetml/2018/threadedcomments" xmlns:x="http://schemas.openxmlformats.org/spreadsheetml/2006/main">
  <threadedComment ref="D23" dT="2024-06-24T13:49:41.90" personId="{C4DC1FB0-D22D-45CE-9BC7-AA1F49499E9D}" id="{3581217C-7FCA-4456-98F4-20C6B4910DDB}">
    <text>Olga zakomunikowała Październik do partnera i jest z tym OK - daty do potwierdzenia</text>
  </threadedComment>
</ThreadedComments>
</file>

<file path=xl/threadedComments/threadedComment13.xml><?xml version="1.0" encoding="utf-8"?>
<ThreadedComments xmlns="http://schemas.microsoft.com/office/spreadsheetml/2018/threadedcomments" xmlns:x="http://schemas.openxmlformats.org/spreadsheetml/2006/main">
  <threadedComment ref="L3" dT="2024-04-22T09:33:55.24" personId="{C4DC1FB0-D22D-45CE-9BC7-AA1F49499E9D}" id="{2BBFE358-52E7-4255-9439-A96BEA8CB770}">
    <text>Paweł potwierdził, że nie ma wyceny dla MASH</text>
  </threadedComment>
  <threadedComment ref="H4" dT="2024-04-22T09:19:45.34" personId="{C4DC1FB0-D22D-45CE-9BC7-AA1F49499E9D}" id="{426F0564-5C7E-4BF9-8DC9-C8014F9F4335}">
    <text>Kamila ma potwierdzić do 22/04 EOD</text>
  </threadedComment>
  <threadedComment ref="J6" dT="2024-04-22T15:13:26.39" personId="{6B0EBAC8-A865-4BFF-8139-10AE7C105844}" id="{CE45A1E0-1996-4414-BA62-B0F2C9FD34B5}">
    <text>Same testy między systemami</text>
  </threadedComment>
  <threadedComment ref="F8" dT="2024-04-19T13:48:34.84" personId="{C4DC1FB0-D22D-45CE-9BC7-AA1F49499E9D}" id="{B3B3D4BB-DF7B-45A3-9855-B61A8C2FF05D}">
    <text>Ania napisała że czeka jeszcze na potwierdzenia ryzyka - poprosiłam o update</text>
  </threadedComment>
  <threadedComment ref="F8" dT="2024-04-25T08:31:34.08" personId="{C4DC1FB0-D22D-45CE-9BC7-AA1F49499E9D}" id="{41D9FC18-8EE1-459D-B663-14F7178FF638}" parentId="{B3B3D4BB-DF7B-45A3-9855-B61A8C2FF05D}">
    <text>24/04 - dokument dostarczony przed Anię</text>
  </threadedComment>
  <threadedComment ref="G8" dT="2024-04-25T15:49:59.97" personId="{C4DC1FB0-D22D-45CE-9BC7-AA1F49499E9D}" id="{EADE54F0-2149-4EEF-8E95-CF3FB0F1E38D}">
    <text>prośba wysłana 25/04</text>
  </threadedComment>
  <threadedComment ref="F9" dT="2024-04-19T13:54:46.40" personId="{C4DC1FB0-D22D-45CE-9BC7-AA1F49499E9D}" id="{59AB858A-9253-447E-B575-B1F9FD0D732E}">
    <text>Odp od Milena Dzikowska:
Cześć, jeśli chodzi o Mr Price to zmieniły się założenia co do systemu z którego będą korzystali sprzedawcy, nie będziemy używali LFO/ALF. Musimy jeszcze temat omówić z Cezarym i Andrzejem żeby pójść i krok dalej i zacząć pracę nad projektem.</text>
  </threadedComment>
  <threadedComment ref="F9" dT="2024-04-25T08:11:55.09" personId="{C4DC1FB0-D22D-45CE-9BC7-AA1F49499E9D}" id="{37F511B6-EC34-43BF-97E6-195D2ABEA58A}" parentId="{59AB858A-9253-447E-B575-B1F9FD0D732E}">
    <text>24/04 - Milena: jeśli chodzi o projekt Mr Price to sprzedaż będzie się faktycznie odbywała przez CRM Africa Mobile ale dalej będziemy musieli założyć ochrony/gwarancję w Warexie i naprawy będą zgłaszane przez Optimusa. Nie będziemy robić integracji pomiędzy CRM a Warexem, będziemy wgrywali pliki. Podsumowując praca po stronie naszego IT będzie wymagana, zbieramy wymagania biznesowe aktualnie. OP postaram się uzupełnić dzisiaj zgodnie z moją najlepsza wiedzą. </text>
  </threadedComment>
  <threadedComment ref="F9" dT="2024-04-25T15:49:27.80" personId="{C4DC1FB0-D22D-45CE-9BC7-AA1F49499E9D}" id="{082EAC5A-1109-4234-8F77-75BE74EFF16D}" parentId="{59AB858A-9253-447E-B575-B1F9FD0D732E}">
    <text>25/04 dostarczone</text>
  </threadedComment>
  <threadedComment ref="G9" dT="2024-04-25T15:50:11.28" personId="{C4DC1FB0-D22D-45CE-9BC7-AA1F49499E9D}" id="{094C0BE6-7122-4AC7-AE73-0E065A8F1679}">
    <text>prośba wysłana 25/04</text>
  </threadedComment>
  <threadedComment ref="H10" dT="2024-04-30T14:16:54.50" personId="{C4DC1FB0-D22D-45CE-9BC7-AA1F49499E9D}" id="{E7C3B1C5-1D4E-44CC-A628-4914657EC607}">
    <text>to już jest skończone w ALFie</text>
  </threadedComment>
  <threadedComment ref="G17" dT="2024-05-16T11:09:17.96" personId="{C4DC1FB0-D22D-45CE-9BC7-AA1F49499E9D}" id="{F5204D77-36DE-42AC-841F-B5DEFDF07245}">
    <text>zrobione wysokopoziomowe wyceny do zakresu 12 partnerów określonych jako najbardziej priorytetowi</text>
  </threadedComment>
  <threadedComment ref="L18" dT="2024-06-18T07:14:45.06" personId="{C4DC1FB0-D22D-45CE-9BC7-AA1F49499E9D}" id="{791FD0CD-17C0-479C-A730-623BF5D3812C}">
    <text>+ cennik dynamiczny?</text>
  </threadedComment>
  <threadedComment ref="B20" dT="2024-06-27T11:17:44.80" personId="{C4DC1FB0-D22D-45CE-9BC7-AA1F49499E9D}" id="{17E085A5-F2D6-4839-83CE-87A7286BDBB2}">
    <text>tylko praca w ALF</text>
  </threadedComment>
  <threadedComment ref="H21" dT="2024-07-17T13:47:18.96" personId="{C4DC1FB0-D22D-45CE-9BC7-AA1F49499E9D}" id="{888110E7-F808-4087-A2AD-D3B11357D850}">
    <text>-20 MD bo Milena powiedziała że bez wykupu w fazie 1</text>
  </threadedComment>
  <threadedComment ref="G22" dT="2024-05-21T10:39:49.00" personId="{C4DC1FB0-D22D-45CE-9BC7-AA1F49499E9D}" id="{68D0773B-DEFD-4BA1-A1AE-11EE8707EF77}">
    <text>Paweł z Anetą to wycenili</text>
  </threadedComment>
  <threadedComment ref="F24" dT="2024-05-23T09:28:25.10" personId="{C4DC1FB0-D22D-45CE-9BC7-AA1F49499E9D}" id="{8804B390-3CAD-4756-BF89-8CB4EC7EEF19}">
    <text>21/05 Cezary wysłał One Pager do Oskara</text>
  </threadedComment>
  <threadedComment ref="M25" dT="2024-06-18T07:32:57.57" personId="{C4DC1FB0-D22D-45CE-9BC7-AA1F49499E9D}" id="{CA1AB431-B9B3-477C-AC2F-399C24618F90}">
    <text>Sales Report</text>
  </threadedComment>
  <threadedComment ref="B30" dT="2024-07-29T09:54:06.16" personId="{C4DC1FB0-D22D-45CE-9BC7-AA1F49499E9D}" id="{F38B557D-0BD6-4193-B3B6-ADC85383FE5B}">
    <text xml:space="preserve">Informuję również, że zmiany cen dla Rent + maja wejść na platformie Multibrand jednocześnie z wejściem zmian w POS. W związku z ty, dołączam @Agata
Borsuk, </text>
    <extLst>
      <x:ext xmlns:xltc2="http://schemas.microsoft.com/office/spreadsheetml/2020/threadedcomments2" uri="{F7C98A9C-CBB3-438F-8F68-D28B6AF4A901}">
        <xltc2:checksum>1397428988</xltc2:checksum>
        <xltc2:hyperlink startIndex="142" length="6" url="mailto:agata.borsuk@bolttech.pl"/>
        <xltc2:hyperlink startIndex="149" length="6" url="mailto:agata.borsuk@bolttech.pl"/>
      </x:ext>
    </extLst>
  </threadedComment>
  <threadedComment ref="H30" dT="2024-07-18T11:52:38.38" personId="{C4DC1FB0-D22D-45CE-9BC7-AA1F49499E9D}" id="{570711EC-36C7-4A13-AA0F-EE64BBEABA73}">
    <text>tylko wgranie cenników przez biznes</text>
  </threadedComment>
  <threadedComment ref="B31" dT="2024-07-29T09:54:53.47" personId="{C4DC1FB0-D22D-45CE-9BC7-AA1F49499E9D}" id="{3C830B5D-957F-4E19-AE7E-59274270EA86}">
    <text>to jest połączone z 1</text>
  </threadedComment>
  <threadedComment ref="H33" dT="2024-07-18T11:52:13.05" personId="{C4DC1FB0-D22D-45CE-9BC7-AA1F49499E9D}" id="{80164A6C-A4A8-4465-833E-7B300A3331F7}">
    <text>tylko wgranie cenników przez biznes</text>
  </threadedComment>
  <threadedComment ref="G59" dT="2024-07-16T07:15:02.32" personId="{C4DC1FB0-D22D-45CE-9BC7-AA1F49499E9D}" id="{0B5EFCEA-B5F7-42BF-BBB6-F68EB3D02977}">
    <text>Po warsztatach z partnerem zmieniły się wymagania - One Pager do korekty</text>
  </threadedComment>
  <threadedComment ref="G59" dT="2025-01-16T09:08:22.39" personId="{C4DC1FB0-D22D-45CE-9BC7-AA1F49499E9D}" id="{CDAA5F6D-33B7-49B7-A5F1-254168149B0B}" parentId="{0B5EFCEA-B5F7-42BF-BBB6-F68EB3D02977}">
    <text>skorygowany w połowie grudnia 2024</text>
  </threadedComment>
</ThreadedComments>
</file>

<file path=xl/threadedComments/threadedComment14.xml><?xml version="1.0" encoding="utf-8"?>
<ThreadedComments xmlns="http://schemas.microsoft.com/office/spreadsheetml/2018/threadedcomments" xmlns:x="http://schemas.openxmlformats.org/spreadsheetml/2006/main">
  <threadedComment ref="F3" dT="2024-05-20T13:44:46.25" personId="{C4DC1FB0-D22D-45CE-9BC7-AA1F49499E9D}" id="{DEEC8F77-3788-4434-A7FB-745966428C15}">
    <text>zmiana z 33% na 42% bo Softwarely nie ma overhead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4.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5.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9/04/relationships/documenttask" Target="../documenttasks/documenttask6.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9/04/relationships/documenttask" Target="../documenttasks/documenttask7.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 Id="rId4" Type="http://schemas.microsoft.com/office/2019/04/relationships/documenttask" Target="../documenttasks/documenttask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9.xml"/></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x:/r/sites/COL-Rebranding/_layouts/15/Doc.aspx?sourcedoc=%7BA03E0A05-576C-4165-A0BC-DDDC38D38218%7D&amp;file=rebranding%20status.xlsx&amp;action=default&amp;mobileredirect=true" TargetMode="External"/><Relationship Id="rId4" Type="http://schemas.microsoft.com/office/2017/10/relationships/threadedComment" Target="../threadedComments/threadedComment12.xm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figma.com/file/LG5bTAksvSnsH2h08BXt5N/Multibox-iMad?type=design&amp;node-id=1163%3A7865&amp;mode=design&amp;t=sYHgxFgDud07g1Iv-1" TargetMode="External"/><Relationship Id="rId18" Type="http://schemas.openxmlformats.org/officeDocument/2006/relationships/hyperlink" Target="../../../../:x:/s/BIZ-Samsung_Plaza_MTTC/EW-p3NgEpShFgjABxO6UyF4B9BAA_JrUxa325gQmZqKlAw?e=ey7OsJ&amp;CID=1B630EE5-DB2F-4D43-BD24-0C210C6D109D&amp;wdLOR=c82D40929-AB50-481D-B820-83528C26CD54" TargetMode="External"/><Relationship Id="rId26" Type="http://schemas.openxmlformats.org/officeDocument/2006/relationships/hyperlink" Target="../../../../:x:/s/iMad-produktyochronneTEAM/EermSV7wEsxCiKEK1YTUKtABs96L4FvIRb-EIzi1aWdGHw?e=5nNVkV" TargetMode="External"/><Relationship Id="rId39" Type="http://schemas.openxmlformats.org/officeDocument/2006/relationships/hyperlink" Target="../../../../:x:/s/RND/EXH04EoKpq5HknElrnAADB4BqGkq-Fajn_vW_WpfEJjt_g?e=BbvTSz" TargetMode="External"/><Relationship Id="rId21" Type="http://schemas.openxmlformats.org/officeDocument/2006/relationships/hyperlink" Target="../../../../:x:/s/MalaysiaTeam/EfUL_npRBChHk1kScM9y_-ABK3Y3yS-5EjT_T2PkzfiStA?e=uf6hbc&amp;ovuser=32f0c8a3-874d-4615-ae68-69435ce0e513%2Cmonika.wilczynska%40digitalcaregroup.com&amp;clickparams=eyJBcHBOYW1lIjoiVGVhbXMtRGVza3RvcCIsIkFwcFZlcnNpb24iOiI0OS8yNDA1MTYyMjIyMCIsIkhhc0ZlZGVyYXRlZFVzZXIiOmZhbHNlfQ%3D%3D" TargetMode="External"/><Relationship Id="rId34" Type="http://schemas.openxmlformats.org/officeDocument/2006/relationships/hyperlink" Target="../../../../:x:/s/Africa/EfnW5Y1wze9CvRUJRinHSPMBmUOIcWnLjT5K08hyjH2eLw?e=enPS4Z&amp;CID=33FE79CC-81D2-4C10-A968-B8EC22D6690D&amp;wdLOR=cF25478F2-AF7C-4E96-BAFA-EADEADED2EA1" TargetMode="External"/><Relationship Id="rId42" Type="http://schemas.openxmlformats.org/officeDocument/2006/relationships/hyperlink" Target="../../../../:x:/s/Africa/EcUs9MaGyHdGgYkFPYGz1zkBgbmEPrszvlr9shCrDDOW8w?e=cB1Kju" TargetMode="External"/><Relationship Id="rId47" Type="http://schemas.openxmlformats.org/officeDocument/2006/relationships/hyperlink" Target="../../../../:x:/s/RND/EcofwDWSa_xKoqyaXIzYuh0BUnUHpSukGJDXEUu9_Zo43g?e=YScpR0" TargetMode="External"/><Relationship Id="rId50" Type="http://schemas.openxmlformats.org/officeDocument/2006/relationships/hyperlink" Target="../../../../:x:/s/Africa/EdSQeFgmFBpPsAisFI8JTb8Bk3s_njftmSjyLIOjNApcDA?e=aHIdPF&amp;CID=C7BD9D1B-78EF-4F19-836C-1BF00A2AD1E8&amp;wdLOR=cBB0DA522-1F65-4DCB-A5EA-8934DB257145" TargetMode="External"/><Relationship Id="rId55" Type="http://schemas.openxmlformats.org/officeDocument/2006/relationships/vmlDrawing" Target="../drawings/vmlDrawing13.vml"/><Relationship Id="rId7" Type="http://schemas.openxmlformats.org/officeDocument/2006/relationships/hyperlink" Target="../../../../:x:/r/sites/BIZ-A1Croatia/_layouts/15/Doc.aspx?sourcedoc=%7B8F7867B0-9ED9-4FC4-8D1C-162F69F27937%7D&amp;file=One%20Pager%20(HLR)_A1%20Croatia.xlsx&amp;action=default&amp;mobileredirect=true" TargetMode="External"/><Relationship Id="rId2" Type="http://schemas.openxmlformats.org/officeDocument/2006/relationships/hyperlink" Target="../../../../:x:/s/iStyle/Ee728Ro5lghAuWmVX4nQwSkB5kUenW42MKErqf-Os6omfg?e=tEOQ5P" TargetMode="External"/><Relationship Id="rId16" Type="http://schemas.openxmlformats.org/officeDocument/2006/relationships/hyperlink" Target="../../../../:x:/r/sites/RND/_layouts/15/Doc.aspx?sourcedoc=%7B314D75CE-3FAA-47F5-B214-7995AD2E42EF%7D&amp;file=One%20Pager%20iStyleCR_Rental%20%2B%20Protection.xlsx&amp;action=default&amp;mobileredirect=true" TargetMode="External"/><Relationship Id="rId29" Type="http://schemas.openxmlformats.org/officeDocument/2006/relationships/hyperlink" Target="../../../../:x:/s/OrangeTeams801/EcJSO7Hz9ctAglwTnTg18XUB8PgwOU5sRiGKvFmw7lXeow?e=RhdcAr" TargetMode="External"/><Relationship Id="rId11" Type="http://schemas.openxmlformats.org/officeDocument/2006/relationships/hyperlink" Target="https://www.figma.com/file/5sPKfBifOpZuI6mvhfUOrr/Multibox-Opendays?type=design&amp;node-id=0%3A1&amp;mode=design&amp;t=fGxvW40PaUm13Ylw-1" TargetMode="External"/><Relationship Id="rId24" Type="http://schemas.openxmlformats.org/officeDocument/2006/relationships/hyperlink" Target="../../../../:x:/s/iMad-produktyochronneTEAM/EQWAIYoKmHlAlzCEHJ3FikABeRs9sWubnn_1XS7fRfnu3Q?e=cNT20Q" TargetMode="External"/><Relationship Id="rId32" Type="http://schemas.openxmlformats.org/officeDocument/2006/relationships/hyperlink" Target="../../../../:x:/s/RND/EeZ-uvkIXZhIhCai1uDQCGIBP_yeIyMoVdFoRvYX5ZEVQA?e=AXIYNf" TargetMode="External"/><Relationship Id="rId37" Type="http://schemas.openxmlformats.org/officeDocument/2006/relationships/hyperlink" Target="../../../../:x:/s/COL-Kenya/ERSsYbO5A0dHk8m_-1hc4zEB87gL93QuVWk4cS1PY59BbQ?e=79nT36&amp;CID=3BF499F3-2329-4746-88DB-2A518780CCF3&amp;wdLOR=c59E6D85B-4872-421B-9221-D979A31A68A8" TargetMode="External"/><Relationship Id="rId40" Type="http://schemas.openxmlformats.org/officeDocument/2006/relationships/hyperlink" Target="../../../../:x:/s/RND/EU-WknldOwpNl77Z8DXqgmEBFzlGIlp9Cg-2SXMxWgPAzA?e=3l0mSL" TargetMode="External"/><Relationship Id="rId45" Type="http://schemas.openxmlformats.org/officeDocument/2006/relationships/hyperlink" Target="../../../../:x:/s/RND/EaAba1O3QuBCryTcoJQgiZ0BewUcSqc-25R0M3uOuLZeog?e=Di6qe6" TargetMode="External"/><Relationship Id="rId53" Type="http://schemas.openxmlformats.org/officeDocument/2006/relationships/hyperlink" Target="../../../../:x:/r/sites/RND/_layouts/15/Doc.aspx?sourcedoc=%7B60D3F274-79F6-4B6A-9C9A-8F8CD23378C7%7D&amp;file=One%20Pager%20(HLR)_Warranty_SK_27.05.2025.xlsx&amp;action=default&amp;mobileredirect=true" TargetMode="External"/><Relationship Id="rId5" Type="http://schemas.openxmlformats.org/officeDocument/2006/relationships/hyperlink" Target="https://digitalcaregroup.atlassian.net/browse/MASH-565" TargetMode="External"/><Relationship Id="rId19" Type="http://schemas.openxmlformats.org/officeDocument/2006/relationships/hyperlink" Target="../../../../:x:/s/RND/EfJEQN6bDopDsvVVr22Cb5kBhmioscP6mVCyh_Whi-0XoA?e=a8ghor&amp;CID=52AEC806-7C6A-4C98-8E35-533C40AAE8D3&amp;wdLOR=cD89F7EA0-C928-4FE3-953A-F2996B55EE5F" TargetMode="External"/><Relationship Id="rId4" Type="http://schemas.openxmlformats.org/officeDocument/2006/relationships/hyperlink" Target="../../../../:x:/s/Vietnam/EU1nV_Z4tvtHpbfXKuzKdh0Bk2MpKo0f0nxU5uv2gYhJOg?e=ANUVPX" TargetMode="External"/><Relationship Id="rId9" Type="http://schemas.openxmlformats.org/officeDocument/2006/relationships/hyperlink" Target="../../../../:x:/s/Multibrand/EQJYCg9jsiBJruqabmfV1RgBFujM445EYFvOrPlWK_buWw?e=h92C5l" TargetMode="External"/><Relationship Id="rId14" Type="http://schemas.openxmlformats.org/officeDocument/2006/relationships/hyperlink" Target="https://digitalcarepl-my.sharepoint.com/personal/magdalena_krol_digitalcaregroup_com/_layouts/15/onedrive.aspx?id=%2Fpersonal%2Fmagdalena%5Fkrol%5Fdigitalcaregroup%5Fcom%2FDocuments%2FCustomer%20Communication%20Team%2FRebranding%5Fmatryce%5Fdla%5Fpartner%C3%B3w%2FGotowe&amp;view=0" TargetMode="External"/><Relationship Id="rId22" Type="http://schemas.openxmlformats.org/officeDocument/2006/relationships/hyperlink" Target="../../../../:w:/s/RND/ER6sAN0T-xtCk-IQEnROGToB_QGFplEqwSxlrw4B9Xn5OA?e=yeEB9S" TargetMode="External"/><Relationship Id="rId27" Type="http://schemas.openxmlformats.org/officeDocument/2006/relationships/hyperlink" Target="../../../../:x:/r/sites/iMad-produktyochronneTEAM/_layouts/15/Doc.aspx?sourcedoc=%7B01415F73-0240-451F-9CD3-9C2BDE4B12AC%7D&amp;file=One%20Pager%20iMad_Q3_zmiana%20limitu%20napraw_Rental.xlsx&amp;action=default&amp;mobileredirect=true&amp;wdsle=0" TargetMode="External"/><Relationship Id="rId30" Type="http://schemas.openxmlformats.org/officeDocument/2006/relationships/hyperlink" Target="../../../../:x:/r/sites/RND/_layouts/15/Doc.aspx?sourcedoc=%7B4703A96D-D70E-4D0E-AE60-8D7AD37469FD%7D&amp;file=One%20Pager%20(HLR)_FLEX%20iMad.xlsx&amp;action=default&amp;mobileredirect=true&amp;wdsle=0" TargetMode="External"/><Relationship Id="rId35" Type="http://schemas.openxmlformats.org/officeDocument/2006/relationships/hyperlink" Target="../../../../:x:/s/BIZ-Worten_Portugal_Rental/ERcUMbM_Z8tLhNdotPIxYTYBOSlXhyVwFRmARi3C4FFZqg?e=cDWne2&amp;CID=6E48ACE0-3D20-410F-8B10-36049EA4E9AD&amp;wdLOR=c4ADDDAB8-330C-44D4-800E-9EFCA96F7B31" TargetMode="External"/><Relationship Id="rId43" Type="http://schemas.openxmlformats.org/officeDocument/2006/relationships/hyperlink" Target="../../../../:x:/s/RND/ESvcgdG8PitGkgiMYrKL4UUBACMVo8wbu0-4e7EgTUbBSA?e=oMlfAP" TargetMode="External"/><Relationship Id="rId48" Type="http://schemas.openxmlformats.org/officeDocument/2006/relationships/hyperlink" Target="../../../../:x:/r/sites/RND/_layouts/15/Doc.aspx?sourcedoc=%7B78B40CF4-AD49-4BF8-AE7B-6F964B05C50A%7D&amp;file=Compass%20Rental%20PHASE%202%20-%20H-L%20estimation.xlsx&amp;action=default&amp;mobileredirect=true" TargetMode="External"/><Relationship Id="rId56" Type="http://schemas.openxmlformats.org/officeDocument/2006/relationships/comments" Target="../comments13.xml"/><Relationship Id="rId8" Type="http://schemas.openxmlformats.org/officeDocument/2006/relationships/hyperlink" Target="../../../../:x:/r/sites/Africa/_layouts/15/Doc.aspx?sourcedoc=%7BBC0A609C-1AE9-403E-A28C-B03874DC888E%7D&amp;file=One%20Pager%20(HLR)_MR%20Price.xlsx&amp;action=default&amp;mobileredirect=true" TargetMode="External"/><Relationship Id="rId51" Type="http://schemas.openxmlformats.org/officeDocument/2006/relationships/hyperlink" Target="../../../../:x:/s/RND/EWvv4DAKA4JLkoEoXCJuDFQBDXh8YYSEKft1pT4tObJ6sA?e=2gzcS1" TargetMode="External"/><Relationship Id="rId3" Type="http://schemas.openxmlformats.org/officeDocument/2006/relationships/hyperlink" Target="../../../../:x:/s/HrvatskiTelekom/EboHgpsjDCVIiPLx4kBLT60BOtZY1jg3DK_wJ4YyZJAa8A?e=CM5b5x" TargetMode="External"/><Relationship Id="rId12" Type="http://schemas.openxmlformats.org/officeDocument/2006/relationships/hyperlink" Target="../../../../:x:/s/Multibrand/EQJYCg9jsiBJruqabmfV1RgBFujM445EYFvOrPlWK_buWw?e=h92C5l&amp;xsdata=MDV8MDJ8fGJmODU1MDBiYjJhODQ5Y2VhODY0MDhkYzY1Y2Q1ZjAwfDMyZjBjOGEzODc0ZDQ2MTVhZTY4Njk0MzVjZTBlNTEzfDB8MHw2Mzg0OTcxNzk5MTYzNDc0OTJ8VW5rbm93bnxWR1ZoYlhOVFpXTjFjbWwwZVZObGNuWnBZMlY4ZXlKV0lqb2lNQzR3TGpBd01EQWlMQ0pRSWpvaVYybHVNeklpTENKQlRpSTZJazkwYUdWeUlpd2lWMVFpT2pFeGZRPT18MXxMMk5vWVhSekx6RTVPbUZsWTJJMFptTXlMV1UwT1RjdE5EQTFOaTFoTXpJekxXWXpZVEZtTW1JME1HVmtNMTltWXpVelkyUTNaUzB5TlRobUxUUmtORFF0WWpReE1TMWtPR00xTkRVeU1EaGhaamRBZFc1eExtZGliQzV6Y0dGalpYTXZiV1Z6YzJGblpYTXZNVGN4TkRFeU1URTVNRFl6Tnc9PXxiOGFmNTQ0Njg4MDA0NmFmNDYxZjA4ZGM2NWNkNWVmZXw0OWVkNDA5NzU3YjE0MWM0ODJkYTQ1YmU4NGM5OWM0Mg%3D%3D&amp;sdata=WnU4aGs3aFpVQ2lEQjdhbG4rV3duTVFVUm1WN3RnSHk4aTg3aEZlOHN6Yz0%3D&amp;ovuser=32f0c8a3-874d-4615-ae68-69435ce0e513%2Cmarta.mazurek%40digitalcaregroup.com" TargetMode="External"/><Relationship Id="rId17" Type="http://schemas.openxmlformats.org/officeDocument/2006/relationships/hyperlink" Target="../../../../:x:/s/Luxtrade/EWoy-1w0BvhOgBe9TQQCGtoBtdcFbEFWnqFnfSTIrEtO9A?e=kEPOaL&amp;CID=51934A78-1AD1-46F5-919D-E061AA8D56C2&amp;wdLOR=c8626ACCF-9584-4462-A9E3-7458FD6D0775" TargetMode="External"/><Relationship Id="rId25" Type="http://schemas.openxmlformats.org/officeDocument/2006/relationships/hyperlink" Target="../../../../:x:/s/iMad-produktyochronneTEAM/EfIqHCSVuQNBt3jZ_3XsxR4BF6keiPEH5jFhYvwgwNq9FQ?e=XFwiuT" TargetMode="External"/><Relationship Id="rId33" Type="http://schemas.openxmlformats.org/officeDocument/2006/relationships/hyperlink" Target="../../../../:x:/s/RND/EfIIebWVZ8VCj7LJC6d-_DoBBZGGXj72s9SwvVTUAYPdNw?e=cKAXhy" TargetMode="External"/><Relationship Id="rId38" Type="http://schemas.openxmlformats.org/officeDocument/2006/relationships/hyperlink" Target="../../../../:x:/s/RND/EU8demnZeMBKnMlgLx4gfz4BZ_cec_TN_h1xwxnZSLsVhw?e=Aqw2CW" TargetMode="External"/><Relationship Id="rId46" Type="http://schemas.openxmlformats.org/officeDocument/2006/relationships/hyperlink" Target="../../../../:x:/s/RND/Efmv2n5K-IFPmzR1VqsUkBUBgaHBG337HZ__-a9zK7uhjw?e=FHp7hH" TargetMode="External"/><Relationship Id="rId20" Type="http://schemas.openxmlformats.org/officeDocument/2006/relationships/hyperlink" Target="https://digitalcarepl-my.sharepoint.com/:x:/g/personal/zofia_kasperska_digitalcaregroup_com/EcShaTd5Uw5AjHWDvJXGzR0B7GYmdL3xE7mD72KwryVZnA?e=QC7Bpo" TargetMode="External"/><Relationship Id="rId41" Type="http://schemas.openxmlformats.org/officeDocument/2006/relationships/hyperlink" Target="../../../../:x:/s/RND/EaKR3w0mxH1OpYZsAIpZFokB_W_mIBUd5807fnsSRkMusg?e=nYBh1n" TargetMode="External"/><Relationship Id="rId54" Type="http://schemas.openxmlformats.org/officeDocument/2006/relationships/hyperlink" Target="../../../../:x:/r/sites/RND/_layouts/15/Doc.aspx?sourcedoc=%7BB099D196-1B3B-4021-8D0F-86EAFF4A1E6A%7D&amp;file=One%20Pager_Mr%20Price.xlsx&amp;action=default&amp;mobileredirect=true&amp;CID=391AA859-62D3-4F9F-A68E-C232687DEE97&amp;wdLOR=cA5CB87A0-1D39-4B5D-981B-EE0392D192F6" TargetMode="External"/><Relationship Id="rId1" Type="http://schemas.openxmlformats.org/officeDocument/2006/relationships/hyperlink" Target="../../../../:x:/s/BIZ-MediaMarkt_projekt_najmu/ETcbNznyVExGraoym-FLF80BUGTfjs5Psca0waVsTJkVdw?e=QoFijp" TargetMode="External"/><Relationship Id="rId6" Type="http://schemas.openxmlformats.org/officeDocument/2006/relationships/hyperlink" Target="../../../../:x:/r/sites/Bangladesh/_layouts/15/Doc.aspx?sourcedoc=%7B889DCD06-259A-4B24-ACC6-85AE83BC7C24%7D&amp;file=One%20Pager%20(HLR)_Grameenphone.xlsx&amp;wdLOR=c3778A832-B6B2-4766-B4B1-FBFC581AFB60&amp;fromShare=true&amp;action=default&amp;mobileredirect=true" TargetMode="External"/><Relationship Id="rId15" Type="http://schemas.openxmlformats.org/officeDocument/2006/relationships/hyperlink" Target="https://digitalcarepl-my.sharepoint.com/:w:/g/personal/aneta_zawadzka1_digitalcaregroup_com/Ef6CTldzrVVOtITr298DYqMBbNz1XZtF8h8CrBTUR3q5EQ?wdOrigin=TEAMS-MAGLEV.undefined_ns.rwc&amp;wdExp=TEAMS-TREATMENT&amp;wdhostclicktime=1715342268894&amp;web=1" TargetMode="External"/><Relationship Id="rId23" Type="http://schemas.openxmlformats.org/officeDocument/2006/relationships/hyperlink" Target="../../../../:x:/s/iMad-produktyochronneTEAM/EYvz0eA-KGFEjgj2ZvdJR4kBhHekS9Qe5KW98-nvQ07iHA?e=dKgavs" TargetMode="External"/><Relationship Id="rId28" Type="http://schemas.openxmlformats.org/officeDocument/2006/relationships/hyperlink" Target="../../../../:w:/s/PlayTeams/Een0K8DD7FZAtZX8fzJGgeABMFPiAvmkq7qa-_aQde3Srg?e=ISZ4OK" TargetMode="External"/><Relationship Id="rId36" Type="http://schemas.openxmlformats.org/officeDocument/2006/relationships/hyperlink" Target="../../../../:x:/s/RND/EYGU6tQrwjFCsmYGKpdZUDQBI8OMcz4Q2bTFXeKuSye9Vw?e=KusLfd&amp;ovuser=32f0c8a3-874d-4615-ae68-69435ce0e513%2Cmonika.wilczynska%40digitalcaregroup.com&amp;clickparams=eyJBcHBOYW1lIjoiVGVhbXMtRGVza3RvcCIsIkFwcFZlcnNpb24iOiI0OS8yNDEyMDEwMDIyMSIsIkhhc0ZlZGVyYXRlZFVzZXIiOmZhbHNlfQ%3D%3D" TargetMode="External"/><Relationship Id="rId49" Type="http://schemas.openxmlformats.org/officeDocument/2006/relationships/hyperlink" Target="https://digitalcarepl-my.sharepoint.com/:x:/g/personal/rafal_dworak_digitalcaregroup_com/EXmGIV6OAcdCrQ40bh20iSMBCyOW5WEDUFNDCODrDoCVdQ?wdOrigin=TEAMS-MAGLEV.p2p_ns.rwc&amp;wdExp=TEAMS-TREATMENT&amp;wdhostclicktime=1747398837721&amp;web=1" TargetMode="External"/><Relationship Id="rId57" Type="http://schemas.microsoft.com/office/2017/10/relationships/threadedComment" Target="../threadedComments/threadedComment13.xml"/><Relationship Id="rId10" Type="http://schemas.openxmlformats.org/officeDocument/2006/relationships/hyperlink" Target="../../../../:x:/s/Multibrand/EQJYCg9jsiBJruqabmfV1RgBFujM445EYFvOrPlWK_buWw?e=h92C5l" TargetMode="External"/><Relationship Id="rId31" Type="http://schemas.openxmlformats.org/officeDocument/2006/relationships/hyperlink" Target="../../../../:x:/s/Africa/ETT-BP6qFIZApI1CIWFxFgMBmUHDrHY1zO1OFrXnYuJB1A?e=qYRafn&amp;CID=9BF487AE-78FE-484F-B14F-2B2C150FAA46&amp;wdLOR=c2551CFD7-950E-444D-9755-12DE46DC067F" TargetMode="External"/><Relationship Id="rId44" Type="http://schemas.openxmlformats.org/officeDocument/2006/relationships/hyperlink" Target="../../../../:x:/s/RND/ESzOxiTMv3NIk3rjiAWQO-8BRcAdBQyKfq0vzFukfr1VPg?e=uJYRzm" TargetMode="External"/><Relationship Id="rId52" Type="http://schemas.openxmlformats.org/officeDocument/2006/relationships/hyperlink" Target="../../../../:x:/s/RND/EVi7Z6ClDw5DmG7mq4z5bEwBE9-cZzus-lqTnC8hscUUTg?e=aSCcLH&amp;CID=A57D458B-2BE8-4C20-9B28-7EC6763EDD08&amp;wdLOR=cF47962D5-EBCD-4BDA-955A-20F48F7D708C" TargetMode="Externa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E0FA-8682-4778-BDC4-DC89439BED66}">
  <dimension ref="A1:CU194"/>
  <sheetViews>
    <sheetView workbookViewId="0">
      <pane xSplit="4" ySplit="12" topLeftCell="AV116" activePane="bottomRight" state="frozen"/>
      <selection pane="bottomRight" activeCell="W146" sqref="W146"/>
      <selection pane="bottomLeft" activeCell="A13" sqref="A13"/>
      <selection pane="topRight" activeCell="D1" sqref="D1"/>
    </sheetView>
  </sheetViews>
  <sheetFormatPr defaultColWidth="8.85546875" defaultRowHeight="9.75" customHeight="1"/>
  <cols>
    <col min="1" max="1" width="8.85546875" style="133"/>
    <col min="2" max="2" width="16.7109375" style="103" customWidth="1"/>
    <col min="3" max="4" width="8.85546875" style="36"/>
    <col min="5" max="12" width="8.42578125" style="36" customWidth="1"/>
    <col min="13" max="18" width="8.42578125" style="37" customWidth="1"/>
    <col min="19" max="19" width="9.42578125" style="37" customWidth="1"/>
    <col min="20" max="20" width="8.42578125" style="37" customWidth="1"/>
    <col min="21" max="21" width="8.42578125" style="38" customWidth="1"/>
    <col min="22" max="22" width="8.42578125" style="39" customWidth="1"/>
    <col min="23" max="23" width="8.42578125" style="36" customWidth="1"/>
    <col min="24" max="24" width="9.85546875" style="36" customWidth="1"/>
    <col min="25" max="45" width="8.42578125" style="36" customWidth="1"/>
    <col min="46" max="47" width="8.42578125" style="127" customWidth="1"/>
    <col min="48" max="98" width="8.42578125" style="36" customWidth="1"/>
    <col min="99" max="16384" width="8.85546875" style="36"/>
  </cols>
  <sheetData>
    <row r="1" spans="1:98" s="57" customFormat="1" ht="9.75" customHeight="1">
      <c r="A1" s="991" t="s">
        <v>0</v>
      </c>
      <c r="B1" s="104" t="s">
        <v>1</v>
      </c>
      <c r="C1" s="91" t="s">
        <v>1</v>
      </c>
      <c r="D1" s="91" t="s">
        <v>2</v>
      </c>
      <c r="E1" s="77" t="str">
        <f>TEXT(DATE(2024,1,1)+(E2-1)*7-WEEKDAY(DATE(2024,1,1),2)+1,"dd.mm")&amp;"-"&amp;TEXT(DATE(2024,1,1)+(E2-1)*7-WEEKDAY(DATE(2024,1,1),2)+7,"dd.mm")</f>
        <v>11.03-17.03</v>
      </c>
      <c r="F1" s="77" t="str">
        <f t="shared" ref="F1:J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ref="K1" si="1">TEXT(DATE(2024,1,1)+(K2-1)*7-WEEKDAY(DATE(2024,1,1),2)+1,"dd.mm")&amp;"-"&amp;TEXT(DATE(2024,1,1)+(K2-1)*7-WEEKDAY(DATE(2024,1,1),2)+7,"dd.mm")</f>
        <v>22.04-28.04</v>
      </c>
      <c r="L1" s="77" t="str">
        <f t="shared" ref="L1" si="2">TEXT(DATE(2024,1,1)+(L2-1)*7-WEEKDAY(DATE(2024,1,1),2)+1,"dd.mm")&amp;"-"&amp;TEXT(DATE(2024,1,1)+(L2-1)*7-WEEKDAY(DATE(2024,1,1),2)+7,"dd.mm")</f>
        <v>29.04-05.05</v>
      </c>
      <c r="M1" s="78" t="str">
        <f t="shared" ref="M1" si="3">TEXT(DATE(2024,1,1)+(M2-1)*7-WEEKDAY(DATE(2024,1,1),2)+1,"dd.mm")&amp;"-"&amp;TEXT(DATE(2024,1,1)+(M2-1)*7-WEEKDAY(DATE(2024,1,1),2)+7,"dd.mm")</f>
        <v>06.05-12.05</v>
      </c>
      <c r="N1" s="111" t="str">
        <f t="shared" ref="N1:O1" si="4">TEXT(DATE(2024,1,1)+(N2-1)*7-WEEKDAY(DATE(2024,1,1),2)+1,"dd.mm")&amp;"-"&amp;TEXT(DATE(2024,1,1)+(N2-1)*7-WEEKDAY(DATE(2024,1,1),2)+7,"dd.mm")</f>
        <v>13.05-19.05</v>
      </c>
      <c r="O1" s="111" t="str">
        <f t="shared" si="4"/>
        <v>20.05-26.05</v>
      </c>
      <c r="P1" s="78" t="str">
        <f t="shared" ref="P1" si="5">TEXT(DATE(2024,1,1)+(P2-1)*7-WEEKDAY(DATE(2024,1,1),2)+1,"dd.mm")&amp;"-"&amp;TEXT(DATE(2024,1,1)+(P2-1)*7-WEEKDAY(DATE(2024,1,1),2)+7,"dd.mm")</f>
        <v>27.05-02.06</v>
      </c>
      <c r="Q1" s="78" t="str">
        <f t="shared" ref="Q1" si="6">TEXT(DATE(2024,1,1)+(Q2-1)*7-WEEKDAY(DATE(2024,1,1),2)+1,"dd.mm")&amp;"-"&amp;TEXT(DATE(2024,1,1)+(Q2-1)*7-WEEKDAY(DATE(2024,1,1),2)+7,"dd.mm")</f>
        <v>03.06-09.06</v>
      </c>
      <c r="R1" s="78" t="str">
        <f t="shared" ref="R1" si="7">TEXT(DATE(2024,1,1)+(R2-1)*7-WEEKDAY(DATE(2024,1,1),2)+1,"dd.mm")&amp;"-"&amp;TEXT(DATE(2024,1,1)+(R2-1)*7-WEEKDAY(DATE(2024,1,1),2)+7,"dd.mm")</f>
        <v>10.06-16.06</v>
      </c>
      <c r="S1" s="78" t="str">
        <f t="shared" ref="S1:T1" si="8">TEXT(DATE(2024,1,1)+(S2-1)*7-WEEKDAY(DATE(2024,1,1),2)+1,"dd.mm")&amp;"-"&amp;TEXT(DATE(2024,1,1)+(S2-1)*7-WEEKDAY(DATE(2024,1,1),2)+7,"dd.mm")</f>
        <v>17.06-23.06</v>
      </c>
      <c r="T1" s="78" t="str">
        <f t="shared" si="8"/>
        <v>24.06-30.06</v>
      </c>
      <c r="U1" s="88" t="str">
        <f t="shared" ref="U1" si="9">TEXT(DATE(2024,1,1)+(U2-1)*7-WEEKDAY(DATE(2024,1,1),2)+1,"dd.mm")&amp;"-"&amp;TEXT(DATE(2024,1,1)+(U2-1)*7-WEEKDAY(DATE(2024,1,1),2)+7,"dd.mm")</f>
        <v>01.07-07.07</v>
      </c>
      <c r="V1" s="201" t="str">
        <f t="shared" ref="V1" si="10">TEXT(DATE(2024,1,1)+(V2-1)*7-WEEKDAY(DATE(2024,1,1),2)+1,"dd.mm")&amp;"-"&amp;TEXT(DATE(2024,1,1)+(V2-1)*7-WEEKDAY(DATE(2024,1,1),2)+7,"dd.mm")</f>
        <v>08.07-14.07</v>
      </c>
      <c r="W1" s="77" t="str">
        <f t="shared" ref="W1" si="11">TEXT(DATE(2024,1,1)+(W2-1)*7-WEEKDAY(DATE(2024,1,1),2)+1,"dd.mm")&amp;"-"&amp;TEXT(DATE(2024,1,1)+(W2-1)*7-WEEKDAY(DATE(2024,1,1),2)+7,"dd.mm")</f>
        <v>15.07-21.07</v>
      </c>
      <c r="X1" s="77" t="str">
        <f t="shared" ref="X1:Y1" si="12">TEXT(DATE(2024,1,1)+(X2-1)*7-WEEKDAY(DATE(2024,1,1),2)+1,"dd.mm")&amp;"-"&amp;TEXT(DATE(2024,1,1)+(X2-1)*7-WEEKDAY(DATE(2024,1,1),2)+7,"dd.mm")</f>
        <v>22.07-28.07</v>
      </c>
      <c r="Y1" s="77" t="str">
        <f t="shared" si="12"/>
        <v>29.07-04.08</v>
      </c>
      <c r="Z1" s="77" t="str">
        <f t="shared" ref="Z1" si="13">TEXT(DATE(2024,1,1)+(Z2-1)*7-WEEKDAY(DATE(2024,1,1),2)+1,"dd.mm")&amp;"-"&amp;TEXT(DATE(2024,1,1)+(Z2-1)*7-WEEKDAY(DATE(2024,1,1),2)+7,"dd.mm")</f>
        <v>05.08-11.08</v>
      </c>
      <c r="AA1" s="77" t="str">
        <f t="shared" ref="AA1" si="14">TEXT(DATE(2024,1,1)+(AA2-1)*7-WEEKDAY(DATE(2024,1,1),2)+1,"dd.mm")&amp;"-"&amp;TEXT(DATE(2024,1,1)+(AA2-1)*7-WEEKDAY(DATE(2024,1,1),2)+7,"dd.mm")</f>
        <v>12.08-18.08</v>
      </c>
      <c r="AB1" s="77" t="str">
        <f t="shared" ref="AB1" si="15">TEXT(DATE(2024,1,1)+(AB2-1)*7-WEEKDAY(DATE(2024,1,1),2)+1,"dd.mm")&amp;"-"&amp;TEXT(DATE(2024,1,1)+(AB2-1)*7-WEEKDAY(DATE(2024,1,1),2)+7,"dd.mm")</f>
        <v>19.08-25.08</v>
      </c>
      <c r="AC1" s="77" t="str">
        <f t="shared" ref="AC1:AD1" si="16">TEXT(DATE(2024,1,1)+(AC2-1)*7-WEEKDAY(DATE(2024,1,1),2)+1,"dd.mm")&amp;"-"&amp;TEXT(DATE(2024,1,1)+(AC2-1)*7-WEEKDAY(DATE(2024,1,1),2)+7,"dd.mm")</f>
        <v>26.08-01.09</v>
      </c>
      <c r="AD1" s="77" t="str">
        <f t="shared" si="16"/>
        <v>02.09-08.09</v>
      </c>
      <c r="AE1" s="77" t="str">
        <f t="shared" ref="AE1" si="17">TEXT(DATE(2024,1,1)+(AE2-1)*7-WEEKDAY(DATE(2024,1,1),2)+1,"dd.mm")&amp;"-"&amp;TEXT(DATE(2024,1,1)+(AE2-1)*7-WEEKDAY(DATE(2024,1,1),2)+7,"dd.mm")</f>
        <v>09.09-15.09</v>
      </c>
      <c r="AF1" s="77" t="str">
        <f t="shared" ref="AF1" si="18">TEXT(DATE(2024,1,1)+(AF2-1)*7-WEEKDAY(DATE(2024,1,1),2)+1,"dd.mm")&amp;"-"&amp;TEXT(DATE(2024,1,1)+(AF2-1)*7-WEEKDAY(DATE(2024,1,1),2)+7,"dd.mm")</f>
        <v>16.09-22.09</v>
      </c>
      <c r="AG1" s="77" t="str">
        <f t="shared" ref="AG1" si="19">TEXT(DATE(2024,1,1)+(AG2-1)*7-WEEKDAY(DATE(2024,1,1),2)+1,"dd.mm")&amp;"-"&amp;TEXT(DATE(2024,1,1)+(AG2-1)*7-WEEKDAY(DATE(2024,1,1),2)+7,"dd.mm")</f>
        <v>23.09-29.09</v>
      </c>
      <c r="AH1" s="77" t="str">
        <f t="shared" ref="AH1:AI1" si="20">TEXT(DATE(2024,1,1)+(AH2-1)*7-WEEKDAY(DATE(2024,1,1),2)+1,"dd.mm")&amp;"-"&amp;TEXT(DATE(2024,1,1)+(AH2-1)*7-WEEKDAY(DATE(2024,1,1),2)+7,"dd.mm")</f>
        <v>30.09-06.10</v>
      </c>
      <c r="AI1" s="77" t="str">
        <f t="shared" si="20"/>
        <v>07.10-13.10</v>
      </c>
      <c r="AJ1" s="77" t="str">
        <f t="shared" ref="AJ1" si="21">TEXT(DATE(2024,1,1)+(AJ2-1)*7-WEEKDAY(DATE(2024,1,1),2)+1,"dd.mm")&amp;"-"&amp;TEXT(DATE(2024,1,1)+(AJ2-1)*7-WEEKDAY(DATE(2024,1,1),2)+7,"dd.mm")</f>
        <v>14.10-20.10</v>
      </c>
      <c r="AK1" s="77" t="str">
        <f t="shared" ref="AK1" si="22">TEXT(DATE(2024,1,1)+(AK2-1)*7-WEEKDAY(DATE(2024,1,1),2)+1,"dd.mm")&amp;"-"&amp;TEXT(DATE(2024,1,1)+(AK2-1)*7-WEEKDAY(DATE(2024,1,1),2)+7,"dd.mm")</f>
        <v>21.10-27.10</v>
      </c>
      <c r="AL1" s="77" t="str">
        <f t="shared" ref="AL1" si="23">TEXT(DATE(2024,1,1)+(AL2-1)*7-WEEKDAY(DATE(2024,1,1),2)+1,"dd.mm")&amp;"-"&amp;TEXT(DATE(2024,1,1)+(AL2-1)*7-WEEKDAY(DATE(2024,1,1),2)+7,"dd.mm")</f>
        <v>28.10-03.11</v>
      </c>
      <c r="AM1" s="77" t="str">
        <f t="shared" ref="AM1:AN1" si="24">TEXT(DATE(2024,1,1)+(AM2-1)*7-WEEKDAY(DATE(2024,1,1),2)+1,"dd.mm")&amp;"-"&amp;TEXT(DATE(2024,1,1)+(AM2-1)*7-WEEKDAY(DATE(2024,1,1),2)+7,"dd.mm")</f>
        <v>04.11-10.11</v>
      </c>
      <c r="AN1" s="77" t="str">
        <f t="shared" si="24"/>
        <v>11.11-17.11</v>
      </c>
      <c r="AO1" s="77" t="str">
        <f t="shared" ref="AO1" si="25">TEXT(DATE(2024,1,1)+(AO2-1)*7-WEEKDAY(DATE(2024,1,1),2)+1,"dd.mm")&amp;"-"&amp;TEXT(DATE(2024,1,1)+(AO2-1)*7-WEEKDAY(DATE(2024,1,1),2)+7,"dd.mm")</f>
        <v>18.11-24.11</v>
      </c>
      <c r="AP1" s="77" t="str">
        <f t="shared" ref="AP1" si="26">TEXT(DATE(2024,1,1)+(AP2-1)*7-WEEKDAY(DATE(2024,1,1),2)+1,"dd.mm")&amp;"-"&amp;TEXT(DATE(2024,1,1)+(AP2-1)*7-WEEKDAY(DATE(2024,1,1),2)+7,"dd.mm")</f>
        <v>25.11-01.12</v>
      </c>
      <c r="AQ1" s="77" t="str">
        <f t="shared" ref="AQ1" si="27">TEXT(DATE(2024,1,1)+(AQ2-1)*7-WEEKDAY(DATE(2024,1,1),2)+1,"dd.mm")&amp;"-"&amp;TEXT(DATE(2024,1,1)+(AQ2-1)*7-WEEKDAY(DATE(2024,1,1),2)+7,"dd.mm")</f>
        <v>02.12-08.12</v>
      </c>
      <c r="AR1" s="77" t="str">
        <f t="shared" ref="AR1:AS1" si="28">TEXT(DATE(2024,1,1)+(AR2-1)*7-WEEKDAY(DATE(2024,1,1),2)+1,"dd.mm")&amp;"-"&amp;TEXT(DATE(2024,1,1)+(AR2-1)*7-WEEKDAY(DATE(2024,1,1),2)+7,"dd.mm")</f>
        <v>09.12-15.12</v>
      </c>
      <c r="AS1" s="77" t="str">
        <f t="shared" si="28"/>
        <v>16.12-22.12</v>
      </c>
      <c r="AT1" s="121" t="str">
        <f t="shared" ref="AT1" si="29">TEXT(DATE(2024,1,1)+(AT2-1)*7-WEEKDAY(DATE(2024,1,1),2)+1,"dd.mm")&amp;"-"&amp;TEXT(DATE(2024,1,1)+(AT2-1)*7-WEEKDAY(DATE(2024,1,1),2)+7,"dd.mm")</f>
        <v>23.12-29.12</v>
      </c>
      <c r="AU1" s="121" t="str">
        <f>TEXT(DATE(2025,1,1)+(AU2-1)*7-WEEKDAY(DATE(2025,1,1),2)+1,"dd.mm")&amp;"-"&amp;TEXT(DATE(2025,1,1)+(AU2-1)*7-WEEKDAY(DATE(2025,1,1),2)+7,"dd.mm")</f>
        <v>30.12-05.01</v>
      </c>
      <c r="AV1" s="77" t="str">
        <f t="shared" ref="AV1:CT1" si="30">TEXT(DATE(2025,1,1)+(AV2-1)*7-WEEKDAY(DATE(2025,1,1),2)+1,"dd.mm")&amp;"-"&amp;TEXT(DATE(2025,1,1)+(AV2-1)*7-WEEKDAY(DATE(2025,1,1),2)+7,"dd.mm")</f>
        <v>06.01-12.01</v>
      </c>
      <c r="AW1" s="77" t="str">
        <f t="shared" si="30"/>
        <v>13.01-19.01</v>
      </c>
      <c r="AX1" s="77" t="str">
        <f t="shared" si="30"/>
        <v>20.01-26.01</v>
      </c>
      <c r="AY1" s="77" t="str">
        <f t="shared" si="30"/>
        <v>27.01-02.02</v>
      </c>
      <c r="AZ1" s="77" t="str">
        <f t="shared" si="30"/>
        <v>03.02-09.02</v>
      </c>
      <c r="BA1" s="77" t="str">
        <f t="shared" si="30"/>
        <v>10.02-16.02</v>
      </c>
      <c r="BB1" s="77" t="str">
        <f t="shared" si="30"/>
        <v>17.02-23.02</v>
      </c>
      <c r="BC1" s="77" t="str">
        <f t="shared" si="30"/>
        <v>24.02-02.03</v>
      </c>
      <c r="BD1" s="77" t="str">
        <f t="shared" si="30"/>
        <v>03.03-09.03</v>
      </c>
      <c r="BE1" s="77" t="str">
        <f t="shared" si="30"/>
        <v>10.03-16.03</v>
      </c>
      <c r="BF1" s="77" t="str">
        <f t="shared" si="30"/>
        <v>17.03-23.03</v>
      </c>
      <c r="BG1" s="77" t="str">
        <f t="shared" si="30"/>
        <v>24.03-30.03</v>
      </c>
      <c r="BH1" s="77" t="str">
        <f t="shared" si="30"/>
        <v>31.03-06.04</v>
      </c>
      <c r="BI1" s="77" t="str">
        <f t="shared" si="30"/>
        <v>07.04-13.04</v>
      </c>
      <c r="BJ1" s="77" t="str">
        <f t="shared" si="30"/>
        <v>14.04-20.04</v>
      </c>
      <c r="BK1" s="77" t="str">
        <f t="shared" si="30"/>
        <v>21.04-27.04</v>
      </c>
      <c r="BL1" s="77" t="str">
        <f t="shared" si="30"/>
        <v>28.04-04.05</v>
      </c>
      <c r="BM1" s="77" t="str">
        <f t="shared" si="30"/>
        <v>05.05-11.05</v>
      </c>
      <c r="BN1" s="77" t="str">
        <f t="shared" si="30"/>
        <v>12.05-18.05</v>
      </c>
      <c r="BO1" s="77" t="str">
        <f t="shared" si="30"/>
        <v>19.05-25.05</v>
      </c>
      <c r="BP1" s="77" t="str">
        <f t="shared" si="30"/>
        <v>26.05-01.06</v>
      </c>
      <c r="BQ1" s="77" t="str">
        <f t="shared" si="30"/>
        <v>02.06-08.06</v>
      </c>
      <c r="BR1" s="77" t="str">
        <f t="shared" si="30"/>
        <v>09.06-15.06</v>
      </c>
      <c r="BS1" s="77" t="str">
        <f t="shared" si="30"/>
        <v>16.06-22.06</v>
      </c>
      <c r="BT1" s="77" t="str">
        <f t="shared" si="30"/>
        <v>23.06-29.06</v>
      </c>
      <c r="BU1" s="77" t="str">
        <f t="shared" si="30"/>
        <v>30.06-06.07</v>
      </c>
      <c r="BV1" s="77" t="str">
        <f t="shared" si="30"/>
        <v>07.07-13.07</v>
      </c>
      <c r="BW1" s="77" t="str">
        <f t="shared" si="30"/>
        <v>14.07-20.07</v>
      </c>
      <c r="BX1" s="77" t="str">
        <f t="shared" si="30"/>
        <v>21.07-27.07</v>
      </c>
      <c r="BY1" s="77" t="str">
        <f t="shared" si="30"/>
        <v>28.07-03.08</v>
      </c>
      <c r="BZ1" s="77" t="str">
        <f t="shared" si="30"/>
        <v>04.08-10.08</v>
      </c>
      <c r="CA1" s="77" t="str">
        <f t="shared" si="30"/>
        <v>11.08-17.08</v>
      </c>
      <c r="CB1" s="77" t="str">
        <f t="shared" si="30"/>
        <v>18.08-24.08</v>
      </c>
      <c r="CC1" s="77" t="str">
        <f t="shared" si="30"/>
        <v>25.08-31.08</v>
      </c>
      <c r="CD1" s="77" t="str">
        <f t="shared" si="30"/>
        <v>01.09-07.09</v>
      </c>
      <c r="CE1" s="77" t="str">
        <f t="shared" si="30"/>
        <v>08.09-14.09</v>
      </c>
      <c r="CF1" s="77" t="str">
        <f t="shared" si="30"/>
        <v>15.09-21.09</v>
      </c>
      <c r="CG1" s="77" t="str">
        <f t="shared" si="30"/>
        <v>22.09-28.09</v>
      </c>
      <c r="CH1" s="77" t="str">
        <f t="shared" si="30"/>
        <v>29.09-05.10</v>
      </c>
      <c r="CI1" s="77" t="str">
        <f t="shared" si="30"/>
        <v>06.10-12.10</v>
      </c>
      <c r="CJ1" s="77" t="str">
        <f t="shared" si="30"/>
        <v>13.10-19.10</v>
      </c>
      <c r="CK1" s="77" t="str">
        <f t="shared" si="30"/>
        <v>20.10-26.10</v>
      </c>
      <c r="CL1" s="77" t="str">
        <f t="shared" si="30"/>
        <v>27.10-02.11</v>
      </c>
      <c r="CM1" s="77" t="str">
        <f t="shared" si="30"/>
        <v>03.11-09.11</v>
      </c>
      <c r="CN1" s="77" t="str">
        <f t="shared" si="30"/>
        <v>10.11-16.11</v>
      </c>
      <c r="CO1" s="77" t="str">
        <f t="shared" si="30"/>
        <v>17.11-23.11</v>
      </c>
      <c r="CP1" s="77" t="str">
        <f t="shared" si="30"/>
        <v>24.11-30.11</v>
      </c>
      <c r="CQ1" s="77" t="str">
        <f t="shared" si="30"/>
        <v>01.12-07.12</v>
      </c>
      <c r="CR1" s="77" t="str">
        <f t="shared" si="30"/>
        <v>08.12-14.12</v>
      </c>
      <c r="CS1" s="77" t="str">
        <f t="shared" si="30"/>
        <v>15.12-21.12</v>
      </c>
      <c r="CT1" s="77" t="str">
        <f t="shared" si="30"/>
        <v>22.12-28.12</v>
      </c>
    </row>
    <row r="2" spans="1:98" s="46" customFormat="1" ht="9.75" customHeight="1">
      <c r="A2" s="992"/>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92">
        <v>27</v>
      </c>
      <c r="V2" s="202">
        <v>28</v>
      </c>
      <c r="W2" s="73">
        <v>29</v>
      </c>
      <c r="X2" s="73">
        <v>30</v>
      </c>
      <c r="Y2" s="73">
        <v>31</v>
      </c>
      <c r="Z2" s="73">
        <v>32</v>
      </c>
      <c r="AA2" s="73">
        <v>33</v>
      </c>
      <c r="AB2" s="73">
        <v>34</v>
      </c>
      <c r="AC2" s="73">
        <v>35</v>
      </c>
      <c r="AD2" s="73">
        <v>36</v>
      </c>
      <c r="AE2" s="73">
        <v>37</v>
      </c>
      <c r="AF2" s="73">
        <v>38</v>
      </c>
      <c r="AG2" s="73">
        <v>39</v>
      </c>
      <c r="AH2" s="73">
        <v>40</v>
      </c>
      <c r="AI2" s="73">
        <v>41</v>
      </c>
      <c r="AJ2" s="73">
        <v>42</v>
      </c>
      <c r="AK2" s="73">
        <v>43</v>
      </c>
      <c r="AL2" s="73">
        <v>44</v>
      </c>
      <c r="AM2" s="73">
        <v>45</v>
      </c>
      <c r="AN2" s="73">
        <v>46</v>
      </c>
      <c r="AO2" s="73">
        <v>47</v>
      </c>
      <c r="AP2" s="73">
        <v>48</v>
      </c>
      <c r="AQ2" s="73">
        <v>49</v>
      </c>
      <c r="AR2" s="73">
        <v>50</v>
      </c>
      <c r="AS2" s="73">
        <v>51</v>
      </c>
      <c r="AT2" s="122">
        <v>52</v>
      </c>
      <c r="AU2" s="122">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thickBot="1">
      <c r="A3" s="992"/>
      <c r="B3" s="997"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94">
        <f ca="1">OFFSET(CAPACITY!$G$2,0,7*(U$2-$E$2))</f>
        <v>23.709</v>
      </c>
      <c r="V3" s="203">
        <f ca="1">OFFSET(CAPACITY!$G$2,0,7*(V$2-$E$2))</f>
        <v>23.835000000000001</v>
      </c>
      <c r="W3" s="75">
        <f ca="1">OFFSET(CAPACITY!$G$2,0,7*(W$2-$E$2))</f>
        <v>26.774999999999999</v>
      </c>
      <c r="X3" s="75">
        <f ca="1">OFFSET(CAPACITY!$G$2,0,7*(X$2-$E$2))</f>
        <v>25.451999999999995</v>
      </c>
      <c r="Y3" s="75">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123">
        <f ca="1">OFFSET(CAPACITY!$G$2,0,7*(AT$2-$E$2))</f>
        <v>12.389999999999997</v>
      </c>
      <c r="AU3" s="123">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thickBot="1">
      <c r="A4" s="992"/>
      <c r="B4" s="998"/>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89">
        <f ca="1">OFFSET(CAPACITY!$G$4,0,7*(U$2-$E$2))</f>
        <v>6.2554761008656339</v>
      </c>
      <c r="V4" s="204">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124">
        <f ca="1">OFFSET(CAPACITY!$G$4,0,7*(AT$2-$E$2))</f>
        <v>9.4151298456906201</v>
      </c>
      <c r="AU4" s="124">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thickBot="1">
      <c r="A5" s="992"/>
      <c r="B5" s="998"/>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89">
        <f ca="1">OFFSET(CAPACITY!$G$6,0,7*(U$2-$E$2))</f>
        <v>19.730754776072672</v>
      </c>
      <c r="V5" s="204">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124">
        <f ca="1">OFFSET(CAPACITY!$G$6,0,7*(AT$2-$E$2))</f>
        <v>7.9063576573755139</v>
      </c>
      <c r="AU5" s="124">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thickBot="1">
      <c r="A6" s="992"/>
      <c r="B6" s="998"/>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89">
        <f ca="1">OFFSET(CAPACITY!$G$8,0,7*(U$2-$E$2))</f>
        <v>8.1374999999999993</v>
      </c>
      <c r="V6" s="204">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124">
        <f ca="1">OFFSET(CAPACITY!$G$8,0,7*(AT$2-$E$2))</f>
        <v>2.2050000000000001</v>
      </c>
      <c r="AU6" s="124">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thickBot="1">
      <c r="A7" s="992"/>
      <c r="B7" s="999"/>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96">
        <f ca="1">OFFSET(CAPACITY!$G$10,0,7*(U$2-$E$2))</f>
        <v>23.594999999999999</v>
      </c>
      <c r="V7" s="205">
        <f ca="1">OFFSET(CAPACITY!$G$10,0,7*(V$2-$E$2))</f>
        <v>24.157499999999995</v>
      </c>
      <c r="W7" s="65">
        <f ca="1">OFFSET(CAPACITY!$G$10,0,7*(W$2-$E$2))</f>
        <v>24.157499999999995</v>
      </c>
      <c r="X7" s="65">
        <f ca="1">OFFSET(CAPACITY!$G$10,0,7*(X$2-$E$2))</f>
        <v>23.227499999999999</v>
      </c>
      <c r="Y7" s="6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125">
        <f ca="1">OFFSET(CAPACITY!$G$10,0,7*(AT$2-$E$2))</f>
        <v>12.112499999999999</v>
      </c>
      <c r="AU7" s="125">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992"/>
      <c r="B8" s="1000" t="s">
        <v>10</v>
      </c>
      <c r="C8" s="97" t="s">
        <v>5</v>
      </c>
      <c r="D8" s="97"/>
      <c r="E8" s="71">
        <f t="shared" ref="E8:AJ8" si="31">E3-SUMIF($C$13:$C$506,$C8,E13:E506)</f>
        <v>15.341999999999995</v>
      </c>
      <c r="F8" s="71">
        <f t="shared" ca="1" si="31"/>
        <v>15.341999999999995</v>
      </c>
      <c r="G8" s="71">
        <f t="shared" ca="1" si="31"/>
        <v>15.341999999999995</v>
      </c>
      <c r="H8" s="71">
        <f t="shared" ca="1" si="31"/>
        <v>9.4619999999999926</v>
      </c>
      <c r="I8" s="71">
        <f t="shared" ca="1" si="31"/>
        <v>15.341999999999995</v>
      </c>
      <c r="J8" s="71">
        <f t="shared" ca="1" si="31"/>
        <v>15.341999999999995</v>
      </c>
      <c r="K8" s="71">
        <f t="shared" ca="1" si="31"/>
        <v>5.3419999999999952</v>
      </c>
      <c r="L8" s="71">
        <f t="shared" ca="1" si="31"/>
        <v>-3.9720000000000013</v>
      </c>
      <c r="M8" s="72">
        <f t="shared" ca="1" si="31"/>
        <v>10.871000000000002</v>
      </c>
      <c r="N8" s="72">
        <f t="shared" ca="1" si="31"/>
        <v>2.0980000000000025</v>
      </c>
      <c r="O8" s="55">
        <f t="shared" ca="1" si="31"/>
        <v>-9.4819999999999993</v>
      </c>
      <c r="P8" s="72">
        <f t="shared" ca="1" si="31"/>
        <v>-12.687999999999999</v>
      </c>
      <c r="Q8" s="72">
        <f t="shared" ca="1" si="31"/>
        <v>-10.628999999999998</v>
      </c>
      <c r="R8" s="72">
        <f t="shared" ca="1" si="31"/>
        <v>-7.7550000000000026</v>
      </c>
      <c r="S8" s="72">
        <f t="shared" ca="1" si="31"/>
        <v>-0.12800000000000367</v>
      </c>
      <c r="T8" s="72">
        <f t="shared" ca="1" si="31"/>
        <v>-0.46399999999999864</v>
      </c>
      <c r="U8" s="98">
        <f t="shared" ca="1" si="31"/>
        <v>-6.2910000000000004</v>
      </c>
      <c r="V8" s="206">
        <f t="shared" ca="1" si="31"/>
        <v>-8.1649999999999991</v>
      </c>
      <c r="W8" s="71">
        <f t="shared" ca="1" si="31"/>
        <v>-3.2250000000000014</v>
      </c>
      <c r="X8" s="71">
        <f t="shared" ca="1" si="31"/>
        <v>-1.5480000000000054</v>
      </c>
      <c r="Y8" s="71">
        <f t="shared" ca="1" si="31"/>
        <v>1.2949999999999982</v>
      </c>
      <c r="Z8" s="71">
        <f t="shared" ca="1" si="31"/>
        <v>-14.077999999999996</v>
      </c>
      <c r="AA8" s="71">
        <f t="shared" ca="1" si="31"/>
        <v>-13.843000000000004</v>
      </c>
      <c r="AB8" s="71">
        <f t="shared" ca="1" si="31"/>
        <v>-11.271999999999998</v>
      </c>
      <c r="AC8" s="71">
        <f t="shared" ca="1" si="31"/>
        <v>-8.3189999999999955</v>
      </c>
      <c r="AD8" s="71">
        <f t="shared" ca="1" si="31"/>
        <v>-8.0779999999999959</v>
      </c>
      <c r="AE8" s="71">
        <f t="shared" ca="1" si="31"/>
        <v>-8.0779999999999959</v>
      </c>
      <c r="AF8" s="71">
        <f t="shared" ca="1" si="31"/>
        <v>-4.9519999999999982</v>
      </c>
      <c r="AG8" s="71">
        <f t="shared" ca="1" si="31"/>
        <v>-8.2719999999999985</v>
      </c>
      <c r="AH8" s="71">
        <f t="shared" ca="1" si="31"/>
        <v>-9.6140000000000043</v>
      </c>
      <c r="AI8" s="71">
        <f t="shared" ca="1" si="31"/>
        <v>-7.1590000000000025</v>
      </c>
      <c r="AJ8" s="71">
        <f t="shared" ca="1" si="31"/>
        <v>-7.4320000000000057</v>
      </c>
      <c r="AK8" s="71">
        <f t="shared" ref="AK8:BI8" ca="1" si="32">AK3-SUMIF($C$13:$C$506,$C8,AK13:AK506)</f>
        <v>-7.9989999999999952</v>
      </c>
      <c r="AL8" s="71">
        <f t="shared" ca="1" si="32"/>
        <v>-6.0439999999999969</v>
      </c>
      <c r="AM8" s="71">
        <f t="shared" ca="1" si="32"/>
        <v>-1.3189999999999955</v>
      </c>
      <c r="AN8" s="71">
        <f t="shared" ca="1" si="32"/>
        <v>-9.7190000000000012</v>
      </c>
      <c r="AO8" s="71">
        <f t="shared" ca="1" si="32"/>
        <v>-1.3189999999999955</v>
      </c>
      <c r="AP8" s="71">
        <f t="shared" ca="1" si="32"/>
        <v>-2.9989999999999952</v>
      </c>
      <c r="AQ8" s="71">
        <f t="shared" ca="1" si="32"/>
        <v>5.3420000000000023</v>
      </c>
      <c r="AR8" s="71">
        <f t="shared" ca="1" si="32"/>
        <v>8.4080000000000013</v>
      </c>
      <c r="AS8" s="71">
        <f t="shared" ca="1" si="32"/>
        <v>12.420999999999999</v>
      </c>
      <c r="AT8" s="123">
        <f t="shared" ca="1" si="32"/>
        <v>-4.610000000000003</v>
      </c>
      <c r="AU8" s="123">
        <f t="shared" ca="1" si="32"/>
        <v>17.345999999999997</v>
      </c>
      <c r="AV8" s="71">
        <f t="shared" ca="1" si="32"/>
        <v>23.246999999999996</v>
      </c>
      <c r="AW8" s="71">
        <f t="shared" ca="1" si="32"/>
        <v>28.728000000000002</v>
      </c>
      <c r="AX8" s="71">
        <f t="shared" ca="1" si="32"/>
        <v>28.728000000000002</v>
      </c>
      <c r="AY8" s="71">
        <f t="shared" ca="1" si="32"/>
        <v>26.438999999999993</v>
      </c>
      <c r="AZ8" s="71">
        <f t="shared" ca="1" si="32"/>
        <v>28.454999999999998</v>
      </c>
      <c r="BA8" s="71">
        <f t="shared" ca="1" si="32"/>
        <v>27.341999999999995</v>
      </c>
      <c r="BB8" s="71">
        <f t="shared" ca="1" si="32"/>
        <v>28.581</v>
      </c>
      <c r="BC8" s="71">
        <f t="shared" ca="1" si="32"/>
        <v>29.966999999999992</v>
      </c>
      <c r="BD8" s="71">
        <f t="shared" ca="1" si="32"/>
        <v>31.184999999999999</v>
      </c>
      <c r="BE8" s="71">
        <f t="shared" ca="1" si="32"/>
        <v>33.074999999999996</v>
      </c>
      <c r="BF8" s="71">
        <f t="shared" ca="1" si="32"/>
        <v>32.256</v>
      </c>
      <c r="BG8" s="71">
        <f t="shared" ca="1" si="32"/>
        <v>31.836000000000002</v>
      </c>
      <c r="BH8" s="71">
        <f t="shared" ca="1" si="32"/>
        <v>36.166199999999989</v>
      </c>
      <c r="BI8" s="71">
        <f t="shared" ca="1" si="32"/>
        <v>30.702000000000002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992"/>
      <c r="B9" s="1001"/>
      <c r="C9" s="87" t="s">
        <v>6</v>
      </c>
      <c r="D9" s="87"/>
      <c r="E9" s="51">
        <f t="shared" ref="E9:AJ9" si="33">E4-SUMIF($C$13:$C$506,$C9,E13:E506)</f>
        <v>10.3885585246519</v>
      </c>
      <c r="F9" s="51">
        <f t="shared" ca="1" si="33"/>
        <v>10.388558524651856</v>
      </c>
      <c r="G9" s="51">
        <f t="shared" ca="1" si="33"/>
        <v>10.388558524651856</v>
      </c>
      <c r="H9" s="51">
        <f t="shared" ca="1" si="33"/>
        <v>0.15445991719984242</v>
      </c>
      <c r="I9" s="51">
        <f t="shared" ca="1" si="33"/>
        <v>2.3885585246518559</v>
      </c>
      <c r="J9" s="51">
        <f t="shared" ca="1" si="33"/>
        <v>2.0694015807301387</v>
      </c>
      <c r="K9" s="51">
        <f t="shared" ca="1" si="33"/>
        <v>-3.6114414753481441</v>
      </c>
      <c r="L9" s="51">
        <f t="shared" ca="1" si="33"/>
        <v>-4.0850583364697037</v>
      </c>
      <c r="M9" s="55">
        <f t="shared" ca="1" si="33"/>
        <v>-11.068912307113292</v>
      </c>
      <c r="N9" s="55">
        <f t="shared" ca="1" si="33"/>
        <v>-8.1114414753481441</v>
      </c>
      <c r="O9" s="55">
        <f t="shared" ca="1" si="33"/>
        <v>-3.7763643206624078</v>
      </c>
      <c r="P9" s="55">
        <f t="shared" ca="1" si="33"/>
        <v>-7.4785848701543136</v>
      </c>
      <c r="Q9" s="55">
        <f t="shared" ca="1" si="33"/>
        <v>-9.5370718855852505</v>
      </c>
      <c r="R9" s="55">
        <f t="shared" ca="1" si="33"/>
        <v>-3.5263831388784403</v>
      </c>
      <c r="S9" s="55">
        <f t="shared" ca="1" si="33"/>
        <v>-9.8987579977418179</v>
      </c>
      <c r="T9" s="55">
        <f t="shared" ca="1" si="33"/>
        <v>-1.0462928114419512E-2</v>
      </c>
      <c r="U9" s="90">
        <f t="shared" ca="1" si="33"/>
        <v>-3.7445238991343661</v>
      </c>
      <c r="V9" s="207">
        <f t="shared" ca="1" si="33"/>
        <v>-4.2604441098983878</v>
      </c>
      <c r="W9" s="51">
        <f t="shared" ca="1" si="33"/>
        <v>-12.537071885585251</v>
      </c>
      <c r="X9" s="51">
        <f t="shared" ca="1" si="33"/>
        <v>-8.7338351524275559</v>
      </c>
      <c r="Y9" s="51">
        <f t="shared" ca="1" si="33"/>
        <v>-7.5796010538201024</v>
      </c>
      <c r="Z9" s="51">
        <f t="shared" ca="1" si="33"/>
        <v>-8.7338351524275559</v>
      </c>
      <c r="AA9" s="51">
        <f t="shared" ca="1" si="33"/>
        <v>-5.2711328566051971</v>
      </c>
      <c r="AB9" s="51">
        <f t="shared" ca="1" si="33"/>
        <v>-6.3680843056081571E-2</v>
      </c>
      <c r="AC9" s="51">
        <f t="shared" ca="1" si="33"/>
        <v>0.93631915694391843</v>
      </c>
      <c r="AD9" s="51">
        <f t="shared" ca="1" si="33"/>
        <v>1.2554761008656339</v>
      </c>
      <c r="AE9" s="51">
        <f t="shared" ca="1" si="33"/>
        <v>-2.3721490402709877</v>
      </c>
      <c r="AF9" s="51">
        <f t="shared" ca="1" si="33"/>
        <v>-6.7338351524275559</v>
      </c>
      <c r="AG9" s="51">
        <f t="shared" ca="1" si="33"/>
        <v>4.0587128340233285</v>
      </c>
      <c r="AH9" s="51">
        <f t="shared" ca="1" si="33"/>
        <v>5.8246142265713168</v>
      </c>
      <c r="AI9" s="51">
        <f t="shared" ca="1" si="33"/>
        <v>3.5853217914941595</v>
      </c>
      <c r="AJ9" s="51">
        <f t="shared" ca="1" si="33"/>
        <v>1.7820850583364649</v>
      </c>
      <c r="AK9" s="51">
        <f t="shared" ref="AK9:BI9" ca="1" si="34">AK4-SUMIF($C$13:$C$506,$C9,AK13:AK506)</f>
        <v>-1.0955212645841232</v>
      </c>
      <c r="AL9" s="51">
        <f t="shared" ca="1" si="34"/>
        <v>0.74482499059088791</v>
      </c>
      <c r="AM9" s="51">
        <f t="shared" ca="1" si="34"/>
        <v>2.212946932630782</v>
      </c>
      <c r="AN9" s="51">
        <f t="shared" ca="1" si="34"/>
        <v>1.9895370718855805</v>
      </c>
      <c r="AO9" s="51">
        <f t="shared" ca="1" si="34"/>
        <v>6.7502446368084232</v>
      </c>
      <c r="AP9" s="51">
        <f t="shared" ca="1" si="34"/>
        <v>5.3885585246518559</v>
      </c>
      <c r="AQ9" s="51">
        <f t="shared" ca="1" si="34"/>
        <v>15.777117049303715</v>
      </c>
      <c r="AR9" s="51">
        <f t="shared" ca="1" si="34"/>
        <v>18.106962739932239</v>
      </c>
      <c r="AS9" s="51">
        <f t="shared" ca="1" si="34"/>
        <v>18.356943921716205</v>
      </c>
      <c r="AT9" s="124">
        <f t="shared" ca="1" si="34"/>
        <v>9.4151298456906201</v>
      </c>
      <c r="AU9" s="124">
        <f t="shared" ca="1" si="34"/>
        <v>13.181181783966869</v>
      </c>
      <c r="AV9" s="51">
        <f t="shared" ca="1" si="34"/>
        <v>17.665336846066978</v>
      </c>
      <c r="AW9" s="51">
        <f t="shared" ca="1" si="34"/>
        <v>21.830334964245377</v>
      </c>
      <c r="AX9" s="51">
        <f t="shared" ca="1" si="34"/>
        <v>21.830334964245377</v>
      </c>
      <c r="AY9" s="51">
        <f t="shared" ca="1" si="34"/>
        <v>20.090929619872018</v>
      </c>
      <c r="AZ9" s="51">
        <f t="shared" ca="1" si="34"/>
        <v>21.622882950696258</v>
      </c>
      <c r="BA9" s="51">
        <f t="shared" ca="1" si="34"/>
        <v>20.777117049303712</v>
      </c>
      <c r="BB9" s="51">
        <f t="shared" ca="1" si="34"/>
        <v>21.718630033872774</v>
      </c>
      <c r="BC9" s="51">
        <f t="shared" ca="1" si="34"/>
        <v>22.771847948814433</v>
      </c>
      <c r="BD9" s="51">
        <f t="shared" ca="1" si="34"/>
        <v>23.697403086187414</v>
      </c>
      <c r="BE9" s="51">
        <f t="shared" ca="1" si="34"/>
        <v>25.133609333835132</v>
      </c>
      <c r="BF9" s="51">
        <f t="shared" ca="1" si="34"/>
        <v>24.511253293187792</v>
      </c>
      <c r="BG9" s="51">
        <f t="shared" ca="1" si="34"/>
        <v>24.192096349266077</v>
      </c>
      <c r="BH9" s="51">
        <f t="shared" ca="1" si="34"/>
        <v>27.48260444109896</v>
      </c>
      <c r="BI9" s="51">
        <f t="shared" ca="1" si="34"/>
        <v>23.330372600677443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992"/>
      <c r="B10" s="1001"/>
      <c r="C10" s="87" t="s">
        <v>7</v>
      </c>
      <c r="D10" s="87"/>
      <c r="E10" s="51">
        <f t="shared" ref="E10:AJ10" si="35">E5-SUMIF($C$13:$C$506,$C10,E13:E506)</f>
        <v>21.241747572815544</v>
      </c>
      <c r="F10" s="51">
        <f t="shared" ca="1" si="35"/>
        <v>21.241747572815544</v>
      </c>
      <c r="G10" s="51">
        <f t="shared" ca="1" si="35"/>
        <v>21.241747572815544</v>
      </c>
      <c r="H10" s="51">
        <f t="shared" ca="1" si="35"/>
        <v>16.673629815220803</v>
      </c>
      <c r="I10" s="51">
        <f t="shared" ca="1" si="35"/>
        <v>21.241747572815544</v>
      </c>
      <c r="J10" s="51">
        <f t="shared" ca="1" si="35"/>
        <v>21.241747572815544</v>
      </c>
      <c r="K10" s="51">
        <f t="shared" ca="1" si="35"/>
        <v>21.241747572815544</v>
      </c>
      <c r="L10" s="51">
        <f t="shared" ca="1" si="35"/>
        <v>8.9956780457250307</v>
      </c>
      <c r="M10" s="55">
        <f t="shared" ca="1" si="35"/>
        <v>16.395458816160364</v>
      </c>
      <c r="N10" s="55">
        <f t="shared" ca="1" si="35"/>
        <v>8.1238647040400984</v>
      </c>
      <c r="O10" s="55">
        <f t="shared" ca="1" si="35"/>
        <v>3.3156592546194901</v>
      </c>
      <c r="P10" s="55">
        <f t="shared" ca="1" si="35"/>
        <v>-6.3036955840901889</v>
      </c>
      <c r="Q10" s="55">
        <f t="shared" ca="1" si="35"/>
        <v>-7.8073285311619074</v>
      </c>
      <c r="R10" s="55">
        <f t="shared" ca="1" si="35"/>
        <v>-10.146257438145931</v>
      </c>
      <c r="S10" s="55">
        <f t="shared" ca="1" si="35"/>
        <v>6.5872533667397555</v>
      </c>
      <c r="T10" s="55">
        <f t="shared" ca="1" si="35"/>
        <v>-1.0628249295333418</v>
      </c>
      <c r="U10" s="90">
        <f t="shared" ca="1" si="35"/>
        <v>-0.26924522392732797</v>
      </c>
      <c r="V10" s="207">
        <f t="shared" ca="1" si="35"/>
        <v>-11.917851550266196</v>
      </c>
      <c r="W10" s="51">
        <f t="shared" ca="1" si="35"/>
        <v>-12.957406827435005</v>
      </c>
      <c r="X10" s="51">
        <f t="shared" ca="1" si="35"/>
        <v>-15.484497337926705</v>
      </c>
      <c r="Y10" s="51">
        <f t="shared" ca="1" si="35"/>
        <v>-5.9720325712495956</v>
      </c>
      <c r="Z10" s="51">
        <f t="shared" ca="1" si="35"/>
        <v>1.8141872846852607</v>
      </c>
      <c r="AA10" s="51">
        <f t="shared" ca="1" si="35"/>
        <v>-0.64556843094267791</v>
      </c>
      <c r="AB10" s="51">
        <f t="shared" ca="1" si="35"/>
        <v>2.3939868462261273</v>
      </c>
      <c r="AC10" s="51">
        <f t="shared" ca="1" si="35"/>
        <v>6.585781396805519</v>
      </c>
      <c r="AD10" s="51">
        <f t="shared" ca="1" si="35"/>
        <v>7.8683683056686604</v>
      </c>
      <c r="AE10" s="51">
        <f t="shared" ca="1" si="35"/>
        <v>6.6911994989038632</v>
      </c>
      <c r="AF10" s="51">
        <f t="shared" ca="1" si="35"/>
        <v>1.4627936110241251</v>
      </c>
      <c r="AG10" s="51">
        <f t="shared" ca="1" si="35"/>
        <v>-1.9032258064516014</v>
      </c>
      <c r="AH10" s="51">
        <f t="shared" ca="1" si="35"/>
        <v>-5.9618227372377</v>
      </c>
      <c r="AI10" s="51">
        <f t="shared" ca="1" si="35"/>
        <v>-1.5518321327904694</v>
      </c>
      <c r="AJ10" s="51">
        <f t="shared" ca="1" si="35"/>
        <v>-11.903225806451601</v>
      </c>
      <c r="AK10" s="51">
        <f t="shared" ref="AK10:BI10" ca="1" si="36">AK5-SUMIF($C$13:$C$506,$C10,AK13:AK506)</f>
        <v>-17.483025367992472</v>
      </c>
      <c r="AL10" s="51">
        <f t="shared" ca="1" si="36"/>
        <v>-8.7656122768556095</v>
      </c>
      <c r="AM10" s="51">
        <f t="shared" ca="1" si="36"/>
        <v>-5.5225806451612804</v>
      </c>
      <c r="AN10" s="51">
        <f t="shared" ca="1" si="36"/>
        <v>-4.9281553398058193</v>
      </c>
      <c r="AO10" s="51">
        <f t="shared" ca="1" si="36"/>
        <v>3.4481678672095342</v>
      </c>
      <c r="AP10" s="51">
        <f t="shared" ca="1" si="36"/>
        <v>7.3939868462261273</v>
      </c>
      <c r="AQ10" s="51">
        <f t="shared" ca="1" si="36"/>
        <v>8.4481678672095342</v>
      </c>
      <c r="AR10" s="51">
        <f t="shared" ca="1" si="36"/>
        <v>6.8141872846852607</v>
      </c>
      <c r="AS10" s="51">
        <f t="shared" ca="1" si="36"/>
        <v>6.8141872846852607</v>
      </c>
      <c r="AT10" s="124">
        <f t="shared" ca="1" si="36"/>
        <v>7.9063576573755139</v>
      </c>
      <c r="AU10" s="124">
        <f t="shared" ca="1" si="36"/>
        <v>12.281208894456631</v>
      </c>
      <c r="AV10" s="51">
        <f t="shared" ca="1" si="36"/>
        <v>9.7058252427184541</v>
      </c>
      <c r="AW10" s="51">
        <f t="shared" ca="1" si="36"/>
        <v>10.082148449733804</v>
      </c>
      <c r="AX10" s="51">
        <f t="shared" ca="1" si="36"/>
        <v>10.082148449733804</v>
      </c>
      <c r="AY10" s="51">
        <f t="shared" ca="1" si="36"/>
        <v>8.8522705919198366</v>
      </c>
      <c r="AZ10" s="51">
        <f t="shared" ca="1" si="36"/>
        <v>9.0279674287504044</v>
      </c>
      <c r="BA10" s="51">
        <f t="shared" ca="1" si="36"/>
        <v>17.270999060444733</v>
      </c>
      <c r="BB10" s="51">
        <f t="shared" ca="1" si="36"/>
        <v>15.074788600062645</v>
      </c>
      <c r="BC10" s="51">
        <f t="shared" ca="1" si="36"/>
        <v>17.411556529909188</v>
      </c>
      <c r="BD10" s="51">
        <f t="shared" ca="1" si="36"/>
        <v>19.273943000313196</v>
      </c>
      <c r="BE10" s="51">
        <f t="shared" ca="1" si="36"/>
        <v>18.694143438772326</v>
      </c>
      <c r="BF10" s="51">
        <f t="shared" ca="1" si="36"/>
        <v>19.502348888192934</v>
      </c>
      <c r="BG10" s="51">
        <f t="shared" ca="1" si="36"/>
        <v>17.86836830566866</v>
      </c>
      <c r="BH10" s="51">
        <f t="shared" ca="1" si="36"/>
        <v>17.991356091450058</v>
      </c>
      <c r="BI10" s="51">
        <f t="shared" ca="1" si="36"/>
        <v>17.86836830566866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992"/>
      <c r="B11" s="1001"/>
      <c r="C11" s="87" t="s">
        <v>8</v>
      </c>
      <c r="D11" s="87"/>
      <c r="E11" s="51">
        <f t="shared" ref="E11:AJ11" si="37">E6-SUMIF($C$13:$C$506,$C11,E13:E506)</f>
        <v>7.6374999999999993</v>
      </c>
      <c r="F11" s="51">
        <f t="shared" ca="1" si="37"/>
        <v>7.6374999999999993</v>
      </c>
      <c r="G11" s="51">
        <f t="shared" ca="1" si="37"/>
        <v>7.6374999999999993</v>
      </c>
      <c r="H11" s="51">
        <f t="shared" ca="1" si="37"/>
        <v>4.8874999999999993</v>
      </c>
      <c r="I11" s="51">
        <f t="shared" ca="1" si="37"/>
        <v>5.6374999999999993</v>
      </c>
      <c r="J11" s="51">
        <f t="shared" ca="1" si="37"/>
        <v>3.6374999999999993</v>
      </c>
      <c r="K11" s="51">
        <f t="shared" ca="1" si="37"/>
        <v>0.63749999999999929</v>
      </c>
      <c r="L11" s="51">
        <f t="shared" ca="1" si="37"/>
        <v>-2.25</v>
      </c>
      <c r="M11" s="55">
        <f t="shared" ca="1" si="37"/>
        <v>-1.8625000000000007</v>
      </c>
      <c r="N11" s="55">
        <f t="shared" ca="1" si="37"/>
        <v>-3.29</v>
      </c>
      <c r="O11" s="55">
        <f t="shared" ca="1" si="37"/>
        <v>-2.0625000000000009</v>
      </c>
      <c r="P11" s="55">
        <f t="shared" ca="1" si="37"/>
        <v>-0.14500000000000046</v>
      </c>
      <c r="Q11" s="55">
        <f t="shared" ca="1" si="37"/>
        <v>0.93749999999999911</v>
      </c>
      <c r="R11" s="55">
        <f t="shared" ca="1" si="37"/>
        <v>2.41</v>
      </c>
      <c r="S11" s="55">
        <f t="shared" ca="1" si="37"/>
        <v>1.6374999999999993</v>
      </c>
      <c r="T11" s="55">
        <f t="shared" ca="1" si="37"/>
        <v>-0.21250000000000036</v>
      </c>
      <c r="U11" s="90">
        <f t="shared" ca="1" si="37"/>
        <v>3.6374999999999993</v>
      </c>
      <c r="V11" s="207">
        <f t="shared" ca="1" si="37"/>
        <v>-5.3625000000000007</v>
      </c>
      <c r="W11" s="51">
        <f t="shared" ca="1" si="37"/>
        <v>-5.3625000000000007</v>
      </c>
      <c r="X11" s="51">
        <f t="shared" ca="1" si="37"/>
        <v>-6.99</v>
      </c>
      <c r="Y11" s="51">
        <f t="shared" ca="1" si="37"/>
        <v>-5.99</v>
      </c>
      <c r="Z11" s="51">
        <f t="shared" ca="1" si="37"/>
        <v>-6.29</v>
      </c>
      <c r="AA11" s="51">
        <f t="shared" ca="1" si="37"/>
        <v>-3.6174999999999997</v>
      </c>
      <c r="AB11" s="51">
        <f t="shared" ca="1" si="37"/>
        <v>-4.3625000000000007</v>
      </c>
      <c r="AC11" s="51">
        <f t="shared" ca="1" si="37"/>
        <v>-5.3625000000000007</v>
      </c>
      <c r="AD11" s="51">
        <f t="shared" ca="1" si="37"/>
        <v>-4.3625000000000007</v>
      </c>
      <c r="AE11" s="51">
        <f t="shared" ca="1" si="37"/>
        <v>-4.9400000000000013</v>
      </c>
      <c r="AF11" s="51">
        <f t="shared" ca="1" si="37"/>
        <v>-4.5900000000000016</v>
      </c>
      <c r="AG11" s="51">
        <f t="shared" ca="1" si="37"/>
        <v>-4.8175000000000017</v>
      </c>
      <c r="AH11" s="51">
        <f t="shared" ca="1" si="37"/>
        <v>-11.212499999999999</v>
      </c>
      <c r="AI11" s="51">
        <f t="shared" ca="1" si="37"/>
        <v>-10.362500000000001</v>
      </c>
      <c r="AJ11" s="51">
        <f t="shared" ca="1" si="37"/>
        <v>-7.3625000000000007</v>
      </c>
      <c r="AK11" s="51">
        <f t="shared" ref="AK11:BI11" ca="1" si="38">AK6-SUMIF($C$13:$C$506,$C11,AK13:AK506)</f>
        <v>-2.7125000000000004</v>
      </c>
      <c r="AL11" s="51">
        <f t="shared" ca="1" si="38"/>
        <v>-8.5</v>
      </c>
      <c r="AM11" s="51">
        <f t="shared" ca="1" si="38"/>
        <v>-9.34</v>
      </c>
      <c r="AN11" s="51">
        <f t="shared" ca="1" si="38"/>
        <v>-10.39</v>
      </c>
      <c r="AO11" s="51">
        <f t="shared" ca="1" si="38"/>
        <v>-8.99</v>
      </c>
      <c r="AP11" s="51">
        <f t="shared" ca="1" si="38"/>
        <v>-8.0625</v>
      </c>
      <c r="AQ11" s="51">
        <f t="shared" ca="1" si="38"/>
        <v>-7.7125000000000004</v>
      </c>
      <c r="AR11" s="51">
        <f t="shared" ca="1" si="38"/>
        <v>-2.7125000000000004</v>
      </c>
      <c r="AS11" s="51">
        <f t="shared" ca="1" si="38"/>
        <v>-3.0625000000000009</v>
      </c>
      <c r="AT11" s="124">
        <f t="shared" ca="1" si="38"/>
        <v>-3.2949999999999999</v>
      </c>
      <c r="AU11" s="124">
        <f t="shared" ca="1" si="38"/>
        <v>3.4825000000000004</v>
      </c>
      <c r="AV11" s="51">
        <f t="shared" ca="1" si="38"/>
        <v>6.0374999999999996</v>
      </c>
      <c r="AW11" s="51">
        <f t="shared" ca="1" si="38"/>
        <v>-2.0900000000000016</v>
      </c>
      <c r="AX11" s="51">
        <f t="shared" ca="1" si="38"/>
        <v>-2.79</v>
      </c>
      <c r="AY11" s="51">
        <f t="shared" ca="1" si="38"/>
        <v>-3.1399999999999997</v>
      </c>
      <c r="AZ11" s="51">
        <f t="shared" ca="1" si="38"/>
        <v>-3.2625000000000002</v>
      </c>
      <c r="BA11" s="51">
        <f t="shared" ca="1" si="38"/>
        <v>-3.84</v>
      </c>
      <c r="BB11" s="51">
        <f t="shared" ca="1" si="38"/>
        <v>-2.4400000000000013</v>
      </c>
      <c r="BC11" s="51">
        <f t="shared" ca="1" si="38"/>
        <v>7.7874999999999996</v>
      </c>
      <c r="BD11" s="51">
        <f t="shared" ca="1" si="38"/>
        <v>7.0874999999999995</v>
      </c>
      <c r="BE11" s="51">
        <f t="shared" ca="1" si="38"/>
        <v>7.7874999999999996</v>
      </c>
      <c r="BF11" s="51">
        <f t="shared" ca="1" si="38"/>
        <v>8.1374999999999993</v>
      </c>
      <c r="BG11" s="51">
        <f t="shared" ca="1" si="38"/>
        <v>8.1374999999999993</v>
      </c>
      <c r="BH11" s="51">
        <f t="shared" ca="1" si="38"/>
        <v>8.1374999999999993</v>
      </c>
      <c r="BI11" s="51">
        <f t="shared" ca="1" si="38"/>
        <v>8.1374999999999993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993"/>
      <c r="B12" s="1002"/>
      <c r="C12" s="99" t="s">
        <v>9</v>
      </c>
      <c r="D12" s="99"/>
      <c r="E12" s="100">
        <f t="shared" ref="E12:AJ12" si="39">E7-SUMIF($C$13:$C$506,$C12,E13:E506)</f>
        <v>23.287500000000001</v>
      </c>
      <c r="F12" s="100">
        <f t="shared" ca="1" si="39"/>
        <v>23.287500000000001</v>
      </c>
      <c r="G12" s="100">
        <f t="shared" ca="1" si="39"/>
        <v>23.287500000000001</v>
      </c>
      <c r="H12" s="100">
        <f t="shared" ca="1" si="39"/>
        <v>22.537500000000001</v>
      </c>
      <c r="I12" s="100">
        <f t="shared" ca="1" si="39"/>
        <v>23.287500000000001</v>
      </c>
      <c r="J12" s="100">
        <f t="shared" ca="1" si="39"/>
        <v>11.287500000000001</v>
      </c>
      <c r="K12" s="100">
        <f t="shared" ca="1" si="39"/>
        <v>0.28750000000000142</v>
      </c>
      <c r="L12" s="100">
        <f t="shared" ca="1" si="39"/>
        <v>2.25</v>
      </c>
      <c r="M12" s="101">
        <f t="shared" ca="1" si="39"/>
        <v>11.157499999999995</v>
      </c>
      <c r="N12" s="101">
        <f t="shared" ca="1" si="39"/>
        <v>2.1574999999999953</v>
      </c>
      <c r="O12" s="55">
        <f t="shared" ca="1" si="39"/>
        <v>4.1574999999999953</v>
      </c>
      <c r="P12" s="101">
        <f t="shared" ca="1" si="39"/>
        <v>6.3937499999999972</v>
      </c>
      <c r="Q12" s="101">
        <f t="shared" ca="1" si="39"/>
        <v>10.157499999999995</v>
      </c>
      <c r="R12" s="101">
        <f t="shared" ca="1" si="39"/>
        <v>-9.3425000000000011</v>
      </c>
      <c r="S12" s="101">
        <f t="shared" ca="1" si="39"/>
        <v>-13.46</v>
      </c>
      <c r="T12" s="101">
        <f t="shared" ca="1" si="39"/>
        <v>1.5399999999999991</v>
      </c>
      <c r="U12" s="102">
        <f t="shared" ca="1" si="39"/>
        <v>-9.4050000000000011</v>
      </c>
      <c r="V12" s="208">
        <f t="shared" ca="1" si="39"/>
        <v>-8.8425000000000047</v>
      </c>
      <c r="W12" s="100">
        <f t="shared" ca="1" si="39"/>
        <v>-3.8425000000000047</v>
      </c>
      <c r="X12" s="100">
        <f t="shared" ca="1" si="39"/>
        <v>-6.7725000000000009</v>
      </c>
      <c r="Y12" s="100">
        <f t="shared" ca="1" si="39"/>
        <v>-0.84250000000000469</v>
      </c>
      <c r="Z12" s="100">
        <f t="shared" ca="1" si="39"/>
        <v>-1.2700000000000031</v>
      </c>
      <c r="AA12" s="100">
        <f t="shared" ca="1" si="39"/>
        <v>-8.2075000000000031</v>
      </c>
      <c r="AB12" s="100">
        <f t="shared" ca="1" si="39"/>
        <v>-0.84250000000000469</v>
      </c>
      <c r="AC12" s="100">
        <f t="shared" ca="1" si="39"/>
        <v>-5.2487500000000011</v>
      </c>
      <c r="AD12" s="100">
        <f t="shared" ca="1" si="39"/>
        <v>-17.335000000000001</v>
      </c>
      <c r="AE12" s="100">
        <f t="shared" ca="1" si="39"/>
        <v>-11.280000000000001</v>
      </c>
      <c r="AF12" s="100">
        <f t="shared" ca="1" si="39"/>
        <v>-9.5925000000000011</v>
      </c>
      <c r="AG12" s="100">
        <f t="shared" ca="1" si="39"/>
        <v>-0.84250000000000469</v>
      </c>
      <c r="AH12" s="100">
        <f t="shared" ca="1" si="39"/>
        <v>-0.84250000000000469</v>
      </c>
      <c r="AI12" s="100">
        <f t="shared" ca="1" si="39"/>
        <v>14.157499999999995</v>
      </c>
      <c r="AJ12" s="100">
        <f t="shared" ca="1" si="39"/>
        <v>14.157499999999995</v>
      </c>
      <c r="AK12" s="100">
        <f t="shared" ref="AK12:BI12" ca="1" si="40">AK7-SUMIF($C$13:$C$506,$C12,AK13:AK506)</f>
        <v>14.157499999999995</v>
      </c>
      <c r="AL12" s="100">
        <f t="shared" ca="1" si="40"/>
        <v>19.875</v>
      </c>
      <c r="AM12" s="100">
        <f t="shared" ca="1" si="40"/>
        <v>23.729999999999997</v>
      </c>
      <c r="AN12" s="100">
        <f t="shared" ca="1" si="40"/>
        <v>16.792499999999997</v>
      </c>
      <c r="AO12" s="100">
        <f t="shared" ca="1" si="40"/>
        <v>23.501249999999999</v>
      </c>
      <c r="AP12" s="100">
        <f t="shared" ca="1" si="40"/>
        <v>24.157499999999995</v>
      </c>
      <c r="AQ12" s="100">
        <f t="shared" ca="1" si="40"/>
        <v>24.157499999999995</v>
      </c>
      <c r="AR12" s="100">
        <f t="shared" ca="1" si="40"/>
        <v>24.157499999999995</v>
      </c>
      <c r="AS12" s="100">
        <f t="shared" ca="1" si="40"/>
        <v>24.157499999999995</v>
      </c>
      <c r="AT12" s="125">
        <f t="shared" ca="1" si="40"/>
        <v>12.112499999999999</v>
      </c>
      <c r="AU12" s="125">
        <f t="shared" ca="1" si="40"/>
        <v>15.667499999999997</v>
      </c>
      <c r="AV12" s="100">
        <f t="shared" ca="1" si="40"/>
        <v>19.188749999999999</v>
      </c>
      <c r="AW12" s="100">
        <f t="shared" ca="1" si="40"/>
        <v>24.157499999999995</v>
      </c>
      <c r="AX12" s="100">
        <f t="shared" ca="1" si="40"/>
        <v>24.157499999999995</v>
      </c>
      <c r="AY12" s="100">
        <f t="shared" ca="1" si="40"/>
        <v>24.157499999999995</v>
      </c>
      <c r="AZ12" s="100">
        <f t="shared" ca="1" si="40"/>
        <v>24.157499999999995</v>
      </c>
      <c r="BA12" s="100">
        <f t="shared" ca="1" si="40"/>
        <v>24.157499999999995</v>
      </c>
      <c r="BB12" s="100">
        <f t="shared" ca="1" si="40"/>
        <v>24.157499999999995</v>
      </c>
      <c r="BC12" s="100">
        <f t="shared" ca="1" si="40"/>
        <v>24.157499999999995</v>
      </c>
      <c r="BD12" s="100">
        <f t="shared" ca="1" si="40"/>
        <v>24.157499999999995</v>
      </c>
      <c r="BE12" s="100">
        <f t="shared" ca="1" si="40"/>
        <v>24.157499999999995</v>
      </c>
      <c r="BF12" s="100">
        <f t="shared" ca="1" si="40"/>
        <v>24.157499999999995</v>
      </c>
      <c r="BG12" s="100">
        <f t="shared" ca="1" si="40"/>
        <v>24.157499999999995</v>
      </c>
      <c r="BH12" s="100">
        <f t="shared" ca="1" si="40"/>
        <v>24.157499999999995</v>
      </c>
      <c r="BI12" s="100">
        <f t="shared" ca="1" si="40"/>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973"/>
      <c r="B13" s="979" t="s">
        <v>11</v>
      </c>
      <c r="C13" s="57" t="s">
        <v>5</v>
      </c>
      <c r="D13" s="57">
        <f t="shared" ref="D13:D22" si="41">SUM(E13:CT13)</f>
        <v>504</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9">
        <v>12</v>
      </c>
      <c r="V13" s="60">
        <v>12</v>
      </c>
      <c r="W13" s="57">
        <v>12</v>
      </c>
      <c r="X13" s="57">
        <v>12</v>
      </c>
      <c r="Y13" s="57">
        <v>12</v>
      </c>
      <c r="Z13" s="57">
        <v>12</v>
      </c>
      <c r="AA13" s="57">
        <v>12</v>
      </c>
      <c r="AB13" s="57">
        <v>12</v>
      </c>
      <c r="AC13" s="57">
        <v>12</v>
      </c>
      <c r="AD13" s="57">
        <v>12</v>
      </c>
      <c r="AE13" s="57">
        <v>12</v>
      </c>
      <c r="AF13" s="57">
        <v>12</v>
      </c>
      <c r="AG13" s="57">
        <v>12</v>
      </c>
      <c r="AH13" s="57">
        <v>12</v>
      </c>
      <c r="AI13" s="57">
        <v>12</v>
      </c>
      <c r="AJ13" s="57">
        <v>12</v>
      </c>
      <c r="AK13" s="57">
        <v>12</v>
      </c>
      <c r="AL13" s="57">
        <v>12</v>
      </c>
      <c r="AM13" s="57">
        <v>12</v>
      </c>
      <c r="AN13" s="57">
        <v>12</v>
      </c>
      <c r="AO13" s="57">
        <v>12</v>
      </c>
      <c r="AP13" s="57">
        <v>12</v>
      </c>
      <c r="AQ13" s="57">
        <v>12</v>
      </c>
      <c r="AR13" s="57">
        <v>12</v>
      </c>
      <c r="AS13" s="57">
        <v>12</v>
      </c>
      <c r="AT13" s="126">
        <v>12</v>
      </c>
      <c r="AU13" s="126"/>
    </row>
    <row r="14" spans="1:98" ht="9.75" customHeight="1">
      <c r="A14" s="974"/>
      <c r="B14" s="980"/>
      <c r="C14" s="36" t="s">
        <v>6</v>
      </c>
      <c r="D14" s="36">
        <f t="shared" si="41"/>
        <v>0</v>
      </c>
    </row>
    <row r="15" spans="1:98" ht="9.75" customHeight="1">
      <c r="A15" s="974"/>
      <c r="B15" s="980"/>
      <c r="C15" s="36" t="s">
        <v>7</v>
      </c>
      <c r="D15" s="36">
        <f t="shared" si="41"/>
        <v>0</v>
      </c>
    </row>
    <row r="16" spans="1:98" ht="9.75" customHeight="1">
      <c r="A16" s="974"/>
      <c r="B16" s="980"/>
      <c r="C16" s="36" t="s">
        <v>8</v>
      </c>
      <c r="D16" s="36">
        <f t="shared" si="41"/>
        <v>21</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8">
        <v>0.5</v>
      </c>
      <c r="V16" s="39">
        <v>0.5</v>
      </c>
      <c r="W16" s="36">
        <v>0.5</v>
      </c>
      <c r="X16" s="36">
        <v>0.5</v>
      </c>
      <c r="Y16" s="36">
        <v>0.5</v>
      </c>
      <c r="Z16" s="36">
        <v>0.5</v>
      </c>
      <c r="AA16" s="36">
        <v>0.5</v>
      </c>
      <c r="AB16" s="36">
        <v>0.5</v>
      </c>
      <c r="AC16" s="36">
        <v>0.5</v>
      </c>
      <c r="AD16" s="36">
        <v>0.5</v>
      </c>
      <c r="AE16" s="36">
        <v>0.5</v>
      </c>
      <c r="AF16" s="36">
        <v>0.5</v>
      </c>
      <c r="AG16" s="36">
        <v>0.5</v>
      </c>
      <c r="AH16" s="36">
        <v>0.5</v>
      </c>
      <c r="AI16" s="36">
        <v>0.5</v>
      </c>
      <c r="AJ16" s="36">
        <v>0.5</v>
      </c>
      <c r="AK16" s="36">
        <v>0.5</v>
      </c>
      <c r="AL16" s="36">
        <v>0.5</v>
      </c>
      <c r="AM16" s="36">
        <v>0.5</v>
      </c>
      <c r="AN16" s="36">
        <v>0.5</v>
      </c>
      <c r="AO16" s="36">
        <v>0.5</v>
      </c>
      <c r="AP16" s="36">
        <v>0.5</v>
      </c>
      <c r="AQ16" s="36">
        <v>0.5</v>
      </c>
      <c r="AR16" s="36">
        <v>0.5</v>
      </c>
      <c r="AS16" s="36">
        <v>0.5</v>
      </c>
      <c r="AT16" s="127">
        <v>0.5</v>
      </c>
    </row>
    <row r="17" spans="1:98" s="46" customFormat="1" ht="9.75" customHeight="1">
      <c r="A17" s="975"/>
      <c r="B17" s="981"/>
      <c r="C17" s="46" t="s">
        <v>9</v>
      </c>
      <c r="D17" s="46">
        <f t="shared" si="41"/>
        <v>0</v>
      </c>
      <c r="M17" s="47"/>
      <c r="N17" s="47"/>
      <c r="O17" s="47"/>
      <c r="P17" s="47"/>
      <c r="Q17" s="47"/>
      <c r="R17" s="47"/>
      <c r="S17" s="47"/>
      <c r="T17" s="47"/>
      <c r="U17" s="48"/>
      <c r="V17" s="45"/>
      <c r="AT17" s="122"/>
      <c r="AU17" s="122"/>
    </row>
    <row r="18" spans="1:98" s="57" customFormat="1" ht="9.75" customHeight="1">
      <c r="A18" s="994">
        <v>0</v>
      </c>
      <c r="B18" s="1003" t="s">
        <v>12</v>
      </c>
      <c r="C18" s="57" t="s">
        <v>5</v>
      </c>
      <c r="D18" s="57">
        <f t="shared" si="41"/>
        <v>2</v>
      </c>
      <c r="K18" s="79">
        <v>2</v>
      </c>
      <c r="M18" s="58"/>
      <c r="N18" s="58"/>
      <c r="O18" s="58"/>
      <c r="P18" s="58"/>
      <c r="Q18" s="58"/>
      <c r="R18" s="58"/>
      <c r="S18" s="58"/>
      <c r="T18" s="58"/>
      <c r="U18" s="59"/>
      <c r="V18" s="60"/>
      <c r="AT18" s="126"/>
      <c r="AU18" s="126"/>
    </row>
    <row r="19" spans="1:98" ht="9.75" customHeight="1">
      <c r="A19" s="995"/>
      <c r="B19" s="1004"/>
      <c r="C19" s="36" t="s">
        <v>6</v>
      </c>
      <c r="D19" s="36">
        <f t="shared" si="41"/>
        <v>0</v>
      </c>
    </row>
    <row r="20" spans="1:98" ht="9.75" customHeight="1">
      <c r="A20" s="995"/>
      <c r="B20" s="1004"/>
      <c r="C20" s="36" t="s">
        <v>7</v>
      </c>
      <c r="D20" s="36">
        <f t="shared" si="41"/>
        <v>0</v>
      </c>
    </row>
    <row r="21" spans="1:98" ht="9.75" customHeight="1">
      <c r="A21" s="995"/>
      <c r="B21" s="1004"/>
      <c r="C21" s="36" t="s">
        <v>8</v>
      </c>
      <c r="D21" s="36">
        <f t="shared" si="41"/>
        <v>2</v>
      </c>
      <c r="J21" s="36">
        <v>1</v>
      </c>
      <c r="M21" s="37">
        <v>1</v>
      </c>
    </row>
    <row r="22" spans="1:98" s="61" customFormat="1" ht="9.75" customHeight="1">
      <c r="A22" s="996"/>
      <c r="B22" s="1005"/>
      <c r="C22" s="61" t="s">
        <v>9</v>
      </c>
      <c r="D22" s="61">
        <f t="shared" si="41"/>
        <v>27</v>
      </c>
      <c r="J22" s="137">
        <v>6</v>
      </c>
      <c r="K22" s="137">
        <v>3</v>
      </c>
      <c r="L22" s="137">
        <v>3</v>
      </c>
      <c r="M22" s="138">
        <v>3</v>
      </c>
      <c r="N22" s="138">
        <v>2</v>
      </c>
      <c r="O22" s="62"/>
      <c r="P22" s="62"/>
      <c r="Q22" s="62"/>
      <c r="R22" s="62">
        <v>5</v>
      </c>
      <c r="S22" s="62">
        <v>5</v>
      </c>
      <c r="T22" s="62"/>
      <c r="U22" s="63"/>
      <c r="V22" s="64"/>
      <c r="AT22" s="128"/>
      <c r="AU22" s="128"/>
    </row>
    <row r="23" spans="1:98" s="67" customFormat="1" ht="9.75" customHeight="1">
      <c r="A23" s="994">
        <v>0</v>
      </c>
      <c r="B23" s="1003" t="s">
        <v>13</v>
      </c>
      <c r="C23" s="67" t="s">
        <v>5</v>
      </c>
      <c r="D23" s="67">
        <f t="shared" ref="D23:D64" si="42">SUM(E23:CT23)</f>
        <v>2</v>
      </c>
      <c r="K23" s="139">
        <v>2</v>
      </c>
      <c r="M23" s="68"/>
      <c r="N23" s="68"/>
      <c r="O23" s="68"/>
      <c r="P23" s="68"/>
      <c r="Q23" s="68"/>
      <c r="R23" s="68"/>
      <c r="S23" s="68"/>
      <c r="T23" s="68"/>
      <c r="U23" s="69"/>
      <c r="V23" s="70"/>
      <c r="AT23" s="129"/>
      <c r="AU23" s="129"/>
    </row>
    <row r="24" spans="1:98" ht="9.75" customHeight="1">
      <c r="A24" s="995"/>
      <c r="B24" s="1004"/>
      <c r="C24" s="36" t="s">
        <v>6</v>
      </c>
      <c r="D24" s="36">
        <f t="shared" si="42"/>
        <v>0</v>
      </c>
    </row>
    <row r="25" spans="1:98" ht="9.75" customHeight="1">
      <c r="A25" s="995"/>
      <c r="B25" s="1004"/>
      <c r="C25" s="36" t="s">
        <v>7</v>
      </c>
      <c r="D25" s="36">
        <f t="shared" si="42"/>
        <v>0</v>
      </c>
    </row>
    <row r="26" spans="1:98" ht="9.75" customHeight="1">
      <c r="A26" s="995"/>
      <c r="B26" s="1004"/>
      <c r="C26" s="36" t="s">
        <v>8</v>
      </c>
      <c r="D26" s="36">
        <f t="shared" si="42"/>
        <v>1</v>
      </c>
      <c r="K26" s="42">
        <v>1</v>
      </c>
    </row>
    <row r="27" spans="1:98" s="46" customFormat="1" ht="9.75" customHeight="1">
      <c r="A27" s="996"/>
      <c r="B27" s="1005"/>
      <c r="C27" s="46" t="s">
        <v>9</v>
      </c>
      <c r="D27" s="46">
        <f t="shared" si="42"/>
        <v>35</v>
      </c>
      <c r="K27" s="81">
        <v>5</v>
      </c>
      <c r="L27" s="81">
        <v>5</v>
      </c>
      <c r="M27" s="80">
        <v>5</v>
      </c>
      <c r="N27" s="114"/>
      <c r="O27" s="114"/>
      <c r="P27" s="114"/>
      <c r="Q27" s="114">
        <v>5</v>
      </c>
      <c r="R27" s="114">
        <v>5</v>
      </c>
      <c r="S27" s="114">
        <v>5</v>
      </c>
      <c r="T27" s="114">
        <v>5</v>
      </c>
      <c r="U27" s="48"/>
      <c r="V27" s="45"/>
      <c r="AT27" s="122"/>
      <c r="AU27" s="122"/>
    </row>
    <row r="28" spans="1:98" s="107" customFormat="1" ht="9.75" customHeight="1">
      <c r="A28" s="973">
        <v>0</v>
      </c>
      <c r="B28" s="979" t="s">
        <v>14</v>
      </c>
      <c r="C28" s="57" t="s">
        <v>5</v>
      </c>
      <c r="D28" s="57">
        <f t="shared" si="42"/>
        <v>8.5</v>
      </c>
      <c r="E28" s="57"/>
      <c r="F28" s="57"/>
      <c r="G28" s="57"/>
      <c r="H28" s="57"/>
      <c r="I28" s="57"/>
      <c r="J28" s="57"/>
      <c r="K28" s="79">
        <v>1</v>
      </c>
      <c r="L28" s="79">
        <v>1</v>
      </c>
      <c r="M28" s="82">
        <v>0.5</v>
      </c>
      <c r="N28" s="58"/>
      <c r="O28" s="140">
        <v>1</v>
      </c>
      <c r="P28" s="157">
        <v>3</v>
      </c>
      <c r="Q28" s="157">
        <v>2</v>
      </c>
      <c r="R28" s="181"/>
      <c r="S28" s="58"/>
      <c r="T28" s="58"/>
      <c r="U28" s="59"/>
      <c r="V28" s="60"/>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126"/>
      <c r="AU28" s="126"/>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customHeight="1">
      <c r="A29" s="974"/>
      <c r="B29" s="980"/>
      <c r="C29" s="36" t="s">
        <v>6</v>
      </c>
      <c r="D29" s="36">
        <f t="shared" si="42"/>
        <v>1</v>
      </c>
      <c r="E29" s="36"/>
      <c r="F29" s="36"/>
      <c r="G29" s="36"/>
      <c r="H29" s="36"/>
      <c r="I29" s="36"/>
      <c r="J29" s="36"/>
      <c r="K29" s="36"/>
      <c r="L29" s="36"/>
      <c r="M29" s="37">
        <v>0.5</v>
      </c>
      <c r="N29" s="37">
        <v>0.5</v>
      </c>
      <c r="O29" s="37"/>
      <c r="P29" s="112"/>
      <c r="Q29" s="112"/>
      <c r="R29" s="182"/>
      <c r="S29" s="37"/>
      <c r="T29" s="37"/>
      <c r="U29" s="38"/>
      <c r="V29" s="39"/>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127"/>
      <c r="AU29" s="127"/>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customHeight="1">
      <c r="A30" s="974"/>
      <c r="B30" s="980"/>
      <c r="C30" s="36" t="s">
        <v>7</v>
      </c>
      <c r="D30" s="36">
        <f t="shared" si="42"/>
        <v>8</v>
      </c>
      <c r="E30" s="36"/>
      <c r="F30" s="36"/>
      <c r="G30" s="36"/>
      <c r="H30" s="36"/>
      <c r="I30" s="36"/>
      <c r="J30" s="36"/>
      <c r="K30" s="36"/>
      <c r="L30" s="36"/>
      <c r="M30" s="37"/>
      <c r="N30" s="37"/>
      <c r="O30" s="37"/>
      <c r="P30" s="112">
        <v>0.5</v>
      </c>
      <c r="Q30" s="41">
        <v>0.5</v>
      </c>
      <c r="R30" s="41">
        <v>5</v>
      </c>
      <c r="S30" s="182">
        <v>2</v>
      </c>
      <c r="T30" s="47"/>
      <c r="U30" s="38"/>
      <c r="V30" s="39"/>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127"/>
      <c r="AU30" s="127"/>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customHeight="1">
      <c r="A31" s="974"/>
      <c r="B31" s="980"/>
      <c r="C31" s="36" t="s">
        <v>8</v>
      </c>
      <c r="D31" s="36">
        <f t="shared" si="42"/>
        <v>20</v>
      </c>
      <c r="E31" s="36"/>
      <c r="F31" s="36"/>
      <c r="G31" s="36"/>
      <c r="H31" s="131">
        <v>1</v>
      </c>
      <c r="I31" s="131">
        <v>2</v>
      </c>
      <c r="J31" s="131">
        <v>3</v>
      </c>
      <c r="K31" s="131">
        <v>3</v>
      </c>
      <c r="L31" s="131">
        <v>2</v>
      </c>
      <c r="M31" s="132">
        <v>3</v>
      </c>
      <c r="N31" s="132">
        <v>1</v>
      </c>
      <c r="O31" s="37"/>
      <c r="P31" s="112">
        <v>0.5</v>
      </c>
      <c r="Q31" s="112">
        <v>1</v>
      </c>
      <c r="R31" s="182">
        <v>0.5</v>
      </c>
      <c r="S31" s="182">
        <v>1</v>
      </c>
      <c r="T31" s="185">
        <v>2</v>
      </c>
      <c r="U31" s="38"/>
      <c r="V31" s="39"/>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127"/>
      <c r="AU31" s="127"/>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customHeight="1" thickBot="1">
      <c r="A32" s="975"/>
      <c r="B32" s="981"/>
      <c r="C32" s="61" t="s">
        <v>9</v>
      </c>
      <c r="D32" s="61">
        <f t="shared" si="42"/>
        <v>92</v>
      </c>
      <c r="E32" s="61"/>
      <c r="F32" s="61"/>
      <c r="G32" s="61"/>
      <c r="H32" s="61"/>
      <c r="I32" s="61"/>
      <c r="J32" s="137">
        <v>6</v>
      </c>
      <c r="K32" s="137">
        <v>15</v>
      </c>
      <c r="L32" s="137">
        <v>10</v>
      </c>
      <c r="M32" s="138">
        <v>5</v>
      </c>
      <c r="N32" s="138">
        <v>15</v>
      </c>
      <c r="O32" s="138">
        <v>15</v>
      </c>
      <c r="P32" s="158">
        <v>10</v>
      </c>
      <c r="Q32" s="158">
        <v>5</v>
      </c>
      <c r="R32" s="183">
        <v>4</v>
      </c>
      <c r="S32" s="183">
        <v>4</v>
      </c>
      <c r="T32" s="234">
        <v>3</v>
      </c>
      <c r="U32" s="63"/>
      <c r="V32" s="64"/>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128"/>
      <c r="AU32" s="128"/>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973">
        <v>0</v>
      </c>
      <c r="B33" s="979" t="s">
        <v>15</v>
      </c>
      <c r="C33" s="67" t="s">
        <v>5</v>
      </c>
      <c r="D33" s="67">
        <f t="shared" si="42"/>
        <v>25</v>
      </c>
      <c r="E33" s="67"/>
      <c r="F33" s="67"/>
      <c r="G33" s="67"/>
      <c r="H33" s="67"/>
      <c r="I33" s="67"/>
      <c r="J33" s="67"/>
      <c r="K33" s="139">
        <v>5</v>
      </c>
      <c r="L33" s="139">
        <v>5</v>
      </c>
      <c r="M33" s="141">
        <v>5</v>
      </c>
      <c r="N33" s="142">
        <v>5</v>
      </c>
      <c r="O33" s="142">
        <v>5</v>
      </c>
      <c r="P33" s="68"/>
      <c r="Q33" s="68"/>
      <c r="R33" s="68"/>
      <c r="S33" s="68"/>
      <c r="T33" s="68"/>
      <c r="U33" s="69"/>
      <c r="V33" s="70"/>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129"/>
      <c r="AU33" s="129"/>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974"/>
      <c r="B34" s="980"/>
      <c r="C34" s="36" t="s">
        <v>6</v>
      </c>
      <c r="D34" s="36">
        <f t="shared" si="42"/>
        <v>2</v>
      </c>
      <c r="E34" s="36"/>
      <c r="F34" s="36"/>
      <c r="G34" s="36"/>
      <c r="H34" s="36"/>
      <c r="I34" s="36"/>
      <c r="J34" s="36"/>
      <c r="K34" s="36"/>
      <c r="L34" s="36"/>
      <c r="M34" s="37"/>
      <c r="N34" s="112">
        <v>2</v>
      </c>
      <c r="O34" s="112"/>
      <c r="P34" s="37"/>
      <c r="Q34" s="37"/>
      <c r="R34" s="37"/>
      <c r="S34" s="37"/>
      <c r="T34" s="37"/>
      <c r="U34" s="38"/>
      <c r="V34" s="39"/>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127"/>
      <c r="AU34" s="127"/>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974"/>
      <c r="B35" s="980"/>
      <c r="C35" s="36" t="s">
        <v>7</v>
      </c>
      <c r="D35" s="36">
        <f t="shared" si="42"/>
        <v>0</v>
      </c>
      <c r="E35" s="36"/>
      <c r="F35" s="36"/>
      <c r="G35" s="36"/>
      <c r="H35" s="36"/>
      <c r="I35" s="36"/>
      <c r="J35" s="36"/>
      <c r="K35" s="36"/>
      <c r="L35" s="36"/>
      <c r="M35" s="37"/>
      <c r="N35" s="37"/>
      <c r="O35" s="112"/>
      <c r="P35" s="37"/>
      <c r="Q35" s="37"/>
      <c r="R35" s="37"/>
      <c r="S35" s="37"/>
      <c r="T35" s="37"/>
      <c r="U35" s="38"/>
      <c r="V35" s="39"/>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127"/>
      <c r="AU35" s="127"/>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974"/>
      <c r="B36" s="980"/>
      <c r="C36" s="46" t="s">
        <v>8</v>
      </c>
      <c r="D36" s="46">
        <f t="shared" si="42"/>
        <v>15</v>
      </c>
      <c r="E36" s="46"/>
      <c r="F36" s="46"/>
      <c r="G36" s="46"/>
      <c r="H36" s="46"/>
      <c r="I36" s="46"/>
      <c r="J36" s="46"/>
      <c r="K36" s="81">
        <v>3</v>
      </c>
      <c r="L36" s="81">
        <v>5</v>
      </c>
      <c r="M36" s="80">
        <v>3</v>
      </c>
      <c r="N36" s="80">
        <v>2</v>
      </c>
      <c r="O36" s="136">
        <v>2</v>
      </c>
      <c r="P36" s="47"/>
      <c r="Q36" s="47"/>
      <c r="R36" s="47"/>
      <c r="S36" s="47"/>
      <c r="T36" s="47"/>
      <c r="U36" s="48"/>
      <c r="V36" s="45"/>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122"/>
      <c r="AU36" s="122"/>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975"/>
      <c r="B37" s="981"/>
      <c r="C37" s="46" t="s">
        <v>9</v>
      </c>
      <c r="D37" s="46">
        <f t="shared" si="42"/>
        <v>10</v>
      </c>
      <c r="N37" s="81">
        <v>5</v>
      </c>
      <c r="O37" s="136">
        <v>5</v>
      </c>
      <c r="P37" s="47"/>
      <c r="Q37" s="47"/>
      <c r="R37" s="47"/>
      <c r="S37" s="47"/>
      <c r="T37" s="47"/>
      <c r="U37" s="48"/>
      <c r="V37" s="45"/>
      <c r="AT37" s="122"/>
      <c r="AU37" s="122"/>
    </row>
    <row r="38" spans="1:98" s="57" customFormat="1" ht="9.75" hidden="1" customHeight="1">
      <c r="A38" s="1009">
        <v>0</v>
      </c>
      <c r="B38" s="1012" t="s">
        <v>16</v>
      </c>
      <c r="C38" s="57" t="s">
        <v>5</v>
      </c>
      <c r="D38" s="57">
        <f t="shared" ref="D38:D42" si="43">SUM(E38:CT38)</f>
        <v>0</v>
      </c>
      <c r="O38" s="58"/>
      <c r="P38" s="58"/>
      <c r="Q38" s="58"/>
      <c r="R38" s="58"/>
      <c r="S38" s="58"/>
      <c r="T38" s="58"/>
      <c r="U38" s="59"/>
      <c r="V38" s="60"/>
      <c r="AT38" s="126"/>
      <c r="AU38" s="126"/>
    </row>
    <row r="39" spans="1:98" ht="9.75" hidden="1" customHeight="1">
      <c r="A39" s="1010"/>
      <c r="B39" s="1013"/>
      <c r="C39" s="36" t="s">
        <v>6</v>
      </c>
      <c r="D39" s="36">
        <f t="shared" si="43"/>
        <v>0</v>
      </c>
      <c r="M39" s="36"/>
      <c r="N39" s="36"/>
    </row>
    <row r="40" spans="1:98" ht="9.75" hidden="1" customHeight="1">
      <c r="A40" s="1010"/>
      <c r="B40" s="1013"/>
      <c r="C40" s="36" t="s">
        <v>7</v>
      </c>
      <c r="D40" s="36">
        <f t="shared" si="43"/>
        <v>0</v>
      </c>
      <c r="M40" s="36"/>
      <c r="N40" s="36"/>
    </row>
    <row r="41" spans="1:98" ht="9.75" hidden="1" customHeight="1">
      <c r="A41" s="1010"/>
      <c r="B41" s="1013"/>
      <c r="C41" s="36" t="s">
        <v>8</v>
      </c>
      <c r="D41" s="36">
        <f t="shared" si="43"/>
        <v>0</v>
      </c>
      <c r="M41" s="36"/>
      <c r="N41" s="36"/>
    </row>
    <row r="42" spans="1:98" s="46" customFormat="1" ht="9.75" hidden="1" customHeight="1">
      <c r="A42" s="1011"/>
      <c r="B42" s="1014"/>
      <c r="C42" s="46" t="s">
        <v>9</v>
      </c>
      <c r="D42" s="46">
        <f t="shared" si="43"/>
        <v>4</v>
      </c>
      <c r="O42" s="47"/>
      <c r="P42" s="80">
        <v>4</v>
      </c>
      <c r="Q42" s="47"/>
      <c r="R42" s="47"/>
      <c r="S42" s="47"/>
      <c r="T42" s="47"/>
      <c r="U42" s="48"/>
      <c r="V42" s="45"/>
      <c r="AT42" s="122"/>
      <c r="AU42" s="122"/>
    </row>
    <row r="43" spans="1:98" s="107" customFormat="1" ht="9.75" hidden="1" customHeight="1">
      <c r="A43" s="1006">
        <v>0</v>
      </c>
      <c r="B43" s="979" t="s">
        <v>17</v>
      </c>
      <c r="C43" s="57" t="s">
        <v>5</v>
      </c>
      <c r="D43" s="57">
        <f t="shared" ref="D43:D47" si="44">SUM(E43:CT43)</f>
        <v>0</v>
      </c>
      <c r="N43" s="152"/>
      <c r="O43" s="152"/>
      <c r="P43" s="152"/>
      <c r="Q43" s="152"/>
      <c r="R43" s="152"/>
      <c r="S43" s="152"/>
      <c r="T43" s="152"/>
      <c r="U43" s="153"/>
      <c r="V43" s="209"/>
      <c r="AT43" s="154"/>
      <c r="AU43" s="154"/>
    </row>
    <row r="44" spans="1:98" s="106" customFormat="1" ht="9.75" hidden="1" customHeight="1">
      <c r="A44" s="1007"/>
      <c r="B44" s="980"/>
      <c r="C44" s="36" t="s">
        <v>6</v>
      </c>
      <c r="D44" s="36">
        <f t="shared" si="44"/>
        <v>0</v>
      </c>
      <c r="N44" s="149"/>
      <c r="O44" s="149"/>
      <c r="P44" s="149"/>
      <c r="Q44" s="149"/>
      <c r="R44" s="149"/>
      <c r="S44" s="149"/>
      <c r="T44" s="149"/>
      <c r="U44" s="151"/>
      <c r="V44" s="210"/>
      <c r="AT44" s="150"/>
      <c r="AU44" s="150"/>
    </row>
    <row r="45" spans="1:98" s="106" customFormat="1" ht="9.75" hidden="1" customHeight="1">
      <c r="A45" s="1007"/>
      <c r="B45" s="980"/>
      <c r="C45" s="36" t="s">
        <v>7</v>
      </c>
      <c r="D45" s="36">
        <f t="shared" si="44"/>
        <v>0</v>
      </c>
      <c r="N45" s="149"/>
      <c r="O45" s="149"/>
      <c r="P45" s="149"/>
      <c r="Q45" s="149"/>
      <c r="R45" s="149"/>
      <c r="S45" s="149"/>
      <c r="T45" s="149"/>
      <c r="U45" s="151"/>
      <c r="V45" s="210"/>
      <c r="AT45" s="150"/>
      <c r="AU45" s="150"/>
    </row>
    <row r="46" spans="1:98" s="106" customFormat="1" ht="9.75" hidden="1" customHeight="1">
      <c r="A46" s="1007"/>
      <c r="B46" s="980"/>
      <c r="C46" s="36" t="s">
        <v>8</v>
      </c>
      <c r="D46" s="36">
        <f t="shared" si="44"/>
        <v>0</v>
      </c>
      <c r="N46" s="149"/>
      <c r="O46" s="149"/>
      <c r="P46" s="149"/>
      <c r="Q46" s="149"/>
      <c r="R46" s="149"/>
      <c r="S46" s="149"/>
      <c r="T46" s="149"/>
      <c r="U46" s="151"/>
      <c r="V46" s="210"/>
      <c r="AT46" s="150"/>
      <c r="AU46" s="150"/>
    </row>
    <row r="47" spans="1:98" s="108" customFormat="1" ht="9.75" hidden="1" customHeight="1">
      <c r="A47" s="1008"/>
      <c r="B47" s="981"/>
      <c r="C47" s="61" t="s">
        <v>9</v>
      </c>
      <c r="D47" s="61">
        <f t="shared" si="44"/>
        <v>12</v>
      </c>
      <c r="N47" s="155"/>
      <c r="O47" s="155"/>
      <c r="P47" s="155"/>
      <c r="Q47" s="169">
        <v>4</v>
      </c>
      <c r="R47" s="169">
        <v>3</v>
      </c>
      <c r="S47" s="169">
        <v>5</v>
      </c>
      <c r="T47" s="155"/>
      <c r="U47" s="180"/>
      <c r="V47" s="211"/>
      <c r="AT47" s="156"/>
      <c r="AU47" s="156"/>
    </row>
    <row r="48" spans="1:98" s="67" customFormat="1" ht="9.75" customHeight="1">
      <c r="A48" s="976">
        <v>0</v>
      </c>
      <c r="B48" s="985" t="s">
        <v>18</v>
      </c>
      <c r="C48" s="67" t="s">
        <v>5</v>
      </c>
      <c r="D48" s="67">
        <f t="shared" si="42"/>
        <v>0</v>
      </c>
      <c r="N48" s="68"/>
      <c r="O48" s="68"/>
      <c r="P48" s="68"/>
      <c r="Q48" s="68"/>
      <c r="R48" s="68"/>
      <c r="S48" s="68"/>
      <c r="T48" s="68"/>
      <c r="U48" s="69"/>
      <c r="V48" s="70"/>
      <c r="AT48" s="129"/>
      <c r="AU48" s="129"/>
    </row>
    <row r="49" spans="1:99" ht="9.75" customHeight="1">
      <c r="A49" s="977"/>
      <c r="B49" s="986"/>
      <c r="C49" s="36" t="s">
        <v>6</v>
      </c>
      <c r="D49" s="36">
        <f t="shared" si="42"/>
        <v>44</v>
      </c>
      <c r="H49" s="42">
        <v>3</v>
      </c>
      <c r="I49" s="42">
        <v>3</v>
      </c>
      <c r="J49" s="42">
        <v>3</v>
      </c>
      <c r="K49" s="42">
        <v>8</v>
      </c>
      <c r="L49" s="42">
        <v>3</v>
      </c>
      <c r="M49" s="42">
        <v>12</v>
      </c>
      <c r="N49" s="41">
        <v>8</v>
      </c>
      <c r="O49" s="41">
        <v>2</v>
      </c>
      <c r="Q49" s="170">
        <v>1</v>
      </c>
      <c r="R49" s="170">
        <v>1</v>
      </c>
    </row>
    <row r="50" spans="1:99" ht="9.75" customHeight="1">
      <c r="A50" s="977"/>
      <c r="B50" s="986"/>
      <c r="C50" s="36" t="s">
        <v>7</v>
      </c>
      <c r="D50" s="36">
        <f t="shared" si="42"/>
        <v>29</v>
      </c>
      <c r="M50" s="36"/>
      <c r="P50" s="41">
        <v>5</v>
      </c>
      <c r="Q50" s="41">
        <v>10</v>
      </c>
      <c r="R50" s="41">
        <v>10</v>
      </c>
      <c r="S50" s="182">
        <v>3</v>
      </c>
      <c r="T50" s="182">
        <v>1</v>
      </c>
    </row>
    <row r="51" spans="1:99" ht="9.75" customHeight="1">
      <c r="A51" s="977"/>
      <c r="B51" s="986"/>
      <c r="C51" s="36" t="s">
        <v>8</v>
      </c>
      <c r="D51" s="36">
        <f t="shared" si="42"/>
        <v>0</v>
      </c>
      <c r="M51" s="36"/>
    </row>
    <row r="52" spans="1:99" s="61" customFormat="1" ht="9.75" customHeight="1">
      <c r="A52" s="978"/>
      <c r="B52" s="987"/>
      <c r="C52" s="61" t="s">
        <v>9</v>
      </c>
      <c r="D52" s="61">
        <f t="shared" si="42"/>
        <v>0</v>
      </c>
      <c r="N52" s="62"/>
      <c r="O52" s="62"/>
      <c r="P52" s="62"/>
      <c r="Q52" s="62"/>
      <c r="R52" s="62"/>
      <c r="S52" s="62"/>
      <c r="T52" s="62"/>
      <c r="U52" s="63"/>
      <c r="V52" s="64"/>
      <c r="AT52" s="128"/>
      <c r="AU52" s="128"/>
    </row>
    <row r="53" spans="1:99" s="67" customFormat="1" ht="9.75" customHeight="1">
      <c r="A53" s="973">
        <v>0</v>
      </c>
      <c r="B53" s="979" t="s">
        <v>19</v>
      </c>
      <c r="C53" s="67" t="s">
        <v>5</v>
      </c>
      <c r="D53" s="67">
        <f t="shared" si="42"/>
        <v>0</v>
      </c>
      <c r="M53" s="68"/>
      <c r="N53" s="68"/>
      <c r="O53" s="68"/>
      <c r="P53" s="68"/>
      <c r="Q53" s="68"/>
      <c r="R53" s="68"/>
      <c r="S53" s="68"/>
      <c r="T53" s="68"/>
      <c r="U53" s="69"/>
      <c r="V53" s="70"/>
      <c r="AT53" s="129"/>
      <c r="AU53" s="129"/>
    </row>
    <row r="54" spans="1:99" ht="9.75" customHeight="1">
      <c r="A54" s="974"/>
      <c r="B54" s="980"/>
      <c r="C54" s="36" t="s">
        <v>6</v>
      </c>
      <c r="D54" s="36">
        <f t="shared" si="42"/>
        <v>94</v>
      </c>
      <c r="H54" s="42">
        <v>5</v>
      </c>
      <c r="I54" s="42">
        <v>5</v>
      </c>
      <c r="J54" s="42">
        <v>5</v>
      </c>
      <c r="K54" s="42">
        <v>6</v>
      </c>
      <c r="L54" s="42">
        <v>3</v>
      </c>
      <c r="M54" s="41">
        <v>8</v>
      </c>
      <c r="N54" s="41">
        <v>8</v>
      </c>
      <c r="O54" s="41">
        <v>9</v>
      </c>
      <c r="P54" s="41">
        <v>9</v>
      </c>
      <c r="Q54" s="41">
        <v>4</v>
      </c>
      <c r="R54" s="41">
        <v>4</v>
      </c>
      <c r="S54" s="41">
        <v>8</v>
      </c>
      <c r="T54" s="41">
        <v>4</v>
      </c>
      <c r="U54" s="40">
        <v>4</v>
      </c>
      <c r="V54" s="212">
        <v>2</v>
      </c>
      <c r="W54" s="42">
        <v>2</v>
      </c>
      <c r="X54" s="53">
        <v>2</v>
      </c>
      <c r="Y54" s="53">
        <v>2</v>
      </c>
      <c r="Z54" s="53">
        <v>2</v>
      </c>
      <c r="AA54" s="53">
        <v>1</v>
      </c>
      <c r="AB54" s="52">
        <v>1</v>
      </c>
    </row>
    <row r="55" spans="1:99" ht="9.75" customHeight="1">
      <c r="A55" s="974"/>
      <c r="B55" s="980"/>
      <c r="C55" s="49" t="s">
        <v>7</v>
      </c>
      <c r="D55" s="36">
        <f t="shared" si="42"/>
        <v>25</v>
      </c>
      <c r="U55" s="174">
        <v>5</v>
      </c>
      <c r="V55" s="44">
        <v>7</v>
      </c>
      <c r="W55" s="43">
        <v>5</v>
      </c>
      <c r="X55" s="43">
        <v>5</v>
      </c>
      <c r="Y55" s="43">
        <v>3</v>
      </c>
    </row>
    <row r="56" spans="1:99" ht="9.75" customHeight="1">
      <c r="A56" s="974"/>
      <c r="B56" s="980"/>
      <c r="C56" s="36" t="s">
        <v>8</v>
      </c>
      <c r="D56" s="36">
        <f t="shared" si="42"/>
        <v>0</v>
      </c>
    </row>
    <row r="57" spans="1:99" s="61" customFormat="1" ht="9.75" customHeight="1" thickBot="1">
      <c r="A57" s="975"/>
      <c r="B57" s="981"/>
      <c r="C57" s="61" t="s">
        <v>9</v>
      </c>
      <c r="D57" s="61">
        <f t="shared" si="42"/>
        <v>0</v>
      </c>
      <c r="M57" s="62"/>
      <c r="N57" s="62"/>
      <c r="O57" s="62"/>
      <c r="P57" s="62"/>
      <c r="Q57" s="62"/>
      <c r="R57" s="62"/>
      <c r="S57" s="62"/>
      <c r="T57" s="62"/>
      <c r="U57" s="63"/>
      <c r="V57" s="64"/>
      <c r="AT57" s="128"/>
      <c r="AU57" s="128"/>
    </row>
    <row r="58" spans="1:99" s="67" customFormat="1" ht="9.75" hidden="1" customHeight="1">
      <c r="A58" s="973">
        <v>0</v>
      </c>
      <c r="B58" s="979" t="s">
        <v>20</v>
      </c>
      <c r="C58" s="67" t="s">
        <v>5</v>
      </c>
      <c r="D58" s="67">
        <f t="shared" si="42"/>
        <v>10</v>
      </c>
      <c r="M58" s="68"/>
      <c r="N58" s="141">
        <v>2</v>
      </c>
      <c r="O58" s="141">
        <v>5</v>
      </c>
      <c r="P58" s="68"/>
      <c r="Q58" s="171">
        <v>3</v>
      </c>
      <c r="R58" s="68"/>
      <c r="S58" s="68"/>
      <c r="T58" s="68"/>
      <c r="U58" s="69"/>
      <c r="V58" s="70"/>
      <c r="AT58" s="129"/>
      <c r="AU58" s="129"/>
      <c r="CT58" s="143"/>
      <c r="CU58" s="70"/>
    </row>
    <row r="59" spans="1:99" ht="9.75" hidden="1" customHeight="1">
      <c r="A59" s="974"/>
      <c r="B59" s="980"/>
      <c r="C59" s="36" t="s">
        <v>6</v>
      </c>
      <c r="D59" s="36">
        <f t="shared" si="42"/>
        <v>0</v>
      </c>
      <c r="CT59" s="115"/>
      <c r="CU59" s="39"/>
    </row>
    <row r="60" spans="1:99" ht="9.75" hidden="1" customHeight="1">
      <c r="A60" s="974"/>
      <c r="B60" s="980"/>
      <c r="C60" s="36" t="s">
        <v>7</v>
      </c>
      <c r="D60" s="36">
        <f t="shared" si="42"/>
        <v>0</v>
      </c>
      <c r="CT60" s="115"/>
      <c r="CU60" s="39"/>
    </row>
    <row r="61" spans="1:99" ht="9.75" hidden="1" customHeight="1">
      <c r="A61" s="974"/>
      <c r="B61" s="980"/>
      <c r="C61" s="36" t="s">
        <v>8</v>
      </c>
      <c r="D61" s="36">
        <f t="shared" si="42"/>
        <v>0</v>
      </c>
      <c r="M61" s="36"/>
      <c r="CT61" s="115"/>
      <c r="CU61" s="39"/>
    </row>
    <row r="62" spans="1:99" s="61" customFormat="1" ht="9.75" hidden="1" customHeight="1">
      <c r="A62" s="975"/>
      <c r="B62" s="981"/>
      <c r="C62" s="61" t="s">
        <v>9</v>
      </c>
      <c r="D62" s="61">
        <f t="shared" si="42"/>
        <v>0</v>
      </c>
      <c r="M62" s="62"/>
      <c r="N62" s="62"/>
      <c r="O62" s="37"/>
      <c r="P62" s="62"/>
      <c r="Q62" s="62"/>
      <c r="R62" s="62"/>
      <c r="S62" s="62"/>
      <c r="T62" s="62"/>
      <c r="U62" s="63"/>
      <c r="V62" s="64"/>
      <c r="AT62" s="128"/>
      <c r="AU62" s="128"/>
      <c r="CT62" s="116"/>
      <c r="CU62" s="64"/>
    </row>
    <row r="63" spans="1:99" s="57" customFormat="1" ht="9.75" customHeight="1">
      <c r="A63" s="976">
        <v>0</v>
      </c>
      <c r="B63" s="985" t="s">
        <v>21</v>
      </c>
      <c r="C63" s="57" t="s">
        <v>5</v>
      </c>
      <c r="D63" s="57">
        <f t="shared" si="42"/>
        <v>28</v>
      </c>
      <c r="N63" s="82">
        <v>2</v>
      </c>
      <c r="O63" s="41">
        <v>5</v>
      </c>
      <c r="P63" s="82">
        <v>5</v>
      </c>
      <c r="Q63" s="82">
        <v>6</v>
      </c>
      <c r="R63" s="82">
        <v>5</v>
      </c>
      <c r="S63" s="200">
        <v>4</v>
      </c>
      <c r="T63" s="157">
        <v>1</v>
      </c>
      <c r="U63" s="59"/>
      <c r="V63" s="60"/>
      <c r="AT63" s="126"/>
      <c r="AU63" s="126"/>
    </row>
    <row r="64" spans="1:99" ht="9.75" customHeight="1">
      <c r="A64" s="977"/>
      <c r="B64" s="986"/>
      <c r="C64" s="36" t="s">
        <v>6</v>
      </c>
      <c r="D64" s="36">
        <f t="shared" si="42"/>
        <v>0</v>
      </c>
      <c r="M64" s="36"/>
    </row>
    <row r="65" spans="1:47" ht="9.75" customHeight="1">
      <c r="A65" s="977"/>
      <c r="B65" s="986"/>
      <c r="C65" s="36" t="s">
        <v>7</v>
      </c>
      <c r="D65" s="36">
        <f t="shared" ref="D65:D88" si="45">SUM(E65:CT65)</f>
        <v>0</v>
      </c>
      <c r="M65" s="36"/>
    </row>
    <row r="66" spans="1:47" ht="9.75" customHeight="1">
      <c r="A66" s="977"/>
      <c r="B66" s="986"/>
      <c r="C66" s="36" t="s">
        <v>8</v>
      </c>
      <c r="D66" s="36">
        <f t="shared" si="45"/>
        <v>10</v>
      </c>
      <c r="M66" s="41">
        <v>1</v>
      </c>
      <c r="N66" s="41">
        <v>3</v>
      </c>
      <c r="O66" s="41">
        <v>1</v>
      </c>
      <c r="P66" s="41">
        <v>1</v>
      </c>
      <c r="Q66" s="41">
        <v>1</v>
      </c>
      <c r="R66" s="41">
        <v>1</v>
      </c>
      <c r="S66" s="41">
        <v>1</v>
      </c>
      <c r="T66" s="112">
        <v>1</v>
      </c>
    </row>
    <row r="67" spans="1:47" s="46" customFormat="1" ht="9.75" customHeight="1">
      <c r="A67" s="978"/>
      <c r="B67" s="987"/>
      <c r="C67" s="46" t="s">
        <v>9</v>
      </c>
      <c r="D67" s="46">
        <f t="shared" si="45"/>
        <v>0</v>
      </c>
      <c r="N67" s="47"/>
      <c r="O67" s="47"/>
      <c r="P67" s="47"/>
      <c r="Q67" s="47"/>
      <c r="R67" s="47"/>
      <c r="S67" s="47"/>
      <c r="T67" s="47"/>
      <c r="U67" s="48"/>
      <c r="V67" s="45"/>
      <c r="AT67" s="122"/>
      <c r="AU67" s="122"/>
    </row>
    <row r="68" spans="1:47" s="57" customFormat="1" ht="9.75" customHeight="1">
      <c r="A68" s="973">
        <v>0</v>
      </c>
      <c r="B68" s="988" t="s">
        <v>22</v>
      </c>
      <c r="C68" s="57" t="s">
        <v>5</v>
      </c>
      <c r="D68" s="57">
        <f t="shared" si="45"/>
        <v>30</v>
      </c>
      <c r="M68" s="58"/>
      <c r="N68" s="58"/>
      <c r="O68" s="58"/>
      <c r="P68" s="58"/>
      <c r="Q68" s="58"/>
      <c r="R68" s="58"/>
      <c r="S68" s="140"/>
      <c r="T68" s="140"/>
      <c r="U68" s="188">
        <v>5</v>
      </c>
      <c r="V68" s="213">
        <v>5</v>
      </c>
      <c r="W68" s="85">
        <v>5</v>
      </c>
      <c r="X68" s="85">
        <v>5</v>
      </c>
      <c r="Y68" s="85">
        <v>5</v>
      </c>
      <c r="Z68" s="85">
        <v>5</v>
      </c>
      <c r="AT68" s="126"/>
      <c r="AU68" s="126"/>
    </row>
    <row r="69" spans="1:47" ht="9.75" customHeight="1">
      <c r="A69" s="974"/>
      <c r="B69" s="989"/>
      <c r="C69" s="36" t="s">
        <v>6</v>
      </c>
      <c r="D69" s="36">
        <f t="shared" si="45"/>
        <v>25</v>
      </c>
      <c r="W69" s="43">
        <v>5</v>
      </c>
      <c r="X69" s="43">
        <v>5</v>
      </c>
      <c r="Y69" s="43">
        <v>5</v>
      </c>
      <c r="Z69" s="43">
        <v>5</v>
      </c>
      <c r="AA69" s="43">
        <v>5</v>
      </c>
    </row>
    <row r="70" spans="1:47" ht="9.75" customHeight="1">
      <c r="A70" s="974"/>
      <c r="B70" s="989"/>
      <c r="C70" s="36" t="s">
        <v>7</v>
      </c>
      <c r="D70" s="36">
        <f t="shared" si="45"/>
        <v>20</v>
      </c>
      <c r="Y70" s="43">
        <v>5</v>
      </c>
      <c r="Z70" s="43">
        <v>5</v>
      </c>
      <c r="AA70" s="43">
        <v>5</v>
      </c>
      <c r="AB70" s="43">
        <v>5</v>
      </c>
    </row>
    <row r="71" spans="1:47" ht="9.75" customHeight="1">
      <c r="A71" s="974"/>
      <c r="B71" s="989"/>
      <c r="C71" s="36" t="s">
        <v>8</v>
      </c>
      <c r="D71" s="36">
        <f t="shared" si="45"/>
        <v>5</v>
      </c>
      <c r="S71" s="160"/>
      <c r="T71" s="160"/>
      <c r="U71" s="174">
        <v>1</v>
      </c>
      <c r="V71" s="44">
        <v>1</v>
      </c>
      <c r="W71" s="43">
        <v>1</v>
      </c>
      <c r="X71" s="43">
        <v>1</v>
      </c>
      <c r="Y71" s="43">
        <v>1</v>
      </c>
    </row>
    <row r="72" spans="1:47" s="46" customFormat="1" ht="9.75" customHeight="1">
      <c r="A72" s="975"/>
      <c r="B72" s="990"/>
      <c r="C72" s="46" t="s">
        <v>9</v>
      </c>
      <c r="D72" s="46">
        <f t="shared" si="45"/>
        <v>0</v>
      </c>
      <c r="M72" s="47"/>
      <c r="N72" s="47"/>
      <c r="O72" s="47"/>
      <c r="P72" s="47"/>
      <c r="Q72" s="47"/>
      <c r="R72" s="47"/>
      <c r="S72" s="47"/>
      <c r="T72" s="47"/>
      <c r="U72" s="48"/>
      <c r="V72" s="45"/>
      <c r="AT72" s="122"/>
      <c r="AU72" s="122"/>
    </row>
    <row r="73" spans="1:47" s="57" customFormat="1" ht="9.75" customHeight="1">
      <c r="A73" s="973">
        <v>0</v>
      </c>
      <c r="B73" s="988" t="s">
        <v>23</v>
      </c>
      <c r="C73" s="57" t="s">
        <v>5</v>
      </c>
      <c r="D73" s="57">
        <f t="shared" si="45"/>
        <v>0</v>
      </c>
      <c r="M73" s="58"/>
      <c r="N73" s="58"/>
      <c r="O73" s="58"/>
      <c r="P73" s="58"/>
      <c r="Q73" s="172"/>
      <c r="R73" s="184"/>
      <c r="S73" s="58"/>
      <c r="T73" s="58"/>
      <c r="U73" s="59"/>
      <c r="V73" s="60"/>
      <c r="Z73" s="83"/>
      <c r="AA73" s="84"/>
      <c r="AT73" s="126"/>
      <c r="AU73" s="126"/>
    </row>
    <row r="74" spans="1:47" ht="9.75" customHeight="1">
      <c r="A74" s="974"/>
      <c r="B74" s="989"/>
      <c r="C74" s="36" t="s">
        <v>6</v>
      </c>
      <c r="D74" s="36">
        <f t="shared" si="45"/>
        <v>0</v>
      </c>
      <c r="Q74" s="135"/>
      <c r="R74" s="185"/>
      <c r="Z74" s="53"/>
      <c r="AA74" s="52"/>
    </row>
    <row r="75" spans="1:47" ht="9.75" customHeight="1">
      <c r="A75" s="974"/>
      <c r="B75" s="989"/>
      <c r="C75" s="36" t="s">
        <v>7</v>
      </c>
      <c r="D75" s="36">
        <f t="shared" si="45"/>
        <v>0</v>
      </c>
      <c r="Q75" s="135"/>
      <c r="R75" s="185"/>
      <c r="Z75" s="53"/>
      <c r="AA75" s="52"/>
    </row>
    <row r="76" spans="1:47" ht="9.75" customHeight="1">
      <c r="A76" s="974"/>
      <c r="B76" s="989"/>
      <c r="C76" s="36" t="s">
        <v>8</v>
      </c>
      <c r="D76" s="36">
        <f t="shared" si="45"/>
        <v>22.5</v>
      </c>
      <c r="M76" s="41">
        <v>1</v>
      </c>
      <c r="N76" s="41">
        <v>1</v>
      </c>
      <c r="O76" s="132">
        <v>1</v>
      </c>
      <c r="P76" s="41">
        <v>0.5</v>
      </c>
      <c r="Q76" s="135">
        <v>1</v>
      </c>
      <c r="R76" s="185">
        <v>1</v>
      </c>
      <c r="S76" s="41">
        <v>3</v>
      </c>
      <c r="T76" s="235">
        <v>3</v>
      </c>
      <c r="U76" s="199">
        <v>2</v>
      </c>
      <c r="V76" s="214">
        <v>2</v>
      </c>
      <c r="W76" s="190">
        <v>2</v>
      </c>
      <c r="X76" s="190">
        <v>2</v>
      </c>
      <c r="Y76" s="190">
        <v>1</v>
      </c>
      <c r="Z76" s="53">
        <v>1</v>
      </c>
      <c r="AA76" s="52">
        <v>1</v>
      </c>
    </row>
    <row r="77" spans="1:47" s="46" customFormat="1" ht="9.75" customHeight="1">
      <c r="A77" s="975"/>
      <c r="B77" s="990"/>
      <c r="C77" s="46" t="s">
        <v>9</v>
      </c>
      <c r="D77" s="46">
        <f t="shared" si="45"/>
        <v>39</v>
      </c>
      <c r="M77" s="47"/>
      <c r="N77" s="47"/>
      <c r="O77" s="47"/>
      <c r="P77" s="47"/>
      <c r="Q77" s="74"/>
      <c r="R77" s="186">
        <v>2</v>
      </c>
      <c r="S77" s="80">
        <v>5</v>
      </c>
      <c r="T77" s="80">
        <v>3</v>
      </c>
      <c r="U77" s="220">
        <v>3</v>
      </c>
      <c r="V77" s="221">
        <v>3</v>
      </c>
      <c r="W77" s="81">
        <v>3</v>
      </c>
      <c r="X77" s="81">
        <v>5</v>
      </c>
      <c r="Y77" s="81">
        <v>5</v>
      </c>
      <c r="Z77" s="178">
        <v>5</v>
      </c>
      <c r="AA77" s="179">
        <v>5</v>
      </c>
      <c r="AT77" s="122"/>
      <c r="AU77" s="122"/>
    </row>
    <row r="78" spans="1:47" s="107" customFormat="1" ht="9.75" customHeight="1">
      <c r="A78" s="1006">
        <v>0</v>
      </c>
      <c r="B78" s="979" t="s">
        <v>24</v>
      </c>
      <c r="C78" s="57" t="s">
        <v>5</v>
      </c>
      <c r="D78" s="57">
        <f t="shared" ref="D78:D82" si="46">SUM(E78:CT78)</f>
        <v>0</v>
      </c>
      <c r="M78" s="152"/>
      <c r="N78" s="152"/>
      <c r="O78" s="152"/>
      <c r="P78" s="152"/>
      <c r="Q78" s="152"/>
      <c r="R78" s="152"/>
      <c r="S78" s="152"/>
      <c r="T78" s="152"/>
      <c r="U78" s="153"/>
      <c r="V78" s="209"/>
      <c r="AT78" s="154"/>
      <c r="AU78" s="154"/>
    </row>
    <row r="79" spans="1:47" s="106" customFormat="1" ht="9.75" customHeight="1">
      <c r="A79" s="1007"/>
      <c r="B79" s="980"/>
      <c r="C79" s="36" t="s">
        <v>6</v>
      </c>
      <c r="D79" s="36">
        <f t="shared" si="46"/>
        <v>0</v>
      </c>
      <c r="M79" s="149"/>
      <c r="N79" s="149"/>
      <c r="O79" s="149"/>
      <c r="P79" s="149"/>
      <c r="Q79" s="149"/>
      <c r="R79" s="149"/>
      <c r="S79" s="149"/>
      <c r="T79" s="149"/>
      <c r="U79" s="151"/>
      <c r="V79" s="210"/>
      <c r="AT79" s="150"/>
      <c r="AU79" s="150"/>
    </row>
    <row r="80" spans="1:47" s="106" customFormat="1" ht="9.75" customHeight="1">
      <c r="A80" s="1007"/>
      <c r="B80" s="980"/>
      <c r="C80" s="49" t="s">
        <v>7</v>
      </c>
      <c r="D80" s="36">
        <f t="shared" si="46"/>
        <v>3</v>
      </c>
      <c r="M80" s="149"/>
      <c r="N80" s="149"/>
      <c r="O80" s="149"/>
      <c r="P80" s="149"/>
      <c r="Q80" s="149"/>
      <c r="R80" s="149"/>
      <c r="S80" s="187"/>
      <c r="T80" s="187">
        <v>3</v>
      </c>
      <c r="U80" s="175"/>
      <c r="V80" s="210"/>
      <c r="AT80" s="150"/>
      <c r="AU80" s="150"/>
    </row>
    <row r="81" spans="1:98" s="106" customFormat="1" ht="9.75" customHeight="1">
      <c r="A81" s="1007"/>
      <c r="B81" s="980"/>
      <c r="C81" s="36" t="s">
        <v>8</v>
      </c>
      <c r="D81" s="36">
        <f t="shared" si="46"/>
        <v>0</v>
      </c>
      <c r="M81" s="149"/>
      <c r="N81" s="149"/>
      <c r="O81" s="149"/>
      <c r="P81" s="149"/>
      <c r="Q81" s="149"/>
      <c r="R81" s="149"/>
      <c r="S81" s="149"/>
      <c r="T81" s="149"/>
      <c r="U81" s="151"/>
      <c r="V81" s="210"/>
      <c r="AT81" s="150"/>
      <c r="AU81" s="150"/>
    </row>
    <row r="82" spans="1:98" s="106" customFormat="1" ht="9.75" customHeight="1">
      <c r="A82" s="1008"/>
      <c r="B82" s="981"/>
      <c r="C82" s="46" t="s">
        <v>9</v>
      </c>
      <c r="D82" s="46">
        <f t="shared" si="46"/>
        <v>0</v>
      </c>
      <c r="M82" s="149"/>
      <c r="N82" s="149"/>
      <c r="O82" s="149"/>
      <c r="P82" s="149"/>
      <c r="Q82" s="149"/>
      <c r="R82" s="149"/>
      <c r="S82" s="149"/>
      <c r="T82" s="149"/>
      <c r="U82" s="151"/>
      <c r="V82" s="210"/>
      <c r="AT82" s="150"/>
      <c r="AU82" s="150"/>
    </row>
    <row r="83" spans="1:98" s="107" customFormat="1" ht="9.75" customHeight="1">
      <c r="A83" s="973">
        <v>1</v>
      </c>
      <c r="B83" s="979" t="s">
        <v>25</v>
      </c>
      <c r="C83" s="57" t="s">
        <v>5</v>
      </c>
      <c r="D83" s="57">
        <f t="shared" si="45"/>
        <v>91</v>
      </c>
      <c r="E83" s="57"/>
      <c r="F83" s="57"/>
      <c r="G83" s="57"/>
      <c r="H83" s="57"/>
      <c r="I83" s="57"/>
      <c r="J83" s="57"/>
      <c r="K83" s="57"/>
      <c r="L83" s="57"/>
      <c r="M83" s="58"/>
      <c r="N83" s="58"/>
      <c r="O83" s="58"/>
      <c r="P83" s="58"/>
      <c r="Q83" s="82">
        <v>6</v>
      </c>
      <c r="R83" s="82">
        <v>10</v>
      </c>
      <c r="S83" s="82">
        <v>8</v>
      </c>
      <c r="T83" s="82">
        <v>8</v>
      </c>
      <c r="U83" s="188">
        <v>8</v>
      </c>
      <c r="V83" s="213">
        <v>8</v>
      </c>
      <c r="W83" s="85">
        <v>5</v>
      </c>
      <c r="X83" s="85">
        <v>5</v>
      </c>
      <c r="Y83" s="85">
        <v>5</v>
      </c>
      <c r="Z83" s="85">
        <v>5</v>
      </c>
      <c r="AA83" s="85">
        <v>5</v>
      </c>
      <c r="AB83" s="85">
        <v>5</v>
      </c>
      <c r="AC83" s="85">
        <v>5</v>
      </c>
      <c r="AD83" s="85">
        <v>5</v>
      </c>
      <c r="AE83" s="85">
        <v>3</v>
      </c>
      <c r="AF83" s="57"/>
      <c r="AG83" s="57"/>
      <c r="AH83" s="57"/>
      <c r="AI83" s="57"/>
      <c r="AJ83" s="57"/>
      <c r="AK83" s="57"/>
      <c r="AL83" s="57"/>
      <c r="AM83" s="57"/>
      <c r="AN83" s="57"/>
      <c r="AO83" s="57"/>
      <c r="AP83" s="57"/>
      <c r="AQ83" s="57"/>
      <c r="AR83" s="57"/>
      <c r="AS83" s="57"/>
      <c r="AT83" s="126"/>
      <c r="AU83" s="126"/>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row>
    <row r="84" spans="1:98" s="106" customFormat="1" ht="9.75" customHeight="1">
      <c r="A84" s="974"/>
      <c r="B84" s="980"/>
      <c r="C84" s="36" t="s">
        <v>6</v>
      </c>
      <c r="D84" s="36">
        <f t="shared" si="45"/>
        <v>62</v>
      </c>
      <c r="E84" s="36"/>
      <c r="F84" s="36"/>
      <c r="G84" s="36"/>
      <c r="H84" s="36"/>
      <c r="I84" s="36"/>
      <c r="J84" s="36"/>
      <c r="K84" s="36"/>
      <c r="L84" s="36"/>
      <c r="M84" s="37"/>
      <c r="N84" s="37"/>
      <c r="O84" s="37"/>
      <c r="P84" s="37"/>
      <c r="Q84" s="41">
        <v>5</v>
      </c>
      <c r="R84" s="160">
        <v>3</v>
      </c>
      <c r="S84" s="160">
        <v>5</v>
      </c>
      <c r="T84" s="160">
        <v>2</v>
      </c>
      <c r="U84" s="174">
        <v>2</v>
      </c>
      <c r="V84" s="44">
        <v>2</v>
      </c>
      <c r="W84" s="43">
        <v>2</v>
      </c>
      <c r="X84" s="43">
        <v>2</v>
      </c>
      <c r="Y84" s="43">
        <v>2</v>
      </c>
      <c r="Z84" s="43">
        <v>5</v>
      </c>
      <c r="AA84" s="43">
        <v>5</v>
      </c>
      <c r="AB84" s="43">
        <v>5</v>
      </c>
      <c r="AC84" s="43">
        <v>5</v>
      </c>
      <c r="AD84" s="43">
        <v>5</v>
      </c>
      <c r="AE84" s="43">
        <v>5</v>
      </c>
      <c r="AF84" s="43">
        <v>5</v>
      </c>
      <c r="AG84" s="43">
        <v>2</v>
      </c>
      <c r="AH84" s="36"/>
      <c r="AI84" s="36"/>
      <c r="AJ84" s="36"/>
      <c r="AK84" s="36"/>
      <c r="AL84" s="36"/>
      <c r="AM84" s="36"/>
      <c r="AN84" s="36"/>
      <c r="AO84" s="36"/>
      <c r="AP84" s="36"/>
      <c r="AQ84" s="36"/>
      <c r="AR84" s="36"/>
      <c r="AS84" s="36"/>
      <c r="AT84" s="127"/>
      <c r="AU84" s="127"/>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6"/>
      <c r="CT84" s="36"/>
    </row>
    <row r="85" spans="1:98" s="106" customFormat="1" ht="9.75" customHeight="1">
      <c r="A85" s="974"/>
      <c r="B85" s="980"/>
      <c r="C85" s="36" t="s">
        <v>7</v>
      </c>
      <c r="D85" s="36">
        <f t="shared" si="45"/>
        <v>266</v>
      </c>
      <c r="E85" s="36"/>
      <c r="F85" s="36"/>
      <c r="G85" s="36"/>
      <c r="H85" s="36"/>
      <c r="I85" s="36"/>
      <c r="J85" s="36"/>
      <c r="K85" s="36"/>
      <c r="L85" s="36"/>
      <c r="M85" s="41">
        <v>2</v>
      </c>
      <c r="N85" s="41">
        <v>6</v>
      </c>
      <c r="O85" s="41">
        <v>10</v>
      </c>
      <c r="P85" s="41">
        <v>15</v>
      </c>
      <c r="Q85" s="41">
        <v>15</v>
      </c>
      <c r="R85" s="41">
        <v>15</v>
      </c>
      <c r="S85" s="41">
        <v>5</v>
      </c>
      <c r="T85" s="41">
        <v>5</v>
      </c>
      <c r="U85" s="174">
        <v>10</v>
      </c>
      <c r="V85" s="44">
        <v>10</v>
      </c>
      <c r="W85" s="43">
        <v>10</v>
      </c>
      <c r="X85" s="43">
        <v>10</v>
      </c>
      <c r="Y85" s="43">
        <v>10</v>
      </c>
      <c r="Z85" s="43">
        <v>10</v>
      </c>
      <c r="AA85" s="43">
        <v>10</v>
      </c>
      <c r="AB85" s="43">
        <v>10</v>
      </c>
      <c r="AC85" s="43">
        <v>10</v>
      </c>
      <c r="AD85" s="43">
        <v>10</v>
      </c>
      <c r="AE85" s="43">
        <v>10</v>
      </c>
      <c r="AF85" s="43">
        <v>10</v>
      </c>
      <c r="AG85" s="43">
        <v>10</v>
      </c>
      <c r="AH85" s="43">
        <v>10</v>
      </c>
      <c r="AI85" s="43">
        <v>10</v>
      </c>
      <c r="AJ85" s="43">
        <v>10</v>
      </c>
      <c r="AK85" s="43">
        <v>10</v>
      </c>
      <c r="AL85" s="43">
        <v>10</v>
      </c>
      <c r="AM85" s="43">
        <v>10</v>
      </c>
      <c r="AN85" s="43">
        <v>3</v>
      </c>
      <c r="AO85" s="36"/>
      <c r="AP85" s="36"/>
      <c r="AQ85" s="36"/>
      <c r="AR85" s="36"/>
      <c r="AS85" s="36"/>
      <c r="AT85" s="127"/>
      <c r="AU85" s="127"/>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row>
    <row r="86" spans="1:98" s="106" customFormat="1" ht="9.75" customHeight="1">
      <c r="A86" s="974"/>
      <c r="B86" s="980"/>
      <c r="C86" s="36" t="s">
        <v>8</v>
      </c>
      <c r="D86" s="36">
        <f t="shared" si="45"/>
        <v>3.5</v>
      </c>
      <c r="E86" s="36"/>
      <c r="F86" s="36"/>
      <c r="G86" s="36"/>
      <c r="H86" s="36"/>
      <c r="I86" s="36"/>
      <c r="J86" s="36"/>
      <c r="K86" s="36"/>
      <c r="L86" s="36"/>
      <c r="M86" s="37"/>
      <c r="N86" s="37"/>
      <c r="O86" s="37"/>
      <c r="P86" s="80">
        <v>1</v>
      </c>
      <c r="Q86" s="41">
        <v>1</v>
      </c>
      <c r="R86" s="41">
        <v>1</v>
      </c>
      <c r="S86" s="160"/>
      <c r="T86" s="160">
        <v>0.5</v>
      </c>
      <c r="U86" s="38"/>
      <c r="V86" s="39"/>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127"/>
      <c r="AU86" s="127"/>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row>
    <row r="87" spans="1:98" s="108" customFormat="1" ht="9.75" customHeight="1">
      <c r="A87" s="975"/>
      <c r="B87" s="981"/>
      <c r="C87" s="61" t="s">
        <v>9</v>
      </c>
      <c r="D87" s="61">
        <f t="shared" si="45"/>
        <v>21</v>
      </c>
      <c r="E87" s="61"/>
      <c r="F87" s="61"/>
      <c r="G87" s="61"/>
      <c r="H87" s="61"/>
      <c r="I87" s="61"/>
      <c r="J87" s="61"/>
      <c r="K87" s="61"/>
      <c r="L87" s="61"/>
      <c r="M87" s="62"/>
      <c r="N87" s="62"/>
      <c r="O87" s="62"/>
      <c r="P87" s="137">
        <v>1</v>
      </c>
      <c r="Q87" s="230"/>
      <c r="R87" s="173"/>
      <c r="S87" s="173"/>
      <c r="T87" s="173"/>
      <c r="U87" s="146">
        <v>5</v>
      </c>
      <c r="V87" s="109">
        <v>5</v>
      </c>
      <c r="W87" s="110">
        <v>5</v>
      </c>
      <c r="X87" s="110">
        <v>5</v>
      </c>
      <c r="Y87" s="61"/>
      <c r="Z87" s="61"/>
      <c r="AA87" s="61"/>
      <c r="AB87" s="61"/>
      <c r="AC87" s="61"/>
      <c r="AD87" s="61"/>
      <c r="AE87" s="61"/>
      <c r="AF87" s="61"/>
      <c r="AG87" s="61"/>
      <c r="AH87" s="61"/>
      <c r="AI87" s="61"/>
      <c r="AJ87" s="61"/>
      <c r="AK87" s="61"/>
      <c r="AL87" s="61"/>
      <c r="AM87" s="61"/>
      <c r="AN87" s="61"/>
      <c r="AO87" s="61"/>
      <c r="AP87" s="61"/>
      <c r="AQ87" s="61"/>
      <c r="AR87" s="61"/>
      <c r="AS87" s="61"/>
      <c r="AT87" s="128"/>
      <c r="AU87" s="128"/>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row>
    <row r="88" spans="1:98" s="67" customFormat="1" ht="9.75" customHeight="1">
      <c r="A88" s="973">
        <v>2</v>
      </c>
      <c r="B88" s="979" t="s">
        <v>26</v>
      </c>
      <c r="C88" s="67" t="s">
        <v>5</v>
      </c>
      <c r="D88" s="67">
        <f t="shared" si="45"/>
        <v>40</v>
      </c>
      <c r="M88" s="68"/>
      <c r="N88" s="68"/>
      <c r="O88" s="68"/>
      <c r="P88" s="68"/>
      <c r="Q88" s="141">
        <v>5</v>
      </c>
      <c r="R88" s="141">
        <v>5</v>
      </c>
      <c r="S88" s="68"/>
      <c r="T88" s="141">
        <v>5</v>
      </c>
      <c r="U88" s="216">
        <v>5</v>
      </c>
      <c r="V88" s="224">
        <v>7</v>
      </c>
      <c r="W88" s="233">
        <v>8</v>
      </c>
      <c r="X88" s="189">
        <v>5</v>
      </c>
      <c r="AT88" s="129"/>
      <c r="AU88" s="129"/>
    </row>
    <row r="89" spans="1:98" ht="9.75" customHeight="1">
      <c r="A89" s="974"/>
      <c r="B89" s="980"/>
      <c r="C89" s="36" t="s">
        <v>6</v>
      </c>
      <c r="D89" s="36">
        <f t="shared" ref="D89:D92" si="47">SUM(E89:CT89)</f>
        <v>20</v>
      </c>
      <c r="P89" s="41">
        <v>1</v>
      </c>
      <c r="S89" s="41">
        <v>2</v>
      </c>
      <c r="T89" s="41">
        <v>1</v>
      </c>
      <c r="U89" s="40">
        <v>4</v>
      </c>
      <c r="V89" s="231">
        <v>3</v>
      </c>
      <c r="W89" s="53">
        <v>5</v>
      </c>
      <c r="X89" s="232">
        <v>3</v>
      </c>
      <c r="Y89" s="52">
        <v>1</v>
      </c>
    </row>
    <row r="90" spans="1:98" ht="9.75" customHeight="1">
      <c r="A90" s="974"/>
      <c r="B90" s="980"/>
      <c r="C90" s="36" t="s">
        <v>7</v>
      </c>
      <c r="D90" s="36">
        <f t="shared" si="47"/>
        <v>30</v>
      </c>
      <c r="V90" s="212">
        <v>10</v>
      </c>
      <c r="W90" s="139">
        <v>8</v>
      </c>
      <c r="X90" s="53">
        <v>10</v>
      </c>
      <c r="Y90" s="52">
        <v>2</v>
      </c>
    </row>
    <row r="91" spans="1:98" ht="9.75" customHeight="1">
      <c r="A91" s="974"/>
      <c r="B91" s="980"/>
      <c r="C91" s="36" t="s">
        <v>8</v>
      </c>
      <c r="D91" s="36">
        <f t="shared" si="47"/>
        <v>0</v>
      </c>
    </row>
    <row r="92" spans="1:98" s="46" customFormat="1" ht="9.75" customHeight="1">
      <c r="A92" s="975"/>
      <c r="B92" s="981"/>
      <c r="C92" s="46" t="s">
        <v>9</v>
      </c>
      <c r="D92" s="46">
        <f t="shared" si="47"/>
        <v>0</v>
      </c>
      <c r="M92" s="47"/>
      <c r="N92" s="47"/>
      <c r="O92" s="47"/>
      <c r="P92" s="47"/>
      <c r="Q92" s="47"/>
      <c r="R92" s="47"/>
      <c r="S92" s="47"/>
      <c r="T92" s="47"/>
      <c r="U92" s="48"/>
      <c r="V92" s="45"/>
      <c r="AT92" s="122"/>
      <c r="AU92" s="122"/>
    </row>
    <row r="93" spans="1:98" s="57" customFormat="1" ht="9.75" customHeight="1">
      <c r="A93" s="973">
        <v>3</v>
      </c>
      <c r="B93" s="979" t="s">
        <v>27</v>
      </c>
      <c r="C93" s="57" t="s">
        <v>5</v>
      </c>
      <c r="D93" s="57">
        <f t="shared" ref="D93:D97" si="48">SUM(E93:CT93)</f>
        <v>37</v>
      </c>
      <c r="M93" s="58"/>
      <c r="N93" s="82">
        <v>5</v>
      </c>
      <c r="O93" s="82">
        <v>10</v>
      </c>
      <c r="P93" s="82">
        <v>11</v>
      </c>
      <c r="Q93" s="82">
        <v>5</v>
      </c>
      <c r="R93" s="157">
        <v>4</v>
      </c>
      <c r="S93" s="181">
        <v>2</v>
      </c>
      <c r="T93" s="58"/>
      <c r="U93" s="59"/>
      <c r="V93" s="60"/>
      <c r="AT93" s="126"/>
      <c r="AU93" s="126"/>
    </row>
    <row r="94" spans="1:98" ht="9.75" customHeight="1">
      <c r="A94" s="974"/>
      <c r="B94" s="980"/>
      <c r="C94" s="36" t="s">
        <v>6</v>
      </c>
      <c r="D94" s="36">
        <f t="shared" si="48"/>
        <v>17</v>
      </c>
      <c r="O94" s="41">
        <v>2</v>
      </c>
      <c r="P94" s="41">
        <v>3</v>
      </c>
      <c r="Q94" s="41">
        <v>6</v>
      </c>
      <c r="R94" s="112">
        <v>4</v>
      </c>
      <c r="S94" s="182">
        <v>2</v>
      </c>
    </row>
    <row r="95" spans="1:98" ht="9.75" customHeight="1">
      <c r="A95" s="974"/>
      <c r="B95" s="980"/>
      <c r="C95" s="36" t="s">
        <v>7</v>
      </c>
      <c r="D95" s="36">
        <f t="shared" si="48"/>
        <v>24</v>
      </c>
      <c r="S95" s="41">
        <v>1</v>
      </c>
      <c r="T95" s="41">
        <v>9</v>
      </c>
      <c r="U95" s="40">
        <v>5</v>
      </c>
      <c r="V95" s="212">
        <v>5</v>
      </c>
      <c r="W95" s="53">
        <v>2</v>
      </c>
      <c r="X95" s="52">
        <v>2</v>
      </c>
    </row>
    <row r="96" spans="1:98" ht="9.75" customHeight="1">
      <c r="A96" s="974"/>
      <c r="B96" s="980"/>
      <c r="C96" s="36" t="s">
        <v>8</v>
      </c>
      <c r="D96" s="36">
        <v>8</v>
      </c>
      <c r="N96" s="41">
        <v>2</v>
      </c>
      <c r="O96" s="41">
        <v>4</v>
      </c>
      <c r="P96" s="41">
        <v>1</v>
      </c>
      <c r="Q96" s="41">
        <v>1</v>
      </c>
      <c r="R96" s="112">
        <v>0.5</v>
      </c>
    </row>
    <row r="97" spans="1:47" s="61" customFormat="1" ht="9.75" customHeight="1">
      <c r="A97" s="975"/>
      <c r="B97" s="981"/>
      <c r="C97" s="61" t="s">
        <v>9</v>
      </c>
      <c r="D97" s="61">
        <f t="shared" si="48"/>
        <v>0</v>
      </c>
      <c r="M97" s="62"/>
      <c r="N97" s="62"/>
      <c r="O97" s="62"/>
      <c r="P97" s="62"/>
      <c r="Q97" s="62"/>
      <c r="R97" s="62"/>
      <c r="S97" s="62"/>
      <c r="T97" s="62"/>
      <c r="U97" s="63"/>
      <c r="V97" s="64"/>
      <c r="AT97" s="128"/>
      <c r="AU97" s="128"/>
    </row>
    <row r="98" spans="1:47" s="67" customFormat="1" ht="9.75" customHeight="1">
      <c r="A98" s="976">
        <v>4</v>
      </c>
      <c r="B98" s="982" t="s">
        <v>28</v>
      </c>
      <c r="C98" s="67" t="s">
        <v>5</v>
      </c>
      <c r="M98" s="68"/>
      <c r="N98" s="68"/>
      <c r="O98" s="68"/>
      <c r="P98" s="68"/>
      <c r="Q98" s="68"/>
      <c r="R98" s="68"/>
      <c r="S98" s="68"/>
      <c r="T98" s="68"/>
      <c r="U98" s="69"/>
      <c r="V98" s="70"/>
      <c r="AT98" s="129"/>
      <c r="AU98" s="129"/>
    </row>
    <row r="99" spans="1:47" ht="9.75" customHeight="1">
      <c r="A99" s="977"/>
      <c r="B99" s="983"/>
      <c r="C99" s="36" t="s">
        <v>6</v>
      </c>
    </row>
    <row r="100" spans="1:47" ht="9.75" customHeight="1">
      <c r="A100" s="977"/>
      <c r="B100" s="983"/>
      <c r="C100" s="36" t="s">
        <v>7</v>
      </c>
    </row>
    <row r="101" spans="1:47" ht="9.75" customHeight="1">
      <c r="A101" s="977"/>
      <c r="B101" s="983"/>
      <c r="C101" s="36" t="s">
        <v>8</v>
      </c>
    </row>
    <row r="102" spans="1:47" s="46" customFormat="1" ht="9.75" customHeight="1">
      <c r="A102" s="978"/>
      <c r="B102" s="984"/>
      <c r="C102" s="46" t="s">
        <v>9</v>
      </c>
      <c r="M102" s="47"/>
      <c r="N102" s="47"/>
      <c r="O102" s="47"/>
      <c r="P102" s="47"/>
      <c r="Q102" s="47"/>
      <c r="R102" s="47"/>
      <c r="S102" s="47"/>
      <c r="T102" s="47"/>
      <c r="U102" s="48"/>
      <c r="V102" s="45"/>
      <c r="AT102" s="122"/>
      <c r="AU102" s="122"/>
    </row>
    <row r="103" spans="1:47" s="57" customFormat="1" ht="9.75" customHeight="1">
      <c r="A103" s="973">
        <v>5</v>
      </c>
      <c r="B103" s="979" t="s">
        <v>29</v>
      </c>
      <c r="C103" s="57" t="s">
        <v>5</v>
      </c>
      <c r="D103" s="57">
        <f t="shared" ref="D103:D126" si="49">SUM(E103:CT103)</f>
        <v>73</v>
      </c>
      <c r="M103" s="58"/>
      <c r="N103" s="58"/>
      <c r="O103" s="58"/>
      <c r="P103" s="58"/>
      <c r="Q103" s="58"/>
      <c r="R103" s="58"/>
      <c r="S103" s="58"/>
      <c r="T103" s="58"/>
      <c r="U103" s="59"/>
      <c r="V103" s="60"/>
      <c r="W103" s="225"/>
      <c r="Y103" s="85">
        <v>4</v>
      </c>
      <c r="Z103" s="85">
        <v>12</v>
      </c>
      <c r="AA103" s="85">
        <v>9</v>
      </c>
      <c r="AB103" s="85">
        <v>15</v>
      </c>
      <c r="AC103" s="85">
        <v>10</v>
      </c>
      <c r="AD103" s="85">
        <v>8</v>
      </c>
      <c r="AE103" s="85">
        <v>10</v>
      </c>
      <c r="AF103" s="85">
        <v>5</v>
      </c>
      <c r="AT103" s="126"/>
      <c r="AU103" s="126"/>
    </row>
    <row r="104" spans="1:47" ht="9.75" customHeight="1">
      <c r="A104" s="974"/>
      <c r="B104" s="980"/>
      <c r="C104" s="36" t="s">
        <v>6</v>
      </c>
      <c r="D104" s="36">
        <f t="shared" si="49"/>
        <v>17</v>
      </c>
      <c r="W104" s="226"/>
      <c r="AE104" s="43">
        <v>5</v>
      </c>
      <c r="AF104" s="43">
        <v>10</v>
      </c>
      <c r="AG104" s="43">
        <v>2</v>
      </c>
    </row>
    <row r="105" spans="1:47" ht="9.75" customHeight="1">
      <c r="A105" s="974"/>
      <c r="B105" s="980"/>
      <c r="C105" s="36" t="s">
        <v>7</v>
      </c>
      <c r="D105" s="36">
        <f t="shared" si="49"/>
        <v>50</v>
      </c>
      <c r="W105" s="226"/>
      <c r="AF105" s="43">
        <v>5</v>
      </c>
      <c r="AG105" s="43">
        <v>10</v>
      </c>
      <c r="AH105" s="43">
        <v>10</v>
      </c>
      <c r="AI105" s="43">
        <v>10</v>
      </c>
      <c r="AJ105" s="43">
        <v>10</v>
      </c>
      <c r="AK105" s="43">
        <v>5</v>
      </c>
    </row>
    <row r="106" spans="1:47" ht="9.75" customHeight="1">
      <c r="A106" s="974"/>
      <c r="B106" s="980"/>
      <c r="C106" s="36" t="s">
        <v>8</v>
      </c>
      <c r="D106" s="49">
        <f t="shared" si="49"/>
        <v>37</v>
      </c>
      <c r="W106" s="226"/>
      <c r="Y106" s="43">
        <v>5</v>
      </c>
      <c r="Z106" s="43">
        <v>5</v>
      </c>
      <c r="AA106" s="43">
        <v>5</v>
      </c>
      <c r="AB106" s="43">
        <v>5</v>
      </c>
      <c r="AC106" s="43">
        <v>5</v>
      </c>
      <c r="AD106" s="43">
        <v>5</v>
      </c>
      <c r="AE106" s="43">
        <v>5</v>
      </c>
      <c r="AF106" s="43">
        <v>2</v>
      </c>
      <c r="AG106" s="43"/>
    </row>
    <row r="107" spans="1:47" s="46" customFormat="1" ht="9.75" customHeight="1">
      <c r="A107" s="975"/>
      <c r="B107" s="981"/>
      <c r="C107" s="46" t="s">
        <v>9</v>
      </c>
      <c r="D107" s="46">
        <f t="shared" si="49"/>
        <v>0</v>
      </c>
      <c r="M107" s="47"/>
      <c r="N107" s="47"/>
      <c r="O107" s="47"/>
      <c r="P107" s="47"/>
      <c r="Q107" s="47"/>
      <c r="R107" s="47"/>
      <c r="S107" s="47"/>
      <c r="T107" s="47"/>
      <c r="U107" s="48"/>
      <c r="V107" s="45"/>
      <c r="W107" s="227"/>
      <c r="AT107" s="122"/>
      <c r="AU107" s="122"/>
    </row>
    <row r="108" spans="1:47" s="57" customFormat="1" ht="9.75" customHeight="1">
      <c r="A108" s="973">
        <v>6</v>
      </c>
      <c r="B108" s="979" t="s">
        <v>30</v>
      </c>
      <c r="C108" s="57" t="s">
        <v>5</v>
      </c>
      <c r="D108" s="57">
        <f t="shared" si="49"/>
        <v>103</v>
      </c>
      <c r="M108" s="58"/>
      <c r="N108" s="58"/>
      <c r="O108" s="58"/>
      <c r="P108" s="58"/>
      <c r="Q108" s="58"/>
      <c r="R108" s="58"/>
      <c r="S108" s="58"/>
      <c r="T108" s="58"/>
      <c r="U108" s="59"/>
      <c r="V108" s="60"/>
      <c r="Z108" s="85">
        <v>5</v>
      </c>
      <c r="AA108" s="85">
        <v>3</v>
      </c>
      <c r="AB108" s="85">
        <v>5</v>
      </c>
      <c r="AC108" s="85">
        <v>5</v>
      </c>
      <c r="AD108" s="85">
        <v>5</v>
      </c>
      <c r="AE108" s="85">
        <v>5</v>
      </c>
      <c r="AF108" s="85">
        <v>5</v>
      </c>
      <c r="AG108" s="85">
        <v>5</v>
      </c>
      <c r="AH108" s="85">
        <v>5</v>
      </c>
      <c r="AI108" s="85">
        <v>5</v>
      </c>
      <c r="AJ108" s="85">
        <v>5</v>
      </c>
      <c r="AK108" s="85">
        <v>5</v>
      </c>
      <c r="AL108" s="85">
        <v>5</v>
      </c>
      <c r="AM108" s="85">
        <v>5</v>
      </c>
      <c r="AN108" s="85">
        <v>5</v>
      </c>
      <c r="AO108" s="85">
        <v>5</v>
      </c>
      <c r="AP108" s="85">
        <v>5</v>
      </c>
      <c r="AQ108" s="85">
        <v>5</v>
      </c>
      <c r="AR108" s="85">
        <v>5</v>
      </c>
      <c r="AS108" s="85">
        <v>5</v>
      </c>
      <c r="AT108" s="126">
        <v>5</v>
      </c>
      <c r="AU108" s="126"/>
    </row>
    <row r="109" spans="1:47" ht="9.75" customHeight="1">
      <c r="A109" s="974"/>
      <c r="B109" s="980"/>
      <c r="C109" s="36" t="s">
        <v>6</v>
      </c>
      <c r="D109" s="36">
        <f t="shared" si="49"/>
        <v>0</v>
      </c>
      <c r="AM109" s="46"/>
      <c r="AN109" s="46"/>
      <c r="AO109" s="46"/>
      <c r="AP109" s="46"/>
      <c r="AQ109" s="46"/>
      <c r="AR109" s="46"/>
      <c r="AS109" s="46"/>
      <c r="AT109" s="122"/>
    </row>
    <row r="110" spans="1:47" ht="9.75" customHeight="1">
      <c r="A110" s="974"/>
      <c r="B110" s="980"/>
      <c r="C110" s="36" t="s">
        <v>7</v>
      </c>
      <c r="D110" s="36">
        <f t="shared" si="49"/>
        <v>0</v>
      </c>
      <c r="AL110" s="37"/>
      <c r="AU110" s="198"/>
    </row>
    <row r="111" spans="1:47" ht="9.75" customHeight="1">
      <c r="A111" s="974"/>
      <c r="B111" s="980"/>
      <c r="C111" s="36" t="s">
        <v>8</v>
      </c>
      <c r="D111" s="36">
        <f t="shared" si="49"/>
        <v>78</v>
      </c>
      <c r="Z111" s="43">
        <v>2</v>
      </c>
      <c r="AA111" s="43">
        <v>2</v>
      </c>
      <c r="AB111" s="43">
        <v>2</v>
      </c>
      <c r="AC111" s="43">
        <v>2</v>
      </c>
      <c r="AD111" s="43">
        <v>2</v>
      </c>
      <c r="AE111" s="43">
        <v>2</v>
      </c>
      <c r="AF111" s="43">
        <v>2</v>
      </c>
      <c r="AG111" s="43">
        <v>2</v>
      </c>
      <c r="AH111" s="43">
        <v>2</v>
      </c>
      <c r="AI111" s="43">
        <v>5</v>
      </c>
      <c r="AJ111" s="43">
        <v>5</v>
      </c>
      <c r="AK111" s="43">
        <v>5</v>
      </c>
      <c r="AL111" s="43">
        <v>5</v>
      </c>
      <c r="AM111" s="130">
        <v>5</v>
      </c>
      <c r="AN111" s="130">
        <v>5</v>
      </c>
      <c r="AO111" s="130">
        <v>5</v>
      </c>
      <c r="AP111" s="130">
        <v>5</v>
      </c>
      <c r="AQ111" s="130">
        <v>5</v>
      </c>
      <c r="AR111" s="130">
        <v>5</v>
      </c>
      <c r="AS111" s="130">
        <v>5</v>
      </c>
      <c r="AT111" s="129">
        <v>5</v>
      </c>
    </row>
    <row r="112" spans="1:47" s="61" customFormat="1" ht="9.75" customHeight="1" thickBot="1">
      <c r="A112" s="975"/>
      <c r="B112" s="981"/>
      <c r="C112" s="61" t="s">
        <v>9</v>
      </c>
      <c r="D112" s="61">
        <f t="shared" si="49"/>
        <v>180</v>
      </c>
      <c r="M112" s="62"/>
      <c r="N112" s="62"/>
      <c r="O112" s="62"/>
      <c r="P112" s="62"/>
      <c r="Q112" s="62"/>
      <c r="R112" s="138">
        <v>4</v>
      </c>
      <c r="S112" s="138">
        <v>4</v>
      </c>
      <c r="T112" s="138">
        <v>2</v>
      </c>
      <c r="U112" s="134">
        <v>10</v>
      </c>
      <c r="V112" s="109">
        <v>10</v>
      </c>
      <c r="W112" s="110">
        <v>10</v>
      </c>
      <c r="X112" s="110">
        <v>10</v>
      </c>
      <c r="Y112" s="110">
        <v>10</v>
      </c>
      <c r="Z112" s="110">
        <v>10</v>
      </c>
      <c r="AA112" s="110">
        <v>10</v>
      </c>
      <c r="AB112" s="110">
        <v>10</v>
      </c>
      <c r="AC112" s="110">
        <v>10</v>
      </c>
      <c r="AD112" s="110">
        <v>10</v>
      </c>
      <c r="AE112" s="110">
        <v>10</v>
      </c>
      <c r="AF112" s="110">
        <v>10</v>
      </c>
      <c r="AG112" s="110">
        <v>10</v>
      </c>
      <c r="AH112" s="110">
        <v>10</v>
      </c>
      <c r="AI112" s="110">
        <v>10</v>
      </c>
      <c r="AJ112" s="110">
        <v>10</v>
      </c>
      <c r="AK112" s="110">
        <v>10</v>
      </c>
      <c r="AT112" s="128"/>
      <c r="AU112" s="128"/>
    </row>
    <row r="113" spans="1:47" s="106" customFormat="1" ht="50.25" hidden="1" customHeight="1">
      <c r="A113" s="147"/>
      <c r="B113" s="148"/>
      <c r="M113" s="149"/>
      <c r="N113" s="149"/>
      <c r="O113" s="149"/>
      <c r="P113" s="149"/>
      <c r="Q113" s="149"/>
      <c r="R113" s="187"/>
      <c r="S113" s="187"/>
      <c r="T113" s="187"/>
      <c r="U113" s="175"/>
      <c r="V113" s="215"/>
      <c r="W113" s="159"/>
      <c r="X113" s="159"/>
      <c r="Y113" s="159"/>
      <c r="Z113" s="159"/>
      <c r="AA113" s="159"/>
      <c r="AB113" s="159"/>
      <c r="AC113" s="159"/>
      <c r="AD113" s="159"/>
      <c r="AE113" s="159"/>
      <c r="AF113" s="159"/>
      <c r="AG113" s="159"/>
      <c r="AH113" s="159"/>
      <c r="AI113" s="159"/>
      <c r="AJ113" s="159"/>
      <c r="AK113" s="159"/>
      <c r="AT113" s="150"/>
      <c r="AU113" s="150"/>
    </row>
    <row r="114" spans="1:47" s="57" customFormat="1" ht="9.75" customHeight="1">
      <c r="A114" s="1009">
        <v>6</v>
      </c>
      <c r="B114" s="985" t="s">
        <v>31</v>
      </c>
      <c r="C114" s="57" t="s">
        <v>5</v>
      </c>
      <c r="D114" s="57">
        <f t="shared" ref="D114:D118" si="50">SUM(E114:CT114)</f>
        <v>0</v>
      </c>
      <c r="R114" s="58"/>
      <c r="S114" s="58"/>
      <c r="T114" s="58"/>
      <c r="U114" s="59"/>
      <c r="V114" s="60"/>
    </row>
    <row r="115" spans="1:47" ht="9.75" customHeight="1">
      <c r="A115" s="1010"/>
      <c r="B115" s="986"/>
      <c r="C115" s="36" t="s">
        <v>6</v>
      </c>
      <c r="D115" s="36">
        <f t="shared" si="50"/>
        <v>0</v>
      </c>
      <c r="M115" s="36"/>
      <c r="N115" s="36"/>
      <c r="O115" s="36"/>
      <c r="P115" s="36"/>
      <c r="Q115" s="36"/>
      <c r="AT115" s="36"/>
      <c r="AU115" s="36"/>
    </row>
    <row r="116" spans="1:47" ht="9.75" customHeight="1">
      <c r="A116" s="1010"/>
      <c r="B116" s="986"/>
      <c r="C116" s="36" t="s">
        <v>7</v>
      </c>
      <c r="D116" s="36">
        <f t="shared" si="50"/>
        <v>0</v>
      </c>
      <c r="M116" s="36"/>
      <c r="N116" s="36"/>
      <c r="O116" s="36"/>
      <c r="P116" s="36"/>
      <c r="Q116" s="36"/>
      <c r="AT116" s="36"/>
      <c r="AU116" s="36"/>
    </row>
    <row r="117" spans="1:47" ht="9.75" customHeight="1">
      <c r="A117" s="1010"/>
      <c r="B117" s="986"/>
      <c r="C117" s="36" t="s">
        <v>8</v>
      </c>
      <c r="D117" s="36">
        <f t="shared" si="50"/>
        <v>0</v>
      </c>
      <c r="M117" s="36"/>
      <c r="N117" s="36"/>
      <c r="O117" s="36"/>
      <c r="P117" s="36"/>
      <c r="Q117" s="36"/>
      <c r="AT117" s="36"/>
      <c r="AU117" s="36"/>
    </row>
    <row r="118" spans="1:47" s="61" customFormat="1" ht="9.75" customHeight="1" thickBot="1">
      <c r="A118" s="1011"/>
      <c r="B118" s="987"/>
      <c r="C118" s="61" t="s">
        <v>9</v>
      </c>
      <c r="D118" s="61">
        <f t="shared" si="50"/>
        <v>27</v>
      </c>
      <c r="Q118" s="110"/>
      <c r="R118" s="138">
        <v>3</v>
      </c>
      <c r="S118" s="138">
        <v>7</v>
      </c>
      <c r="T118" s="138">
        <v>7</v>
      </c>
      <c r="U118" s="134">
        <v>5</v>
      </c>
      <c r="V118" s="109">
        <v>5</v>
      </c>
      <c r="W118" s="110"/>
    </row>
    <row r="119" spans="1:47" s="67" customFormat="1" ht="9.75" customHeight="1">
      <c r="A119" s="976">
        <v>7</v>
      </c>
      <c r="B119" s="985" t="s">
        <v>32</v>
      </c>
      <c r="C119" s="67" t="s">
        <v>5</v>
      </c>
      <c r="D119" s="67">
        <f t="shared" si="49"/>
        <v>41</v>
      </c>
      <c r="N119" s="68"/>
      <c r="O119" s="68"/>
      <c r="P119" s="68"/>
      <c r="Q119" s="68"/>
      <c r="R119" s="68"/>
      <c r="S119" s="68"/>
      <c r="T119" s="68"/>
      <c r="U119" s="69"/>
      <c r="V119" s="70"/>
      <c r="AB119" s="130">
        <v>1</v>
      </c>
      <c r="AC119" s="130">
        <v>5</v>
      </c>
      <c r="AD119" s="130">
        <v>5</v>
      </c>
      <c r="AE119" s="130">
        <v>5</v>
      </c>
      <c r="AF119" s="130">
        <v>5</v>
      </c>
      <c r="AG119" s="130">
        <v>10</v>
      </c>
      <c r="AH119" s="130">
        <v>5</v>
      </c>
      <c r="AI119" s="130">
        <v>5</v>
      </c>
      <c r="AT119" s="129"/>
      <c r="AU119" s="129"/>
    </row>
    <row r="120" spans="1:47" ht="9.75" customHeight="1">
      <c r="A120" s="977"/>
      <c r="B120" s="986"/>
      <c r="C120" s="36" t="s">
        <v>6</v>
      </c>
      <c r="D120" s="36">
        <f t="shared" si="49"/>
        <v>15</v>
      </c>
      <c r="M120" s="36"/>
      <c r="AI120" s="43">
        <v>5</v>
      </c>
      <c r="AJ120" s="43">
        <v>5</v>
      </c>
      <c r="AK120" s="43">
        <v>5</v>
      </c>
    </row>
    <row r="121" spans="1:47" ht="9.75" customHeight="1">
      <c r="A121" s="977"/>
      <c r="B121" s="986"/>
      <c r="C121" s="36" t="s">
        <v>7</v>
      </c>
      <c r="D121" s="36">
        <f t="shared" si="49"/>
        <v>75</v>
      </c>
      <c r="M121" s="36"/>
      <c r="AJ121" s="43">
        <v>10</v>
      </c>
      <c r="AK121" s="43">
        <v>20</v>
      </c>
      <c r="AL121" s="43">
        <v>15</v>
      </c>
      <c r="AM121" s="43">
        <v>10</v>
      </c>
      <c r="AN121" s="43">
        <v>10</v>
      </c>
      <c r="AO121" s="43">
        <v>10</v>
      </c>
    </row>
    <row r="122" spans="1:47" ht="9.75" customHeight="1">
      <c r="A122" s="977"/>
      <c r="B122" s="986"/>
      <c r="C122" s="36" t="s">
        <v>8</v>
      </c>
      <c r="D122" s="36">
        <f t="shared" si="49"/>
        <v>25</v>
      </c>
      <c r="M122" s="36"/>
      <c r="AB122" s="44">
        <v>5</v>
      </c>
      <c r="AC122" s="43">
        <v>6</v>
      </c>
      <c r="AD122" s="43">
        <v>5</v>
      </c>
      <c r="AF122" s="43">
        <v>3</v>
      </c>
      <c r="AH122" s="43">
        <v>3</v>
      </c>
      <c r="AI122" s="43">
        <v>3</v>
      </c>
    </row>
    <row r="123" spans="1:47" s="61" customFormat="1" ht="9.75" customHeight="1">
      <c r="A123" s="978"/>
      <c r="B123" s="987"/>
      <c r="C123" s="61" t="s">
        <v>9</v>
      </c>
      <c r="D123" s="61">
        <f t="shared" si="49"/>
        <v>60</v>
      </c>
      <c r="E123" s="144"/>
      <c r="N123" s="62"/>
      <c r="O123" s="62"/>
      <c r="P123" s="62"/>
      <c r="Q123" s="62"/>
      <c r="R123" s="62"/>
      <c r="S123" s="62"/>
      <c r="T123" s="62"/>
      <c r="U123" s="63"/>
      <c r="V123" s="64"/>
      <c r="AB123" s="109">
        <v>5</v>
      </c>
      <c r="AC123" s="110">
        <v>5</v>
      </c>
      <c r="AD123" s="110">
        <v>20</v>
      </c>
      <c r="AE123" s="110">
        <v>10</v>
      </c>
      <c r="AF123" s="110">
        <v>10</v>
      </c>
      <c r="AG123" s="110">
        <v>5</v>
      </c>
      <c r="AH123" s="110">
        <v>5</v>
      </c>
      <c r="AT123" s="128"/>
      <c r="AU123" s="128"/>
    </row>
    <row r="124" spans="1:47" s="67" customFormat="1" ht="9.75" customHeight="1">
      <c r="A124" s="973">
        <v>8</v>
      </c>
      <c r="B124" s="985" t="s">
        <v>33</v>
      </c>
      <c r="C124" s="70" t="s">
        <v>5</v>
      </c>
      <c r="D124" s="145">
        <f t="shared" si="49"/>
        <v>60</v>
      </c>
      <c r="M124" s="68"/>
      <c r="N124" s="68"/>
      <c r="O124" s="68"/>
      <c r="P124" s="68"/>
      <c r="Q124" s="68"/>
      <c r="R124" s="68"/>
      <c r="S124" s="68"/>
      <c r="T124" s="68"/>
      <c r="U124" s="69"/>
      <c r="V124" s="70"/>
      <c r="AF124" s="130">
        <v>5</v>
      </c>
      <c r="AG124" s="130">
        <v>10</v>
      </c>
      <c r="AH124" s="130">
        <v>10</v>
      </c>
      <c r="AI124" s="130">
        <v>10</v>
      </c>
      <c r="AJ124" s="130">
        <v>10</v>
      </c>
      <c r="AK124" s="130">
        <v>10</v>
      </c>
      <c r="AL124" s="130">
        <v>5</v>
      </c>
      <c r="AT124" s="129"/>
      <c r="AU124" s="129"/>
    </row>
    <row r="125" spans="1:47" ht="9.75" customHeight="1">
      <c r="A125" s="974"/>
      <c r="B125" s="986"/>
      <c r="C125" s="39" t="s">
        <v>6</v>
      </c>
      <c r="D125" s="36">
        <f t="shared" si="49"/>
        <v>23</v>
      </c>
      <c r="AK125" s="43">
        <v>5</v>
      </c>
      <c r="AL125" s="43">
        <v>5</v>
      </c>
      <c r="AM125" s="43">
        <v>5</v>
      </c>
      <c r="AN125" s="43">
        <v>5</v>
      </c>
      <c r="AO125" s="43">
        <v>3</v>
      </c>
    </row>
    <row r="126" spans="1:47" ht="9.75" customHeight="1">
      <c r="A126" s="974"/>
      <c r="B126" s="986"/>
      <c r="C126" s="39" t="s">
        <v>7</v>
      </c>
      <c r="D126" s="36">
        <f t="shared" si="49"/>
        <v>20</v>
      </c>
      <c r="AN126" s="43">
        <v>5</v>
      </c>
      <c r="AO126" s="43">
        <v>5</v>
      </c>
      <c r="AP126" s="43">
        <v>5</v>
      </c>
      <c r="AQ126" s="43">
        <v>5</v>
      </c>
    </row>
    <row r="127" spans="1:47" ht="9.75" customHeight="1">
      <c r="A127" s="974"/>
      <c r="B127" s="986"/>
      <c r="C127" s="39" t="s">
        <v>8</v>
      </c>
      <c r="D127" s="49">
        <v>20</v>
      </c>
      <c r="AG127" s="43">
        <v>5</v>
      </c>
      <c r="AH127" s="43">
        <v>5</v>
      </c>
      <c r="AI127" s="43">
        <v>5</v>
      </c>
      <c r="AJ127" s="43">
        <v>5</v>
      </c>
    </row>
    <row r="128" spans="1:47" s="46" customFormat="1" ht="9.75" customHeight="1">
      <c r="A128" s="975"/>
      <c r="B128" s="987"/>
      <c r="C128" s="45" t="s">
        <v>9</v>
      </c>
      <c r="D128" s="46">
        <f>SUM(E128:CT128)</f>
        <v>0</v>
      </c>
      <c r="M128" s="47"/>
      <c r="N128" s="47"/>
      <c r="O128" s="47"/>
      <c r="P128" s="47"/>
      <c r="Q128" s="47"/>
      <c r="R128" s="47"/>
      <c r="S128" s="47"/>
      <c r="T128" s="47"/>
      <c r="U128" s="48"/>
      <c r="V128" s="45"/>
      <c r="AT128" s="122"/>
      <c r="AU128" s="122"/>
    </row>
    <row r="129" spans="1:99" s="57" customFormat="1" ht="9.75" customHeight="1">
      <c r="A129" s="973">
        <v>9</v>
      </c>
      <c r="B129" s="979" t="s">
        <v>34</v>
      </c>
      <c r="C129" s="57" t="s">
        <v>5</v>
      </c>
      <c r="D129" s="57">
        <f t="shared" ref="D129:D143" si="51">SUM(E129:CT129)</f>
        <v>65</v>
      </c>
      <c r="M129" s="58"/>
      <c r="N129" s="58"/>
      <c r="O129" s="58"/>
      <c r="P129" s="58"/>
      <c r="Q129" s="58"/>
      <c r="R129" s="58"/>
      <c r="S129" s="58"/>
      <c r="T129" s="58"/>
      <c r="U129" s="59"/>
      <c r="V129" s="60"/>
      <c r="AJ129" s="85">
        <v>5</v>
      </c>
      <c r="AK129" s="85">
        <v>5</v>
      </c>
      <c r="AL129" s="85">
        <v>5</v>
      </c>
      <c r="AM129" s="85">
        <v>10</v>
      </c>
      <c r="AN129" s="85">
        <v>10</v>
      </c>
      <c r="AO129" s="85">
        <v>10</v>
      </c>
      <c r="AP129" s="85">
        <v>10</v>
      </c>
      <c r="AQ129" s="85">
        <v>5</v>
      </c>
      <c r="AR129" s="85">
        <v>5</v>
      </c>
      <c r="AT129" s="126"/>
      <c r="AU129" s="126"/>
    </row>
    <row r="130" spans="1:99" ht="9.75" customHeight="1">
      <c r="A130" s="974"/>
      <c r="B130" s="980"/>
      <c r="C130" s="36" t="s">
        <v>6</v>
      </c>
      <c r="D130" s="36">
        <f t="shared" si="51"/>
        <v>19</v>
      </c>
      <c r="AP130" s="43">
        <v>5</v>
      </c>
      <c r="AQ130" s="43">
        <v>5</v>
      </c>
      <c r="AR130" s="43">
        <v>5</v>
      </c>
      <c r="AS130" s="43">
        <v>4</v>
      </c>
    </row>
    <row r="131" spans="1:99" ht="9.75" customHeight="1">
      <c r="A131" s="974"/>
      <c r="B131" s="980"/>
      <c r="C131" s="36" t="s">
        <v>7</v>
      </c>
      <c r="D131" s="36">
        <f t="shared" si="51"/>
        <v>75</v>
      </c>
      <c r="AP131" s="43">
        <v>5</v>
      </c>
      <c r="AQ131" s="43">
        <v>5</v>
      </c>
      <c r="AR131" s="43">
        <v>10</v>
      </c>
      <c r="AS131" s="43">
        <v>10</v>
      </c>
      <c r="AV131" s="43">
        <v>5</v>
      </c>
      <c r="AW131" s="43">
        <v>10</v>
      </c>
      <c r="AX131" s="43">
        <v>10</v>
      </c>
      <c r="AY131" s="43">
        <v>10</v>
      </c>
      <c r="AZ131" s="43">
        <v>10</v>
      </c>
    </row>
    <row r="132" spans="1:99" ht="9.75" customHeight="1">
      <c r="A132" s="974"/>
      <c r="B132" s="980"/>
      <c r="C132" s="36" t="s">
        <v>8</v>
      </c>
      <c r="D132" s="36">
        <f t="shared" si="51"/>
        <v>30</v>
      </c>
      <c r="AL132" s="43">
        <v>5</v>
      </c>
      <c r="AM132" s="43">
        <v>5</v>
      </c>
      <c r="AN132" s="43">
        <v>5</v>
      </c>
      <c r="AO132" s="43">
        <v>5</v>
      </c>
      <c r="AP132" s="43">
        <v>5</v>
      </c>
      <c r="AQ132" s="43">
        <v>5</v>
      </c>
    </row>
    <row r="133" spans="1:99" s="61" customFormat="1" ht="9.75" customHeight="1">
      <c r="A133" s="975"/>
      <c r="B133" s="981"/>
      <c r="C133" s="61" t="s">
        <v>9</v>
      </c>
      <c r="D133" s="61">
        <f t="shared" si="51"/>
        <v>0</v>
      </c>
      <c r="M133" s="62"/>
      <c r="N133" s="62"/>
      <c r="O133" s="62"/>
      <c r="P133" s="62"/>
      <c r="Q133" s="62"/>
      <c r="R133" s="62"/>
      <c r="S133" s="62"/>
      <c r="T133" s="62"/>
      <c r="U133" s="63"/>
      <c r="V133" s="64"/>
      <c r="AT133" s="128"/>
      <c r="AU133" s="128"/>
    </row>
    <row r="134" spans="1:99" s="106" customFormat="1" ht="9.75" customHeight="1">
      <c r="A134" s="973">
        <v>10</v>
      </c>
      <c r="B134" s="982" t="s">
        <v>35</v>
      </c>
      <c r="C134" s="70" t="s">
        <v>5</v>
      </c>
      <c r="D134" s="67">
        <f>SUM(E134:CT134)</f>
        <v>0</v>
      </c>
      <c r="E134" s="67"/>
      <c r="F134" s="67"/>
      <c r="G134" s="67"/>
      <c r="H134" s="67"/>
      <c r="I134" s="67"/>
      <c r="J134" s="67"/>
      <c r="K134" s="67"/>
      <c r="L134" s="67"/>
      <c r="M134" s="68"/>
      <c r="N134" s="68"/>
      <c r="O134" s="68"/>
      <c r="P134" s="68"/>
      <c r="Q134" s="68"/>
      <c r="R134" s="68"/>
      <c r="S134" s="68"/>
      <c r="T134" s="68"/>
      <c r="U134" s="69"/>
      <c r="V134" s="70"/>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129"/>
      <c r="AU134" s="129"/>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c r="BV134" s="67"/>
      <c r="BW134" s="67"/>
      <c r="BX134" s="67"/>
      <c r="BY134" s="67"/>
      <c r="BZ134" s="67"/>
      <c r="CA134" s="67"/>
      <c r="CB134" s="67"/>
      <c r="CC134" s="67"/>
      <c r="CD134" s="67"/>
      <c r="CE134" s="67"/>
      <c r="CF134" s="67"/>
      <c r="CG134" s="67"/>
      <c r="CH134" s="67"/>
      <c r="CI134" s="67"/>
      <c r="CJ134" s="67"/>
      <c r="CK134" s="67"/>
      <c r="CL134" s="67"/>
      <c r="CM134" s="67"/>
      <c r="CN134" s="67"/>
      <c r="CO134" s="67"/>
      <c r="CP134" s="67"/>
      <c r="CQ134" s="67"/>
      <c r="CR134" s="67"/>
      <c r="CS134" s="67"/>
      <c r="CT134" s="67"/>
      <c r="CU134" s="67"/>
    </row>
    <row r="135" spans="1:99" s="106" customFormat="1" ht="9.75" customHeight="1">
      <c r="A135" s="974"/>
      <c r="B135" s="983"/>
      <c r="C135" s="39" t="s">
        <v>6</v>
      </c>
      <c r="D135" s="36">
        <f>SUM(E135:CT135)</f>
        <v>0</v>
      </c>
      <c r="E135" s="36"/>
      <c r="F135" s="36"/>
      <c r="G135" s="36"/>
      <c r="H135" s="36"/>
      <c r="I135" s="36"/>
      <c r="J135" s="36"/>
      <c r="K135" s="36"/>
      <c r="L135" s="36"/>
      <c r="M135" s="37"/>
      <c r="N135" s="37"/>
      <c r="O135" s="37"/>
      <c r="P135" s="37"/>
      <c r="Q135" s="37"/>
      <c r="R135" s="37"/>
      <c r="S135" s="37"/>
      <c r="T135" s="37"/>
      <c r="U135" s="38"/>
      <c r="V135" s="39"/>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127"/>
      <c r="AU135" s="127"/>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row>
    <row r="136" spans="1:99" s="106" customFormat="1" ht="9.75" customHeight="1">
      <c r="A136" s="974"/>
      <c r="B136" s="983"/>
      <c r="C136" s="39" t="s">
        <v>7</v>
      </c>
      <c r="D136" s="36">
        <f>SUM(E136:CT136)</f>
        <v>0</v>
      </c>
      <c r="E136" s="36"/>
      <c r="F136" s="36"/>
      <c r="G136" s="36"/>
      <c r="H136" s="36"/>
      <c r="I136" s="36"/>
      <c r="J136" s="36"/>
      <c r="K136" s="36"/>
      <c r="L136" s="36"/>
      <c r="M136" s="37"/>
      <c r="N136" s="37"/>
      <c r="O136" s="37"/>
      <c r="P136" s="37"/>
      <c r="Q136" s="37"/>
      <c r="R136" s="37"/>
      <c r="S136" s="37"/>
      <c r="T136" s="37"/>
      <c r="U136" s="38"/>
      <c r="V136" s="39"/>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127"/>
      <c r="AU136" s="127"/>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row>
    <row r="137" spans="1:99" s="106" customFormat="1" ht="9.75" customHeight="1">
      <c r="A137" s="974"/>
      <c r="B137" s="983"/>
      <c r="C137" s="39" t="s">
        <v>8</v>
      </c>
      <c r="D137" s="36">
        <f>SUM(E137:CT137)</f>
        <v>0</v>
      </c>
      <c r="E137" s="36"/>
      <c r="F137" s="36"/>
      <c r="G137" s="36"/>
      <c r="H137" s="36"/>
      <c r="I137" s="36"/>
      <c r="J137" s="36"/>
      <c r="K137" s="36"/>
      <c r="L137" s="36"/>
      <c r="M137" s="37"/>
      <c r="N137" s="37"/>
      <c r="O137" s="37"/>
      <c r="P137" s="37"/>
      <c r="Q137" s="37"/>
      <c r="R137" s="37"/>
      <c r="S137" s="37"/>
      <c r="T137" s="37"/>
      <c r="U137" s="38"/>
      <c r="V137" s="39"/>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127"/>
      <c r="AU137" s="127"/>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row>
    <row r="138" spans="1:99" s="106" customFormat="1" ht="9.75" customHeight="1">
      <c r="A138" s="975"/>
      <c r="B138" s="984"/>
      <c r="C138" s="45" t="s">
        <v>9</v>
      </c>
      <c r="D138" s="46">
        <f>SUM(E138:CT138)</f>
        <v>0</v>
      </c>
      <c r="E138" s="46"/>
      <c r="F138" s="46"/>
      <c r="G138" s="46"/>
      <c r="H138" s="46"/>
      <c r="I138" s="46"/>
      <c r="J138" s="46"/>
      <c r="K138" s="46"/>
      <c r="L138" s="46"/>
      <c r="M138" s="47"/>
      <c r="N138" s="47"/>
      <c r="O138" s="47"/>
      <c r="P138" s="47"/>
      <c r="Q138" s="47"/>
      <c r="R138" s="47"/>
      <c r="S138" s="47"/>
      <c r="T138" s="47"/>
      <c r="U138" s="48"/>
      <c r="V138" s="45"/>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122"/>
      <c r="AU138" s="122"/>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row>
    <row r="139" spans="1:99" s="57" customFormat="1" ht="9.75" customHeight="1">
      <c r="A139" s="976">
        <v>11</v>
      </c>
      <c r="B139" s="985" t="s">
        <v>36</v>
      </c>
      <c r="C139" s="57" t="s">
        <v>5</v>
      </c>
      <c r="D139" s="57">
        <f t="shared" si="51"/>
        <v>0</v>
      </c>
      <c r="N139" s="58"/>
      <c r="O139" s="58"/>
      <c r="P139" s="58"/>
      <c r="Q139" s="58"/>
      <c r="R139" s="58"/>
      <c r="S139" s="58"/>
      <c r="T139" s="58"/>
      <c r="U139" s="59"/>
      <c r="V139" s="60"/>
      <c r="AB139" s="107"/>
      <c r="AC139" s="107"/>
      <c r="AD139" s="107"/>
      <c r="AE139" s="107"/>
      <c r="AF139" s="107"/>
      <c r="AT139" s="126"/>
      <c r="AU139" s="126"/>
    </row>
    <row r="140" spans="1:99" ht="9.75" customHeight="1">
      <c r="A140" s="977"/>
      <c r="B140" s="986"/>
      <c r="C140" s="36" t="s">
        <v>6</v>
      </c>
      <c r="D140" s="36">
        <v>25</v>
      </c>
      <c r="M140" s="36"/>
      <c r="T140" s="160"/>
      <c r="U140" s="174"/>
      <c r="V140" s="44">
        <v>5</v>
      </c>
      <c r="W140" s="43">
        <v>5</v>
      </c>
      <c r="X140" s="43">
        <v>5</v>
      </c>
      <c r="Y140" s="174">
        <v>5</v>
      </c>
      <c r="Z140" s="44">
        <v>5</v>
      </c>
      <c r="AA140" s="37"/>
      <c r="AG140" s="39"/>
    </row>
    <row r="141" spans="1:99" ht="9.75" customHeight="1">
      <c r="A141" s="977"/>
      <c r="B141" s="986"/>
      <c r="C141" s="36" t="s">
        <v>7</v>
      </c>
      <c r="D141" s="36">
        <f t="shared" si="51"/>
        <v>15</v>
      </c>
      <c r="M141" s="36"/>
      <c r="T141" s="68"/>
      <c r="U141" s="69"/>
      <c r="V141" s="70"/>
      <c r="W141" s="130">
        <v>5</v>
      </c>
      <c r="X141" s="130">
        <v>5</v>
      </c>
      <c r="Y141" s="43">
        <v>5</v>
      </c>
      <c r="AB141" s="67"/>
      <c r="AC141" s="67"/>
      <c r="AD141" s="67"/>
      <c r="AE141" s="67"/>
      <c r="AF141" s="67"/>
    </row>
    <row r="142" spans="1:99" ht="9.75" customHeight="1">
      <c r="A142" s="977"/>
      <c r="B142" s="986"/>
      <c r="C142" s="36" t="s">
        <v>8</v>
      </c>
      <c r="D142" s="36">
        <f t="shared" si="51"/>
        <v>0</v>
      </c>
      <c r="M142" s="36"/>
    </row>
    <row r="143" spans="1:99" s="61" customFormat="1" ht="9.75" customHeight="1">
      <c r="A143" s="978"/>
      <c r="B143" s="987"/>
      <c r="C143" s="61" t="s">
        <v>9</v>
      </c>
      <c r="D143" s="61">
        <f t="shared" si="51"/>
        <v>0</v>
      </c>
      <c r="N143" s="62"/>
      <c r="O143" s="62"/>
      <c r="P143" s="62"/>
      <c r="Q143" s="62"/>
      <c r="R143" s="62"/>
      <c r="S143" s="62"/>
      <c r="T143" s="62"/>
      <c r="U143" s="63"/>
      <c r="V143" s="64"/>
      <c r="AT143" s="128"/>
      <c r="AU143" s="128"/>
    </row>
    <row r="144" spans="1:99" s="67" customFormat="1" ht="9.75" customHeight="1">
      <c r="A144" s="973">
        <v>12</v>
      </c>
      <c r="B144" s="988" t="s">
        <v>37</v>
      </c>
      <c r="C144" s="70" t="s">
        <v>5</v>
      </c>
      <c r="D144" s="67">
        <f t="shared" ref="D144:D175" si="52">SUM(E144:CT144)</f>
        <v>0</v>
      </c>
      <c r="M144" s="68"/>
      <c r="N144" s="68"/>
      <c r="O144" s="68"/>
      <c r="P144" s="68"/>
      <c r="Q144" s="68"/>
      <c r="R144" s="68"/>
      <c r="S144" s="68"/>
      <c r="T144" s="68"/>
      <c r="U144" s="69"/>
      <c r="V144" s="70"/>
      <c r="AT144" s="129"/>
      <c r="AU144" s="129"/>
    </row>
    <row r="145" spans="1:47" ht="9.75" customHeight="1">
      <c r="A145" s="974"/>
      <c r="B145" s="989"/>
      <c r="C145" s="39" t="s">
        <v>6</v>
      </c>
      <c r="D145" s="36">
        <f t="shared" si="52"/>
        <v>0</v>
      </c>
    </row>
    <row r="146" spans="1:47" ht="9.75" customHeight="1">
      <c r="A146" s="974"/>
      <c r="B146" s="989"/>
      <c r="C146" s="39" t="s">
        <v>7</v>
      </c>
      <c r="D146" s="36">
        <f t="shared" si="52"/>
        <v>0</v>
      </c>
    </row>
    <row r="147" spans="1:47" ht="9.75" customHeight="1">
      <c r="A147" s="974"/>
      <c r="B147" s="989"/>
      <c r="C147" s="39" t="s">
        <v>8</v>
      </c>
      <c r="D147" s="36">
        <f t="shared" si="52"/>
        <v>0</v>
      </c>
    </row>
    <row r="148" spans="1:47" s="46" customFormat="1" ht="9.75" customHeight="1">
      <c r="A148" s="975"/>
      <c r="B148" s="990"/>
      <c r="C148" s="45" t="s">
        <v>9</v>
      </c>
      <c r="D148" s="46">
        <f t="shared" si="52"/>
        <v>0</v>
      </c>
      <c r="M148" s="47"/>
      <c r="N148" s="47"/>
      <c r="O148" s="47"/>
      <c r="P148" s="47"/>
      <c r="Q148" s="47"/>
      <c r="R148" s="47"/>
      <c r="S148" s="47"/>
      <c r="T148" s="47"/>
      <c r="U148" s="48"/>
      <c r="V148" s="45"/>
      <c r="AT148" s="122"/>
      <c r="AU148" s="122"/>
    </row>
    <row r="149" spans="1:47" s="57" customFormat="1" ht="9.75" customHeight="1">
      <c r="A149" s="973">
        <v>13</v>
      </c>
      <c r="B149" s="988" t="s">
        <v>38</v>
      </c>
      <c r="C149" s="60" t="s">
        <v>5</v>
      </c>
      <c r="D149" s="57">
        <f t="shared" si="52"/>
        <v>40</v>
      </c>
      <c r="M149" s="58"/>
      <c r="N149" s="58"/>
      <c r="O149" s="58"/>
      <c r="P149" s="58"/>
      <c r="Q149" s="58"/>
      <c r="R149" s="58"/>
      <c r="S149" s="58"/>
      <c r="T149" s="58"/>
      <c r="U149" s="59"/>
      <c r="V149" s="60"/>
      <c r="AI149" s="85">
        <v>5</v>
      </c>
      <c r="AJ149" s="85">
        <v>5</v>
      </c>
      <c r="AK149" s="85">
        <v>5</v>
      </c>
      <c r="AL149" s="85">
        <v>5</v>
      </c>
      <c r="AM149" s="85">
        <v>5</v>
      </c>
      <c r="AN149" s="85">
        <v>5</v>
      </c>
      <c r="AO149" s="85">
        <v>5</v>
      </c>
      <c r="AP149" s="85">
        <v>5</v>
      </c>
      <c r="AT149" s="126"/>
      <c r="AU149" s="126"/>
    </row>
    <row r="150" spans="1:47" ht="9.75" customHeight="1">
      <c r="A150" s="974"/>
      <c r="B150" s="989"/>
      <c r="C150" s="39" t="s">
        <v>6</v>
      </c>
      <c r="D150" s="36">
        <f t="shared" si="52"/>
        <v>0</v>
      </c>
    </row>
    <row r="151" spans="1:47" ht="9.75" customHeight="1">
      <c r="A151" s="974"/>
      <c r="B151" s="989"/>
      <c r="C151" s="39" t="s">
        <v>7</v>
      </c>
      <c r="D151" s="36">
        <f t="shared" si="52"/>
        <v>0</v>
      </c>
    </row>
    <row r="152" spans="1:47" ht="9.75" customHeight="1">
      <c r="A152" s="974"/>
      <c r="B152" s="989"/>
      <c r="C152" s="39" t="s">
        <v>8</v>
      </c>
      <c r="D152" s="36">
        <f t="shared" si="52"/>
        <v>0</v>
      </c>
    </row>
    <row r="153" spans="1:47" s="61" customFormat="1" ht="9.75" customHeight="1">
      <c r="A153" s="975"/>
      <c r="B153" s="990"/>
      <c r="C153" s="64" t="s">
        <v>9</v>
      </c>
      <c r="D153" s="61">
        <f t="shared" si="52"/>
        <v>140</v>
      </c>
      <c r="M153" s="62"/>
      <c r="N153" s="62"/>
      <c r="O153" s="62"/>
      <c r="P153" s="62"/>
      <c r="Q153" s="62"/>
      <c r="R153" s="62"/>
      <c r="S153" s="62"/>
      <c r="T153" s="62"/>
      <c r="U153" s="134">
        <v>10</v>
      </c>
      <c r="V153" s="109">
        <v>10</v>
      </c>
      <c r="W153" s="110">
        <v>10</v>
      </c>
      <c r="X153" s="110">
        <v>10</v>
      </c>
      <c r="Y153" s="110">
        <v>10</v>
      </c>
      <c r="Z153" s="110">
        <v>10</v>
      </c>
      <c r="AA153" s="110">
        <v>10</v>
      </c>
      <c r="AB153" s="110">
        <v>10</v>
      </c>
      <c r="AC153" s="110">
        <v>10</v>
      </c>
      <c r="AD153" s="110">
        <v>10</v>
      </c>
      <c r="AE153" s="110">
        <v>10</v>
      </c>
      <c r="AF153" s="110">
        <v>10</v>
      </c>
      <c r="AG153" s="110">
        <v>10</v>
      </c>
      <c r="AH153" s="110">
        <v>10</v>
      </c>
      <c r="AT153" s="128"/>
      <c r="AU153" s="128"/>
    </row>
    <row r="154" spans="1:47" s="67" customFormat="1" ht="9.75" customHeight="1">
      <c r="A154" s="973">
        <v>14</v>
      </c>
      <c r="B154" s="979" t="s">
        <v>39</v>
      </c>
      <c r="C154" s="67" t="s">
        <v>5</v>
      </c>
      <c r="D154" s="67">
        <f t="shared" si="52"/>
        <v>10</v>
      </c>
      <c r="M154" s="68"/>
      <c r="N154" s="68"/>
      <c r="O154" s="68"/>
      <c r="P154" s="68"/>
      <c r="Q154" s="68"/>
      <c r="R154" s="68"/>
      <c r="S154" s="68"/>
      <c r="T154" s="68"/>
      <c r="U154" s="69"/>
      <c r="V154" s="70"/>
      <c r="Y154" s="130">
        <v>2</v>
      </c>
      <c r="Z154" s="130">
        <v>2</v>
      </c>
      <c r="AA154" s="130">
        <v>2</v>
      </c>
      <c r="AB154" s="130">
        <v>2</v>
      </c>
      <c r="AC154" s="130">
        <v>2</v>
      </c>
      <c r="AT154" s="129"/>
      <c r="AU154" s="129"/>
    </row>
    <row r="155" spans="1:47" ht="9.75" customHeight="1">
      <c r="A155" s="974"/>
      <c r="B155" s="980"/>
      <c r="C155" s="36" t="s">
        <v>6</v>
      </c>
      <c r="D155" s="36">
        <f t="shared" si="52"/>
        <v>0</v>
      </c>
    </row>
    <row r="156" spans="1:47" ht="9.75" customHeight="1">
      <c r="A156" s="974"/>
      <c r="B156" s="980"/>
      <c r="C156" s="36" t="s">
        <v>7</v>
      </c>
      <c r="D156" s="36">
        <f t="shared" si="52"/>
        <v>0</v>
      </c>
    </row>
    <row r="157" spans="1:47" ht="9.75" customHeight="1">
      <c r="A157" s="974"/>
      <c r="B157" s="980"/>
      <c r="C157" s="36" t="s">
        <v>8</v>
      </c>
      <c r="D157" s="36">
        <f t="shared" si="52"/>
        <v>0</v>
      </c>
    </row>
    <row r="158" spans="1:47" s="46" customFormat="1" ht="9.75" customHeight="1">
      <c r="A158" s="975"/>
      <c r="B158" s="981"/>
      <c r="C158" s="46" t="s">
        <v>9</v>
      </c>
      <c r="D158" s="46">
        <f t="shared" si="52"/>
        <v>0</v>
      </c>
      <c r="M158" s="47"/>
      <c r="N158" s="47"/>
      <c r="O158" s="47"/>
      <c r="P158" s="47"/>
      <c r="Q158" s="47"/>
      <c r="R158" s="47"/>
      <c r="S158" s="47"/>
      <c r="T158" s="47"/>
      <c r="U158" s="48"/>
      <c r="V158" s="45"/>
      <c r="AT158" s="122"/>
      <c r="AU158" s="122"/>
    </row>
    <row r="159" spans="1:47" s="57" customFormat="1" ht="9.75" customHeight="1">
      <c r="A159" s="976">
        <v>15</v>
      </c>
      <c r="B159" s="985" t="s">
        <v>40</v>
      </c>
      <c r="C159" s="57" t="s">
        <v>5</v>
      </c>
      <c r="D159" s="57">
        <f t="shared" si="52"/>
        <v>0</v>
      </c>
      <c r="N159" s="58"/>
      <c r="O159" s="58"/>
      <c r="P159" s="58"/>
      <c r="Q159" s="58"/>
      <c r="R159" s="58"/>
      <c r="S159" s="58"/>
      <c r="T159" s="58"/>
      <c r="U159" s="59"/>
      <c r="V159" s="60"/>
    </row>
    <row r="160" spans="1:47" ht="9.75" customHeight="1">
      <c r="A160" s="977"/>
      <c r="B160" s="986"/>
      <c r="C160" s="36" t="s">
        <v>6</v>
      </c>
      <c r="D160" s="36">
        <f t="shared" si="52"/>
        <v>0</v>
      </c>
      <c r="M160" s="36"/>
      <c r="AT160" s="36"/>
      <c r="AU160" s="36"/>
    </row>
    <row r="161" spans="1:54" ht="9.75" customHeight="1">
      <c r="A161" s="977"/>
      <c r="B161" s="986"/>
      <c r="C161" s="36" t="s">
        <v>7</v>
      </c>
      <c r="D161" s="36">
        <f t="shared" si="52"/>
        <v>0</v>
      </c>
      <c r="M161" s="36"/>
      <c r="AT161" s="36"/>
      <c r="AU161" s="36"/>
    </row>
    <row r="162" spans="1:54" ht="9.75" customHeight="1">
      <c r="A162" s="977"/>
      <c r="B162" s="986"/>
      <c r="C162" s="36" t="s">
        <v>8</v>
      </c>
      <c r="D162" s="36">
        <f t="shared" si="52"/>
        <v>0</v>
      </c>
      <c r="M162" s="36"/>
      <c r="AT162" s="36"/>
      <c r="AU162" s="36"/>
    </row>
    <row r="163" spans="1:54" s="61" customFormat="1" ht="9.75" customHeight="1">
      <c r="A163" s="978"/>
      <c r="B163" s="987"/>
      <c r="C163" s="61" t="s">
        <v>9</v>
      </c>
      <c r="D163" s="61">
        <f t="shared" si="52"/>
        <v>0</v>
      </c>
      <c r="N163" s="62"/>
      <c r="O163" s="62"/>
      <c r="P163" s="62"/>
      <c r="Q163" s="62"/>
      <c r="R163" s="62"/>
      <c r="S163" s="62"/>
      <c r="T163" s="62"/>
      <c r="U163" s="63"/>
      <c r="V163" s="64"/>
    </row>
    <row r="164" spans="1:54" s="67" customFormat="1" ht="9.75" customHeight="1">
      <c r="A164" s="973">
        <v>16</v>
      </c>
      <c r="B164" s="979" t="s">
        <v>41</v>
      </c>
      <c r="C164" s="67" t="s">
        <v>5</v>
      </c>
      <c r="D164" s="145">
        <f t="shared" si="52"/>
        <v>0</v>
      </c>
      <c r="N164" s="68"/>
      <c r="O164" s="68"/>
      <c r="P164" s="68"/>
      <c r="Q164" s="68"/>
      <c r="R164" s="68"/>
      <c r="S164" s="68"/>
      <c r="T164" s="68"/>
      <c r="U164" s="69"/>
      <c r="V164" s="70"/>
      <c r="AX164" s="130"/>
      <c r="AY164" s="130"/>
      <c r="AZ164" s="130"/>
      <c r="BA164" s="130"/>
      <c r="BB164" s="130"/>
    </row>
    <row r="165" spans="1:54" ht="9.75" customHeight="1">
      <c r="A165" s="974"/>
      <c r="B165" s="980"/>
      <c r="C165" s="36" t="s">
        <v>6</v>
      </c>
      <c r="D165" s="36">
        <f t="shared" si="52"/>
        <v>0</v>
      </c>
      <c r="M165" s="36"/>
      <c r="AT165" s="36"/>
      <c r="AU165" s="36"/>
    </row>
    <row r="166" spans="1:54" ht="9.75" customHeight="1">
      <c r="A166" s="974"/>
      <c r="B166" s="980"/>
      <c r="C166" s="36" t="s">
        <v>7</v>
      </c>
      <c r="D166" s="36">
        <f t="shared" si="52"/>
        <v>0</v>
      </c>
      <c r="M166" s="36"/>
      <c r="AT166" s="36"/>
      <c r="AU166" s="36"/>
    </row>
    <row r="167" spans="1:54" ht="9.75" customHeight="1">
      <c r="A167" s="974"/>
      <c r="B167" s="980"/>
      <c r="C167" s="36" t="s">
        <v>8</v>
      </c>
      <c r="D167" s="36">
        <f t="shared" si="52"/>
        <v>183.5</v>
      </c>
      <c r="M167" s="41">
        <v>0.5</v>
      </c>
      <c r="N167" s="41">
        <v>1</v>
      </c>
      <c r="O167" s="41">
        <v>1</v>
      </c>
      <c r="P167" s="41">
        <v>1</v>
      </c>
      <c r="Q167" s="41">
        <v>1</v>
      </c>
      <c r="R167" s="41">
        <v>1</v>
      </c>
      <c r="S167" s="41">
        <v>1</v>
      </c>
      <c r="T167" s="41">
        <v>1</v>
      </c>
      <c r="U167" s="40">
        <v>1</v>
      </c>
      <c r="V167" s="44">
        <v>10</v>
      </c>
      <c r="W167" s="43">
        <v>10</v>
      </c>
      <c r="X167" s="43">
        <v>10</v>
      </c>
      <c r="Y167" s="43">
        <v>5</v>
      </c>
      <c r="Z167" s="43">
        <v>5</v>
      </c>
      <c r="AE167" s="43">
        <v>5</v>
      </c>
      <c r="AF167" s="43">
        <v>5</v>
      </c>
      <c r="AG167" s="43">
        <v>5</v>
      </c>
      <c r="AH167" s="43">
        <v>5</v>
      </c>
      <c r="AI167" s="43">
        <v>5</v>
      </c>
      <c r="AJ167" s="43">
        <v>5</v>
      </c>
      <c r="AK167" s="43">
        <v>5</v>
      </c>
      <c r="AL167" s="43">
        <v>5</v>
      </c>
      <c r="AM167" s="43">
        <v>5</v>
      </c>
      <c r="AN167" s="43">
        <v>5</v>
      </c>
      <c r="AO167" s="43">
        <v>5</v>
      </c>
      <c r="AP167" s="43">
        <v>5</v>
      </c>
      <c r="AQ167" s="43">
        <v>5</v>
      </c>
      <c r="AR167" s="43">
        <v>5</v>
      </c>
      <c r="AS167" s="43">
        <v>5</v>
      </c>
      <c r="AW167" s="43">
        <v>10</v>
      </c>
      <c r="AX167" s="43">
        <v>10</v>
      </c>
      <c r="AY167" s="43">
        <v>10</v>
      </c>
      <c r="AZ167" s="43">
        <v>10</v>
      </c>
      <c r="BA167" s="43">
        <v>10</v>
      </c>
      <c r="BB167" s="43">
        <v>10</v>
      </c>
    </row>
    <row r="168" spans="1:54" s="46" customFormat="1" ht="9.75" customHeight="1">
      <c r="A168" s="975"/>
      <c r="B168" s="981"/>
      <c r="C168" s="46" t="s">
        <v>9</v>
      </c>
      <c r="D168" s="46">
        <f t="shared" si="52"/>
        <v>0</v>
      </c>
      <c r="N168" s="47"/>
      <c r="O168" s="47"/>
      <c r="P168" s="47"/>
      <c r="Q168" s="47"/>
      <c r="R168" s="47"/>
      <c r="S168" s="47"/>
      <c r="T168" s="47"/>
      <c r="U168" s="48"/>
      <c r="V168" s="45"/>
    </row>
    <row r="169" spans="1:54" s="57" customFormat="1" ht="9.75" customHeight="1">
      <c r="A169" s="976">
        <v>17</v>
      </c>
      <c r="B169" s="988" t="s">
        <v>42</v>
      </c>
      <c r="C169" s="57" t="s">
        <v>5</v>
      </c>
      <c r="D169" s="57">
        <f t="shared" si="52"/>
        <v>0</v>
      </c>
      <c r="N169" s="58"/>
      <c r="O169" s="58"/>
      <c r="P169" s="58"/>
      <c r="Q169" s="58"/>
      <c r="R169" s="58"/>
      <c r="S169" s="58"/>
      <c r="T169" s="58"/>
      <c r="U169" s="59"/>
      <c r="V169" s="60"/>
    </row>
    <row r="170" spans="1:54" ht="9.75" customHeight="1">
      <c r="A170" s="977"/>
      <c r="B170" s="989"/>
      <c r="C170" s="36" t="s">
        <v>6</v>
      </c>
      <c r="D170" s="36">
        <f t="shared" si="52"/>
        <v>0</v>
      </c>
      <c r="M170" s="36"/>
      <c r="AT170" s="36"/>
      <c r="AU170" s="36"/>
    </row>
    <row r="171" spans="1:54" ht="9.75" customHeight="1">
      <c r="A171" s="977"/>
      <c r="B171" s="989"/>
      <c r="C171" s="36" t="s">
        <v>7</v>
      </c>
      <c r="D171" s="36">
        <f t="shared" si="52"/>
        <v>0</v>
      </c>
      <c r="M171" s="36"/>
      <c r="AT171" s="36"/>
      <c r="AU171" s="36"/>
    </row>
    <row r="172" spans="1:54" ht="9.75" customHeight="1">
      <c r="A172" s="977"/>
      <c r="B172" s="989"/>
      <c r="C172" s="36" t="s">
        <v>8</v>
      </c>
      <c r="D172" s="36">
        <f t="shared" si="52"/>
        <v>0</v>
      </c>
      <c r="M172" s="36"/>
      <c r="AT172" s="36"/>
      <c r="AU172" s="36"/>
    </row>
    <row r="173" spans="1:54" s="61" customFormat="1" ht="9.75" customHeight="1">
      <c r="A173" s="978"/>
      <c r="B173" s="990"/>
      <c r="C173" s="61" t="s">
        <v>9</v>
      </c>
      <c r="D173" s="61">
        <f t="shared" si="52"/>
        <v>0</v>
      </c>
      <c r="N173" s="62"/>
      <c r="O173" s="62"/>
      <c r="P173" s="62"/>
      <c r="Q173" s="62"/>
      <c r="R173" s="62"/>
      <c r="S173" s="62"/>
      <c r="T173" s="62"/>
      <c r="U173" s="63"/>
      <c r="V173" s="64"/>
    </row>
    <row r="174" spans="1:54" s="67" customFormat="1" ht="9.75" customHeight="1">
      <c r="A174" s="973">
        <v>18</v>
      </c>
      <c r="B174" s="979" t="s">
        <v>43</v>
      </c>
      <c r="C174" s="67" t="s">
        <v>5</v>
      </c>
      <c r="D174" s="67">
        <f>SUM(E174:CT174)</f>
        <v>0</v>
      </c>
      <c r="M174" s="68"/>
      <c r="N174" s="68"/>
      <c r="O174" s="68"/>
      <c r="P174" s="68"/>
      <c r="Q174" s="68"/>
      <c r="R174" s="68"/>
      <c r="S174" s="68"/>
      <c r="T174" s="68"/>
      <c r="U174" s="69"/>
      <c r="V174" s="70"/>
      <c r="AT174" s="129"/>
      <c r="AU174" s="129"/>
    </row>
    <row r="175" spans="1:54" ht="9.75" customHeight="1">
      <c r="A175" s="974"/>
      <c r="B175" s="980"/>
      <c r="C175" s="36" t="s">
        <v>6</v>
      </c>
      <c r="D175" s="36">
        <f t="shared" si="52"/>
        <v>0</v>
      </c>
    </row>
    <row r="176" spans="1:54" ht="9.75" customHeight="1">
      <c r="A176" s="974"/>
      <c r="B176" s="980"/>
      <c r="C176" s="36" t="s">
        <v>7</v>
      </c>
      <c r="D176" s="36">
        <f t="shared" ref="D176:D193" si="53">SUM(E176:CT176)</f>
        <v>0</v>
      </c>
    </row>
    <row r="177" spans="1:47" ht="9.75" customHeight="1">
      <c r="A177" s="974"/>
      <c r="B177" s="980"/>
      <c r="C177" s="36" t="s">
        <v>8</v>
      </c>
      <c r="D177" s="36">
        <f t="shared" si="53"/>
        <v>0</v>
      </c>
    </row>
    <row r="178" spans="1:47" s="46" customFormat="1" ht="9.75" customHeight="1">
      <c r="A178" s="975"/>
      <c r="B178" s="981"/>
      <c r="C178" s="46" t="s">
        <v>9</v>
      </c>
      <c r="D178" s="46">
        <f t="shared" si="53"/>
        <v>0</v>
      </c>
      <c r="M178" s="47"/>
      <c r="N178" s="47"/>
      <c r="O178" s="47"/>
      <c r="P178" s="47"/>
      <c r="Q178" s="47"/>
      <c r="R178" s="47"/>
      <c r="S178" s="47"/>
      <c r="T178" s="47"/>
      <c r="U178" s="48"/>
      <c r="V178" s="45"/>
      <c r="AT178" s="122"/>
      <c r="AU178" s="122"/>
    </row>
    <row r="179" spans="1:47" s="57" customFormat="1" ht="9.75" customHeight="1">
      <c r="A179" s="973">
        <v>19</v>
      </c>
      <c r="B179" s="988" t="s">
        <v>44</v>
      </c>
      <c r="C179" s="57" t="s">
        <v>5</v>
      </c>
      <c r="D179" s="57">
        <f t="shared" si="53"/>
        <v>0</v>
      </c>
      <c r="M179" s="58"/>
      <c r="N179" s="58"/>
      <c r="O179" s="58"/>
      <c r="P179" s="58"/>
      <c r="Q179" s="58"/>
      <c r="R179" s="58"/>
      <c r="S179" s="58"/>
      <c r="T179" s="58"/>
      <c r="U179" s="59"/>
      <c r="V179" s="60"/>
      <c r="AT179" s="126"/>
      <c r="AU179" s="126"/>
    </row>
    <row r="180" spans="1:47" ht="9.75" customHeight="1">
      <c r="A180" s="974"/>
      <c r="B180" s="989"/>
      <c r="C180" s="36" t="s">
        <v>6</v>
      </c>
      <c r="D180" s="36">
        <f t="shared" si="53"/>
        <v>0</v>
      </c>
    </row>
    <row r="181" spans="1:47" ht="9.75" customHeight="1">
      <c r="A181" s="974"/>
      <c r="B181" s="989"/>
      <c r="C181" s="36" t="s">
        <v>7</v>
      </c>
      <c r="D181" s="36">
        <f t="shared" si="53"/>
        <v>0</v>
      </c>
    </row>
    <row r="182" spans="1:47" ht="9.75" customHeight="1">
      <c r="A182" s="974"/>
      <c r="B182" s="989"/>
      <c r="C182" s="36" t="s">
        <v>8</v>
      </c>
      <c r="D182" s="36">
        <f t="shared" si="53"/>
        <v>0</v>
      </c>
    </row>
    <row r="183" spans="1:47" s="61" customFormat="1" ht="9.75" customHeight="1">
      <c r="A183" s="975"/>
      <c r="B183" s="990"/>
      <c r="C183" s="61" t="s">
        <v>9</v>
      </c>
      <c r="D183" s="61">
        <f t="shared" si="53"/>
        <v>0</v>
      </c>
      <c r="M183" s="62"/>
      <c r="N183" s="62"/>
      <c r="O183" s="62"/>
      <c r="P183" s="62"/>
      <c r="Q183" s="62"/>
      <c r="R183" s="62"/>
      <c r="S183" s="62"/>
      <c r="T183" s="62"/>
      <c r="U183" s="63"/>
      <c r="V183" s="64"/>
      <c r="AT183" s="128"/>
      <c r="AU183" s="128"/>
    </row>
    <row r="184" spans="1:47" s="67" customFormat="1" ht="9.75" customHeight="1">
      <c r="A184" s="973">
        <v>20</v>
      </c>
      <c r="B184" s="979" t="s">
        <v>45</v>
      </c>
      <c r="C184" s="67" t="s">
        <v>5</v>
      </c>
      <c r="D184" s="67">
        <f t="shared" si="53"/>
        <v>0</v>
      </c>
      <c r="M184" s="68"/>
      <c r="N184" s="68"/>
      <c r="O184" s="68"/>
      <c r="P184" s="68"/>
      <c r="Q184" s="68"/>
      <c r="R184" s="68"/>
      <c r="S184" s="68"/>
      <c r="T184" s="68"/>
      <c r="U184" s="69"/>
      <c r="V184" s="70"/>
      <c r="AT184" s="129"/>
      <c r="AU184" s="129"/>
    </row>
    <row r="185" spans="1:47" ht="9.75" customHeight="1">
      <c r="A185" s="974"/>
      <c r="B185" s="980"/>
      <c r="C185" s="36" t="s">
        <v>6</v>
      </c>
      <c r="D185" s="36">
        <f t="shared" si="53"/>
        <v>0</v>
      </c>
    </row>
    <row r="186" spans="1:47" ht="9.75" customHeight="1">
      <c r="A186" s="974"/>
      <c r="B186" s="980"/>
      <c r="C186" s="36" t="s">
        <v>7</v>
      </c>
      <c r="D186" s="36">
        <f t="shared" si="53"/>
        <v>0</v>
      </c>
    </row>
    <row r="187" spans="1:47" ht="9.75" customHeight="1">
      <c r="A187" s="974"/>
      <c r="B187" s="980"/>
      <c r="C187" s="36" t="s">
        <v>8</v>
      </c>
      <c r="D187" s="36">
        <f t="shared" si="53"/>
        <v>0</v>
      </c>
    </row>
    <row r="188" spans="1:47" s="46" customFormat="1" ht="9.75" customHeight="1">
      <c r="A188" s="975"/>
      <c r="B188" s="981"/>
      <c r="C188" s="46" t="s">
        <v>9</v>
      </c>
      <c r="D188" s="46">
        <f t="shared" si="53"/>
        <v>0</v>
      </c>
      <c r="M188" s="47"/>
      <c r="N188" s="47"/>
      <c r="O188" s="47"/>
      <c r="P188" s="47"/>
      <c r="Q188" s="47"/>
      <c r="R188" s="47"/>
      <c r="S188" s="47"/>
      <c r="T188" s="47"/>
      <c r="U188" s="48"/>
      <c r="V188" s="45"/>
      <c r="AT188" s="122"/>
      <c r="AU188" s="122"/>
    </row>
    <row r="189" spans="1:47" s="57" customFormat="1" ht="9.75" customHeight="1">
      <c r="A189" s="973"/>
      <c r="B189" s="979" t="s">
        <v>46</v>
      </c>
      <c r="C189" s="57" t="s">
        <v>5</v>
      </c>
      <c r="D189" s="57">
        <f t="shared" si="53"/>
        <v>0</v>
      </c>
      <c r="M189" s="58"/>
      <c r="N189" s="58"/>
      <c r="O189" s="58"/>
      <c r="P189" s="58"/>
      <c r="Q189" s="58"/>
      <c r="R189" s="58"/>
      <c r="S189" s="58"/>
      <c r="T189" s="58"/>
      <c r="U189" s="59"/>
      <c r="V189" s="60"/>
      <c r="AT189" s="126"/>
      <c r="AU189" s="126"/>
    </row>
    <row r="190" spans="1:47" ht="9.75" customHeight="1">
      <c r="A190" s="974"/>
      <c r="B190" s="980"/>
      <c r="C190" s="36" t="s">
        <v>6</v>
      </c>
      <c r="D190" s="36">
        <f t="shared" si="53"/>
        <v>0</v>
      </c>
    </row>
    <row r="191" spans="1:47" ht="9.75" customHeight="1">
      <c r="A191" s="974"/>
      <c r="B191" s="980"/>
      <c r="C191" s="36" t="s">
        <v>7</v>
      </c>
      <c r="D191" s="36">
        <f t="shared" si="53"/>
        <v>9</v>
      </c>
      <c r="N191" s="37">
        <v>4.5</v>
      </c>
      <c r="O191" s="37">
        <v>4.5</v>
      </c>
    </row>
    <row r="192" spans="1:47" ht="9.75" customHeight="1">
      <c r="A192" s="974"/>
      <c r="B192" s="980"/>
      <c r="C192" s="36" t="s">
        <v>8</v>
      </c>
      <c r="D192" s="36">
        <f t="shared" si="53"/>
        <v>0</v>
      </c>
    </row>
    <row r="193" spans="1:47" s="61" customFormat="1" ht="9.75" customHeight="1">
      <c r="A193" s="975"/>
      <c r="B193" s="981"/>
      <c r="C193" s="61" t="s">
        <v>9</v>
      </c>
      <c r="D193" s="61">
        <f t="shared" si="53"/>
        <v>0</v>
      </c>
      <c r="M193" s="62"/>
      <c r="N193" s="62"/>
      <c r="O193" s="62"/>
      <c r="P193" s="62"/>
      <c r="Q193" s="62"/>
      <c r="R193" s="62"/>
      <c r="S193" s="62"/>
      <c r="T193" s="62"/>
      <c r="U193" s="63"/>
      <c r="V193" s="64"/>
      <c r="AT193" s="128"/>
      <c r="AU193" s="128"/>
    </row>
    <row r="194" spans="1:47" s="67" customFormat="1" ht="9.75" customHeight="1">
      <c r="A194" s="228"/>
      <c r="B194" s="229"/>
      <c r="M194" s="68"/>
      <c r="N194" s="68"/>
      <c r="O194" s="68"/>
      <c r="P194" s="68"/>
      <c r="Q194" s="68"/>
      <c r="R194" s="68"/>
      <c r="S194" s="68"/>
      <c r="T194" s="68"/>
      <c r="U194" s="69"/>
      <c r="V194" s="70"/>
      <c r="AT194" s="129"/>
      <c r="AU194" s="129"/>
    </row>
  </sheetData>
  <autoFilter ref="A1:CT158" xr:uid="{44D5E0FA-8682-4778-BDC4-DC89439BED66}"/>
  <mergeCells count="75">
    <mergeCell ref="B43:B47"/>
    <mergeCell ref="A43:A47"/>
    <mergeCell ref="A108:A112"/>
    <mergeCell ref="B53:B57"/>
    <mergeCell ref="A63:A67"/>
    <mergeCell ref="B63:B67"/>
    <mergeCell ref="A58:A62"/>
    <mergeCell ref="A103:A107"/>
    <mergeCell ref="B58:B62"/>
    <mergeCell ref="A28:A32"/>
    <mergeCell ref="A98:A102"/>
    <mergeCell ref="B28:B32"/>
    <mergeCell ref="A33:A37"/>
    <mergeCell ref="B33:B37"/>
    <mergeCell ref="A83:A87"/>
    <mergeCell ref="B83:B87"/>
    <mergeCell ref="A73:A77"/>
    <mergeCell ref="B73:B77"/>
    <mergeCell ref="A48:A52"/>
    <mergeCell ref="B48:B52"/>
    <mergeCell ref="A68:A72"/>
    <mergeCell ref="B38:B42"/>
    <mergeCell ref="B68:B72"/>
    <mergeCell ref="A38:A42"/>
    <mergeCell ref="A53:A57"/>
    <mergeCell ref="A184:A188"/>
    <mergeCell ref="B184:B188"/>
    <mergeCell ref="A114:A118"/>
    <mergeCell ref="B114:B118"/>
    <mergeCell ref="A179:A183"/>
    <mergeCell ref="B179:B183"/>
    <mergeCell ref="A144:A148"/>
    <mergeCell ref="A149:A153"/>
    <mergeCell ref="A154:A158"/>
    <mergeCell ref="B154:B158"/>
    <mergeCell ref="B139:B143"/>
    <mergeCell ref="B144:B148"/>
    <mergeCell ref="B134:B138"/>
    <mergeCell ref="B159:B163"/>
    <mergeCell ref="B129:B133"/>
    <mergeCell ref="A174:A178"/>
    <mergeCell ref="A189:A193"/>
    <mergeCell ref="B189:B193"/>
    <mergeCell ref="A1:A12"/>
    <mergeCell ref="A13:A17"/>
    <mergeCell ref="A18:A22"/>
    <mergeCell ref="B149:B153"/>
    <mergeCell ref="B3:B7"/>
    <mergeCell ref="B8:B12"/>
    <mergeCell ref="B18:B22"/>
    <mergeCell ref="B23:B27"/>
    <mergeCell ref="B13:B17"/>
    <mergeCell ref="A23:A27"/>
    <mergeCell ref="A88:A92"/>
    <mergeCell ref="A93:A97"/>
    <mergeCell ref="A78:A82"/>
    <mergeCell ref="B78:B82"/>
    <mergeCell ref="B174:B178"/>
    <mergeCell ref="A129:A133"/>
    <mergeCell ref="A139:A143"/>
    <mergeCell ref="A134:A138"/>
    <mergeCell ref="A159:A163"/>
    <mergeCell ref="A164:A168"/>
    <mergeCell ref="B164:B168"/>
    <mergeCell ref="A169:A173"/>
    <mergeCell ref="B169:B173"/>
    <mergeCell ref="A124:A128"/>
    <mergeCell ref="A119:A123"/>
    <mergeCell ref="B88:B92"/>
    <mergeCell ref="B93:B97"/>
    <mergeCell ref="B103:B107"/>
    <mergeCell ref="B98:B102"/>
    <mergeCell ref="B124:B128"/>
    <mergeCell ref="B108:B112"/>
    <mergeCell ref="B119:B123"/>
  </mergeCells>
  <conditionalFormatting sqref="E8:BI12">
    <cfRule type="expression" dxfId="47"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8259-76B7-4C88-8172-D9A249AF9181}">
  <sheetPr>
    <outlinePr summaryBelow="0"/>
  </sheetPr>
  <dimension ref="A1:LB39"/>
  <sheetViews>
    <sheetView topLeftCell="B1" workbookViewId="0">
      <selection activeCell="BN1" sqref="BN1"/>
    </sheetView>
  </sheetViews>
  <sheetFormatPr defaultColWidth="8.85546875" defaultRowHeight="12" outlineLevelRow="2"/>
  <cols>
    <col min="1" max="1" width="6.42578125" style="3" customWidth="1"/>
    <col min="2" max="2" width="8.85546875" style="3"/>
    <col min="3" max="3" width="11.7109375" style="3" customWidth="1"/>
    <col min="4" max="4" width="8.85546875" style="3" customWidth="1"/>
    <col min="5" max="5" width="9.140625" style="3" customWidth="1"/>
    <col min="6" max="6" width="7.42578125" style="3" customWidth="1"/>
    <col min="7" max="7" width="10.42578125" style="3" customWidth="1"/>
    <col min="8" max="8" width="8.28515625" style="3" hidden="1" customWidth="1"/>
    <col min="9" max="58" width="5.42578125" style="3" hidden="1" customWidth="1"/>
    <col min="59" max="314" width="5.42578125" style="3" customWidth="1"/>
    <col min="315" max="16384" width="8.85546875" style="3"/>
  </cols>
  <sheetData>
    <row r="1" spans="1:314">
      <c r="A1" s="9" t="s">
        <v>47</v>
      </c>
      <c r="B1" s="9" t="s">
        <v>48</v>
      </c>
      <c r="C1" s="9" t="s">
        <v>49</v>
      </c>
      <c r="D1" s="9" t="s">
        <v>50</v>
      </c>
      <c r="E1" s="9" t="s">
        <v>51</v>
      </c>
      <c r="F1" s="9" t="s">
        <v>52</v>
      </c>
      <c r="G1" s="9" t="s">
        <v>53</v>
      </c>
      <c r="H1" s="10">
        <v>45362</v>
      </c>
      <c r="I1" s="10">
        <v>45363</v>
      </c>
      <c r="J1" s="10">
        <v>45364</v>
      </c>
      <c r="K1" s="10">
        <v>45365</v>
      </c>
      <c r="L1" s="11">
        <v>45366</v>
      </c>
      <c r="M1" s="12">
        <v>45367</v>
      </c>
      <c r="N1" s="12">
        <v>45368</v>
      </c>
      <c r="O1" s="10">
        <v>45369</v>
      </c>
      <c r="P1" s="10">
        <v>45370</v>
      </c>
      <c r="Q1" s="10">
        <v>45371</v>
      </c>
      <c r="R1" s="10">
        <v>45372</v>
      </c>
      <c r="S1" s="11">
        <v>45373</v>
      </c>
      <c r="T1" s="12">
        <v>45374</v>
      </c>
      <c r="U1" s="12">
        <v>45375</v>
      </c>
      <c r="V1" s="10">
        <v>45376</v>
      </c>
      <c r="W1" s="10">
        <v>45377</v>
      </c>
      <c r="X1" s="10">
        <v>45378</v>
      </c>
      <c r="Y1" s="10">
        <v>45379</v>
      </c>
      <c r="Z1" s="11">
        <v>45380</v>
      </c>
      <c r="AA1" s="12">
        <v>45381</v>
      </c>
      <c r="AB1" s="12">
        <v>45382</v>
      </c>
      <c r="AC1" s="10">
        <v>45383</v>
      </c>
      <c r="AD1" s="10">
        <v>45384</v>
      </c>
      <c r="AE1" s="10">
        <v>45385</v>
      </c>
      <c r="AF1" s="10">
        <v>45386</v>
      </c>
      <c r="AG1" s="11">
        <v>45387</v>
      </c>
      <c r="AH1" s="12">
        <v>45388</v>
      </c>
      <c r="AI1" s="12">
        <v>45389</v>
      </c>
      <c r="AJ1" s="10">
        <v>45390</v>
      </c>
      <c r="AK1" s="10">
        <v>45391</v>
      </c>
      <c r="AL1" s="10">
        <v>45392</v>
      </c>
      <c r="AM1" s="10">
        <v>45393</v>
      </c>
      <c r="AN1" s="11">
        <v>45394</v>
      </c>
      <c r="AO1" s="12">
        <v>45395</v>
      </c>
      <c r="AP1" s="12">
        <v>45396</v>
      </c>
      <c r="AQ1" s="10">
        <v>45397</v>
      </c>
      <c r="AR1" s="10">
        <v>45398</v>
      </c>
      <c r="AS1" s="10">
        <v>45399</v>
      </c>
      <c r="AT1" s="10">
        <v>45400</v>
      </c>
      <c r="AU1" s="11">
        <v>45401</v>
      </c>
      <c r="AV1" s="12">
        <v>45402</v>
      </c>
      <c r="AW1" s="12">
        <v>45403</v>
      </c>
      <c r="AX1" s="10">
        <v>45404</v>
      </c>
      <c r="AY1" s="10">
        <v>45405</v>
      </c>
      <c r="AZ1" s="10">
        <v>45406</v>
      </c>
      <c r="BA1" s="10">
        <v>45407</v>
      </c>
      <c r="BB1" s="11">
        <v>45408</v>
      </c>
      <c r="BC1" s="12">
        <v>45409</v>
      </c>
      <c r="BD1" s="12">
        <v>45410</v>
      </c>
      <c r="BE1" s="10">
        <v>45411</v>
      </c>
      <c r="BF1" s="10">
        <v>45412</v>
      </c>
      <c r="BG1" s="10">
        <v>45413</v>
      </c>
      <c r="BH1" s="10">
        <v>45414</v>
      </c>
      <c r="BI1" s="11">
        <v>45415</v>
      </c>
      <c r="BJ1" s="12">
        <v>45416</v>
      </c>
      <c r="BK1" s="12">
        <v>45417</v>
      </c>
      <c r="BL1" s="10">
        <v>45418</v>
      </c>
      <c r="BM1" s="10">
        <v>45419</v>
      </c>
      <c r="BN1" s="10">
        <v>45420</v>
      </c>
      <c r="BO1" s="10">
        <v>45421</v>
      </c>
      <c r="BP1" s="11">
        <v>45422</v>
      </c>
      <c r="BQ1" s="12">
        <v>45423</v>
      </c>
      <c r="BR1" s="12">
        <v>45424</v>
      </c>
      <c r="BS1" s="10">
        <v>45425</v>
      </c>
      <c r="BT1" s="10">
        <v>45426</v>
      </c>
      <c r="BU1" s="10">
        <v>45427</v>
      </c>
      <c r="BV1" s="10">
        <v>45428</v>
      </c>
      <c r="BW1" s="11">
        <v>45429</v>
      </c>
      <c r="BX1" s="12">
        <v>45430</v>
      </c>
      <c r="BY1" s="12">
        <v>45431</v>
      </c>
      <c r="BZ1" s="10">
        <v>45432</v>
      </c>
      <c r="CA1" s="10">
        <v>45433</v>
      </c>
      <c r="CB1" s="10">
        <v>45434</v>
      </c>
      <c r="CC1" s="10">
        <v>45435</v>
      </c>
      <c r="CD1" s="11">
        <v>45436</v>
      </c>
      <c r="CE1" s="12">
        <v>45437</v>
      </c>
      <c r="CF1" s="12">
        <v>45438</v>
      </c>
      <c r="CG1" s="10">
        <v>45439</v>
      </c>
      <c r="CH1" s="10">
        <v>45440</v>
      </c>
      <c r="CI1" s="10">
        <v>45441</v>
      </c>
      <c r="CJ1" s="10">
        <v>45442</v>
      </c>
      <c r="CK1" s="11">
        <v>45443</v>
      </c>
      <c r="CL1" s="12">
        <v>45444</v>
      </c>
      <c r="CM1" s="12">
        <v>45445</v>
      </c>
      <c r="CN1" s="10">
        <v>45446</v>
      </c>
      <c r="CO1" s="10">
        <v>45447</v>
      </c>
      <c r="CP1" s="10">
        <v>45448</v>
      </c>
      <c r="CQ1" s="10">
        <v>45449</v>
      </c>
      <c r="CR1" s="11">
        <v>45450</v>
      </c>
      <c r="CS1" s="12">
        <v>45451</v>
      </c>
      <c r="CT1" s="12">
        <v>45452</v>
      </c>
      <c r="CU1" s="10">
        <v>45453</v>
      </c>
      <c r="CV1" s="10">
        <v>45454</v>
      </c>
      <c r="CW1" s="10">
        <v>45455</v>
      </c>
      <c r="CX1" s="10">
        <v>45456</v>
      </c>
      <c r="CY1" s="11">
        <v>45457</v>
      </c>
      <c r="CZ1" s="12">
        <v>45458</v>
      </c>
      <c r="DA1" s="12">
        <v>45459</v>
      </c>
      <c r="DB1" s="10">
        <v>45460</v>
      </c>
      <c r="DC1" s="10">
        <v>45461</v>
      </c>
      <c r="DD1" s="10">
        <v>45462</v>
      </c>
      <c r="DE1" s="10">
        <v>45463</v>
      </c>
      <c r="DF1" s="11">
        <v>45464</v>
      </c>
      <c r="DG1" s="12">
        <v>45465</v>
      </c>
      <c r="DH1" s="12">
        <v>45466</v>
      </c>
      <c r="DI1" s="10">
        <v>45467</v>
      </c>
      <c r="DJ1" s="10">
        <v>45468</v>
      </c>
      <c r="DK1" s="10">
        <v>45469</v>
      </c>
      <c r="DL1" s="10">
        <v>45470</v>
      </c>
      <c r="DM1" s="11">
        <v>45471</v>
      </c>
      <c r="DN1" s="12">
        <v>45472</v>
      </c>
      <c r="DO1" s="12">
        <v>45473</v>
      </c>
      <c r="DP1" s="10">
        <v>45474</v>
      </c>
      <c r="DQ1" s="10">
        <v>45475</v>
      </c>
      <c r="DR1" s="10">
        <v>45476</v>
      </c>
      <c r="DS1" s="10">
        <v>45477</v>
      </c>
      <c r="DT1" s="11">
        <v>45478</v>
      </c>
      <c r="DU1" s="12">
        <v>45479</v>
      </c>
      <c r="DV1" s="12">
        <v>45480</v>
      </c>
      <c r="DW1" s="10">
        <v>45481</v>
      </c>
      <c r="DX1" s="10">
        <v>45482</v>
      </c>
      <c r="DY1" s="10">
        <v>45483</v>
      </c>
      <c r="DZ1" s="10">
        <v>45484</v>
      </c>
      <c r="EA1" s="11">
        <v>45485</v>
      </c>
      <c r="EB1" s="12">
        <v>45486</v>
      </c>
      <c r="EC1" s="12">
        <v>45487</v>
      </c>
      <c r="ED1" s="10">
        <v>45488</v>
      </c>
      <c r="EE1" s="10">
        <v>45489</v>
      </c>
      <c r="EF1" s="10">
        <v>45490</v>
      </c>
      <c r="EG1" s="10">
        <v>45491</v>
      </c>
      <c r="EH1" s="11">
        <v>45492</v>
      </c>
      <c r="EI1" s="12">
        <v>45493</v>
      </c>
      <c r="EJ1" s="12">
        <v>45494</v>
      </c>
      <c r="EK1" s="10">
        <v>45495</v>
      </c>
      <c r="EL1" s="10">
        <v>45496</v>
      </c>
      <c r="EM1" s="10">
        <v>45497</v>
      </c>
      <c r="EN1" s="10">
        <v>45498</v>
      </c>
      <c r="EO1" s="11">
        <v>45499</v>
      </c>
      <c r="EP1" s="12">
        <v>45500</v>
      </c>
      <c r="EQ1" s="12">
        <v>45501</v>
      </c>
      <c r="ER1" s="10">
        <v>45502</v>
      </c>
      <c r="ES1" s="10">
        <v>45503</v>
      </c>
      <c r="ET1" s="10">
        <v>45504</v>
      </c>
      <c r="EU1" s="10">
        <v>45505</v>
      </c>
      <c r="EV1" s="11">
        <v>45506</v>
      </c>
      <c r="EW1" s="12">
        <v>45507</v>
      </c>
      <c r="EX1" s="12">
        <v>45508</v>
      </c>
      <c r="EY1" s="10">
        <v>45509</v>
      </c>
      <c r="EZ1" s="10">
        <v>45510</v>
      </c>
      <c r="FA1" s="10">
        <v>45511</v>
      </c>
      <c r="FB1" s="10">
        <v>45512</v>
      </c>
      <c r="FC1" s="11">
        <v>45513</v>
      </c>
      <c r="FD1" s="12">
        <v>45514</v>
      </c>
      <c r="FE1" s="12">
        <v>45515</v>
      </c>
      <c r="FF1" s="10">
        <v>45516</v>
      </c>
      <c r="FG1" s="10">
        <v>45517</v>
      </c>
      <c r="FH1" s="10">
        <v>45518</v>
      </c>
      <c r="FI1" s="10">
        <v>45519</v>
      </c>
      <c r="FJ1" s="11">
        <v>45520</v>
      </c>
      <c r="FK1" s="12">
        <v>45521</v>
      </c>
      <c r="FL1" s="12">
        <v>45522</v>
      </c>
      <c r="FM1" s="10">
        <v>45523</v>
      </c>
      <c r="FN1" s="10">
        <v>45524</v>
      </c>
      <c r="FO1" s="10">
        <v>45525</v>
      </c>
      <c r="FP1" s="10">
        <v>45526</v>
      </c>
      <c r="FQ1" s="11">
        <v>45527</v>
      </c>
      <c r="FR1" s="12">
        <v>45528</v>
      </c>
      <c r="FS1" s="12">
        <v>45529</v>
      </c>
      <c r="FT1" s="10">
        <v>45530</v>
      </c>
      <c r="FU1" s="10">
        <v>45531</v>
      </c>
      <c r="FV1" s="10">
        <v>45532</v>
      </c>
      <c r="FW1" s="10">
        <v>45533</v>
      </c>
      <c r="FX1" s="11">
        <v>45534</v>
      </c>
      <c r="FY1" s="12">
        <v>45535</v>
      </c>
      <c r="FZ1" s="12">
        <v>45536</v>
      </c>
      <c r="GA1" s="10">
        <v>45537</v>
      </c>
      <c r="GB1" s="10">
        <v>45538</v>
      </c>
      <c r="GC1" s="10">
        <v>45539</v>
      </c>
      <c r="GD1" s="10">
        <v>45540</v>
      </c>
      <c r="GE1" s="11">
        <v>45541</v>
      </c>
      <c r="GF1" s="12">
        <v>45542</v>
      </c>
      <c r="GG1" s="12">
        <v>45543</v>
      </c>
      <c r="GH1" s="10">
        <v>45544</v>
      </c>
      <c r="GI1" s="10">
        <v>45545</v>
      </c>
      <c r="GJ1" s="10">
        <v>45546</v>
      </c>
      <c r="GK1" s="10">
        <v>45547</v>
      </c>
      <c r="GL1" s="11">
        <v>45548</v>
      </c>
      <c r="GM1" s="12">
        <v>45549</v>
      </c>
      <c r="GN1" s="12">
        <v>45550</v>
      </c>
      <c r="GO1" s="10">
        <v>45551</v>
      </c>
      <c r="GP1" s="10">
        <v>45552</v>
      </c>
      <c r="GQ1" s="10">
        <v>45553</v>
      </c>
      <c r="GR1" s="10">
        <v>45554</v>
      </c>
      <c r="GS1" s="11">
        <v>45555</v>
      </c>
      <c r="GT1" s="12">
        <v>45556</v>
      </c>
      <c r="GU1" s="12">
        <v>45557</v>
      </c>
      <c r="GV1" s="10">
        <v>45558</v>
      </c>
      <c r="GW1" s="10">
        <v>45559</v>
      </c>
      <c r="GX1" s="10">
        <v>45560</v>
      </c>
      <c r="GY1" s="10">
        <v>45561</v>
      </c>
      <c r="GZ1" s="11">
        <v>45562</v>
      </c>
      <c r="HA1" s="12">
        <v>45563</v>
      </c>
      <c r="HB1" s="12">
        <v>45564</v>
      </c>
      <c r="HC1" s="10">
        <v>45565</v>
      </c>
      <c r="HD1" s="10">
        <v>45566</v>
      </c>
      <c r="HE1" s="10">
        <v>45567</v>
      </c>
      <c r="HF1" s="10">
        <v>45568</v>
      </c>
      <c r="HG1" s="11">
        <v>45569</v>
      </c>
      <c r="HH1" s="12">
        <v>45570</v>
      </c>
      <c r="HI1" s="12">
        <v>45571</v>
      </c>
      <c r="HJ1" s="10">
        <v>45572</v>
      </c>
      <c r="HK1" s="10">
        <v>45573</v>
      </c>
      <c r="HL1" s="10">
        <v>45574</v>
      </c>
      <c r="HM1" s="10">
        <v>45575</v>
      </c>
      <c r="HN1" s="11">
        <v>45576</v>
      </c>
      <c r="HO1" s="12">
        <v>45577</v>
      </c>
      <c r="HP1" s="12">
        <v>45578</v>
      </c>
      <c r="HQ1" s="10">
        <v>45579</v>
      </c>
      <c r="HR1" s="10">
        <v>45580</v>
      </c>
      <c r="HS1" s="10">
        <v>45581</v>
      </c>
      <c r="HT1" s="10">
        <v>45582</v>
      </c>
      <c r="HU1" s="11">
        <v>45583</v>
      </c>
      <c r="HV1" s="12">
        <v>45584</v>
      </c>
      <c r="HW1" s="12">
        <v>45585</v>
      </c>
      <c r="HX1" s="10">
        <v>45586</v>
      </c>
      <c r="HY1" s="10">
        <v>45587</v>
      </c>
      <c r="HZ1" s="10">
        <v>45588</v>
      </c>
      <c r="IA1" s="10">
        <v>45589</v>
      </c>
      <c r="IB1" s="11">
        <v>45590</v>
      </c>
      <c r="IC1" s="12">
        <v>45591</v>
      </c>
      <c r="ID1" s="12">
        <v>45592</v>
      </c>
      <c r="IE1" s="10">
        <v>45593</v>
      </c>
      <c r="IF1" s="10">
        <v>45594</v>
      </c>
      <c r="IG1" s="10">
        <v>45595</v>
      </c>
      <c r="IH1" s="10">
        <v>45596</v>
      </c>
      <c r="II1" s="11">
        <v>45597</v>
      </c>
      <c r="IJ1" s="12">
        <v>45598</v>
      </c>
      <c r="IK1" s="12">
        <v>45599</v>
      </c>
      <c r="IL1" s="10">
        <v>45600</v>
      </c>
      <c r="IM1" s="10">
        <v>45601</v>
      </c>
      <c r="IN1" s="10">
        <v>45602</v>
      </c>
      <c r="IO1" s="10">
        <v>45603</v>
      </c>
      <c r="IP1" s="11">
        <v>45604</v>
      </c>
      <c r="IQ1" s="12">
        <v>45605</v>
      </c>
      <c r="IR1" s="12">
        <v>45606</v>
      </c>
      <c r="IS1" s="10">
        <v>45607</v>
      </c>
      <c r="IT1" s="10">
        <v>45608</v>
      </c>
      <c r="IU1" s="10">
        <v>45609</v>
      </c>
      <c r="IV1" s="10">
        <v>45610</v>
      </c>
      <c r="IW1" s="11">
        <v>45611</v>
      </c>
      <c r="IX1" s="12">
        <v>45612</v>
      </c>
      <c r="IY1" s="12">
        <v>45613</v>
      </c>
      <c r="IZ1" s="10">
        <v>45614</v>
      </c>
      <c r="JA1" s="10">
        <v>45615</v>
      </c>
      <c r="JB1" s="10">
        <v>45616</v>
      </c>
      <c r="JC1" s="10">
        <v>45617</v>
      </c>
      <c r="JD1" s="11">
        <v>45618</v>
      </c>
      <c r="JE1" s="12">
        <v>45619</v>
      </c>
      <c r="JF1" s="12">
        <v>45620</v>
      </c>
      <c r="JG1" s="10">
        <v>45621</v>
      </c>
      <c r="JH1" s="10">
        <v>45622</v>
      </c>
      <c r="JI1" s="10">
        <v>45623</v>
      </c>
      <c r="JJ1" s="10">
        <v>45624</v>
      </c>
      <c r="JK1" s="11">
        <v>45625</v>
      </c>
      <c r="JL1" s="12">
        <v>45626</v>
      </c>
      <c r="JM1" s="12">
        <v>45627</v>
      </c>
      <c r="JN1" s="10">
        <v>45628</v>
      </c>
      <c r="JO1" s="10">
        <v>45629</v>
      </c>
      <c r="JP1" s="10">
        <v>45630</v>
      </c>
      <c r="JQ1" s="10">
        <v>45631</v>
      </c>
      <c r="JR1" s="11">
        <v>45632</v>
      </c>
      <c r="JS1" s="12">
        <v>45633</v>
      </c>
      <c r="JT1" s="12">
        <v>45634</v>
      </c>
      <c r="JU1" s="10">
        <v>45635</v>
      </c>
      <c r="JV1" s="10">
        <v>45636</v>
      </c>
      <c r="JW1" s="10">
        <v>45637</v>
      </c>
      <c r="JX1" s="10">
        <v>45638</v>
      </c>
      <c r="JY1" s="11">
        <v>45639</v>
      </c>
      <c r="JZ1" s="12">
        <v>45640</v>
      </c>
      <c r="KA1" s="12">
        <v>45641</v>
      </c>
      <c r="KB1" s="10">
        <v>45642</v>
      </c>
      <c r="KC1" s="10">
        <v>45643</v>
      </c>
      <c r="KD1" s="10">
        <v>45644</v>
      </c>
      <c r="KE1" s="10">
        <v>45645</v>
      </c>
      <c r="KF1" s="11">
        <v>45646</v>
      </c>
      <c r="KG1" s="12">
        <v>45647</v>
      </c>
      <c r="KH1" s="12">
        <v>45648</v>
      </c>
      <c r="KI1" s="10">
        <v>45649</v>
      </c>
      <c r="KJ1" s="10">
        <v>45650</v>
      </c>
      <c r="KK1" s="10">
        <v>45651</v>
      </c>
      <c r="KL1" s="10">
        <v>45652</v>
      </c>
      <c r="KM1" s="11">
        <v>45653</v>
      </c>
      <c r="KN1" s="12">
        <v>45654</v>
      </c>
      <c r="KO1" s="12">
        <v>45655</v>
      </c>
      <c r="KP1" s="10">
        <v>45656</v>
      </c>
      <c r="KQ1" s="10">
        <v>45657</v>
      </c>
      <c r="KR1" s="10">
        <v>45658</v>
      </c>
      <c r="KS1" s="10">
        <v>45659</v>
      </c>
      <c r="KT1" s="11">
        <v>45660</v>
      </c>
      <c r="KU1" s="12">
        <v>45661</v>
      </c>
      <c r="KV1" s="12">
        <v>45662</v>
      </c>
      <c r="KW1" s="10">
        <v>45663</v>
      </c>
      <c r="KX1" s="10">
        <v>45664</v>
      </c>
      <c r="KY1" s="10">
        <v>45665</v>
      </c>
      <c r="KZ1" s="10">
        <v>45666</v>
      </c>
      <c r="LA1" s="11">
        <v>45667</v>
      </c>
      <c r="LB1" s="12">
        <v>45668</v>
      </c>
    </row>
    <row r="2" spans="1:314" s="4" customFormat="1">
      <c r="A2" s="13" t="s">
        <v>54</v>
      </c>
      <c r="B2" s="13" t="s">
        <v>55</v>
      </c>
      <c r="C2" s="13" t="str">
        <f>A2&amp;" "&amp;B2</f>
        <v>Andrzej Dyśko</v>
      </c>
      <c r="D2" s="13" t="e">
        <f>VLOOKUP(C2,CAPACITY!$C$12:$E$69,2,0)</f>
        <v>#N/A</v>
      </c>
      <c r="E2" s="13" t="e">
        <f>VLOOKUP(C2,CAPACITY!$C$12:$E$69,3,0)</f>
        <v>#N/A</v>
      </c>
      <c r="F2" s="13" t="s">
        <v>56</v>
      </c>
      <c r="G2" s="13">
        <f>SUM(H2:L2)</f>
        <v>0.65</v>
      </c>
      <c r="H2" s="24">
        <f>SUM(H3:H5)</f>
        <v>0.35000000000000003</v>
      </c>
      <c r="I2" s="24">
        <f t="shared" ref="I2:BT2" si="0">SUM(I3:I5)</f>
        <v>0.1</v>
      </c>
      <c r="J2" s="24">
        <f t="shared" si="0"/>
        <v>0.1</v>
      </c>
      <c r="K2" s="24">
        <f t="shared" si="0"/>
        <v>0.1</v>
      </c>
      <c r="L2" s="24">
        <f t="shared" si="0"/>
        <v>0</v>
      </c>
      <c r="M2" s="24">
        <f t="shared" si="0"/>
        <v>0</v>
      </c>
      <c r="N2" s="24">
        <f t="shared" si="0"/>
        <v>0</v>
      </c>
      <c r="O2" s="24">
        <f t="shared" si="0"/>
        <v>0</v>
      </c>
      <c r="P2" s="24">
        <f t="shared" si="0"/>
        <v>0</v>
      </c>
      <c r="Q2" s="24">
        <f t="shared" si="0"/>
        <v>0</v>
      </c>
      <c r="R2" s="24">
        <f t="shared" si="0"/>
        <v>0</v>
      </c>
      <c r="S2" s="24">
        <f t="shared" si="0"/>
        <v>0</v>
      </c>
      <c r="T2" s="24">
        <f t="shared" si="0"/>
        <v>0</v>
      </c>
      <c r="U2" s="24">
        <f t="shared" si="0"/>
        <v>0</v>
      </c>
      <c r="V2" s="24">
        <f t="shared" si="0"/>
        <v>0</v>
      </c>
      <c r="W2" s="24">
        <f t="shared" si="0"/>
        <v>0</v>
      </c>
      <c r="X2" s="24">
        <f t="shared" si="0"/>
        <v>0</v>
      </c>
      <c r="Y2" s="24">
        <f t="shared" si="0"/>
        <v>0</v>
      </c>
      <c r="Z2" s="24">
        <f t="shared" si="0"/>
        <v>0</v>
      </c>
      <c r="AA2" s="24">
        <f t="shared" si="0"/>
        <v>0</v>
      </c>
      <c r="AB2" s="24">
        <f t="shared" si="0"/>
        <v>0</v>
      </c>
      <c r="AC2" s="24">
        <f t="shared" si="0"/>
        <v>0</v>
      </c>
      <c r="AD2" s="24">
        <f t="shared" si="0"/>
        <v>0</v>
      </c>
      <c r="AE2" s="24">
        <f t="shared" si="0"/>
        <v>0</v>
      </c>
      <c r="AF2" s="24">
        <f t="shared" si="0"/>
        <v>0</v>
      </c>
      <c r="AG2" s="24">
        <f t="shared" si="0"/>
        <v>0</v>
      </c>
      <c r="AH2" s="24">
        <f t="shared" si="0"/>
        <v>0</v>
      </c>
      <c r="AI2" s="24">
        <f t="shared" si="0"/>
        <v>0</v>
      </c>
      <c r="AJ2" s="24">
        <f t="shared" si="0"/>
        <v>0</v>
      </c>
      <c r="AK2" s="24">
        <f t="shared" si="0"/>
        <v>0</v>
      </c>
      <c r="AL2" s="24">
        <f t="shared" si="0"/>
        <v>0</v>
      </c>
      <c r="AM2" s="24">
        <f t="shared" si="0"/>
        <v>0</v>
      </c>
      <c r="AN2" s="24">
        <f t="shared" si="0"/>
        <v>0</v>
      </c>
      <c r="AO2" s="24">
        <f t="shared" si="0"/>
        <v>0</v>
      </c>
      <c r="AP2" s="24">
        <f t="shared" si="0"/>
        <v>0</v>
      </c>
      <c r="AQ2" s="24">
        <f t="shared" si="0"/>
        <v>0</v>
      </c>
      <c r="AR2" s="24">
        <f t="shared" si="0"/>
        <v>0</v>
      </c>
      <c r="AS2" s="24">
        <f t="shared" si="0"/>
        <v>0</v>
      </c>
      <c r="AT2" s="24">
        <f t="shared" si="0"/>
        <v>0</v>
      </c>
      <c r="AU2" s="24">
        <f t="shared" si="0"/>
        <v>0</v>
      </c>
      <c r="AV2" s="24">
        <f t="shared" si="0"/>
        <v>0</v>
      </c>
      <c r="AW2" s="24">
        <f t="shared" si="0"/>
        <v>0</v>
      </c>
      <c r="AX2" s="24">
        <f t="shared" si="0"/>
        <v>0</v>
      </c>
      <c r="AY2" s="24">
        <f t="shared" si="0"/>
        <v>0</v>
      </c>
      <c r="AZ2" s="24">
        <f t="shared" si="0"/>
        <v>0</v>
      </c>
      <c r="BA2" s="24">
        <f t="shared" si="0"/>
        <v>0</v>
      </c>
      <c r="BB2" s="24">
        <f t="shared" si="0"/>
        <v>0</v>
      </c>
      <c r="BC2" s="24">
        <f t="shared" si="0"/>
        <v>0</v>
      </c>
      <c r="BD2" s="24">
        <f t="shared" si="0"/>
        <v>0</v>
      </c>
      <c r="BE2" s="24">
        <f t="shared" si="0"/>
        <v>0</v>
      </c>
      <c r="BF2" s="24">
        <f t="shared" si="0"/>
        <v>0</v>
      </c>
      <c r="BG2" s="24">
        <f t="shared" si="0"/>
        <v>0</v>
      </c>
      <c r="BH2" s="24">
        <f t="shared" si="0"/>
        <v>0</v>
      </c>
      <c r="BI2" s="24">
        <f t="shared" si="0"/>
        <v>0</v>
      </c>
      <c r="BJ2" s="24">
        <f t="shared" si="0"/>
        <v>0</v>
      </c>
      <c r="BK2" s="24">
        <f t="shared" si="0"/>
        <v>0</v>
      </c>
      <c r="BL2" s="24">
        <f t="shared" si="0"/>
        <v>0</v>
      </c>
      <c r="BM2" s="24">
        <f t="shared" si="0"/>
        <v>0</v>
      </c>
      <c r="BN2" s="24">
        <f t="shared" si="0"/>
        <v>0</v>
      </c>
      <c r="BO2" s="24">
        <f t="shared" si="0"/>
        <v>0</v>
      </c>
      <c r="BP2" s="24">
        <f t="shared" si="0"/>
        <v>0</v>
      </c>
      <c r="BQ2" s="24">
        <f t="shared" si="0"/>
        <v>0</v>
      </c>
      <c r="BR2" s="24">
        <f t="shared" si="0"/>
        <v>0</v>
      </c>
      <c r="BS2" s="24">
        <f t="shared" si="0"/>
        <v>0</v>
      </c>
      <c r="BT2" s="24">
        <f t="shared" si="0"/>
        <v>0</v>
      </c>
      <c r="BU2" s="24">
        <f t="shared" ref="BU2:EF2" si="1">SUM(BU3:BU5)</f>
        <v>0</v>
      </c>
      <c r="BV2" s="24">
        <f t="shared" si="1"/>
        <v>0</v>
      </c>
      <c r="BW2" s="24">
        <f t="shared" si="1"/>
        <v>0</v>
      </c>
      <c r="BX2" s="24">
        <f t="shared" si="1"/>
        <v>0</v>
      </c>
      <c r="BY2" s="24">
        <f t="shared" si="1"/>
        <v>0</v>
      </c>
      <c r="BZ2" s="24">
        <f t="shared" si="1"/>
        <v>0</v>
      </c>
      <c r="CA2" s="24">
        <f t="shared" si="1"/>
        <v>0</v>
      </c>
      <c r="CB2" s="24">
        <f t="shared" si="1"/>
        <v>0</v>
      </c>
      <c r="CC2" s="24">
        <f t="shared" si="1"/>
        <v>0</v>
      </c>
      <c r="CD2" s="24">
        <f t="shared" si="1"/>
        <v>0</v>
      </c>
      <c r="CE2" s="24">
        <f t="shared" si="1"/>
        <v>0</v>
      </c>
      <c r="CF2" s="24">
        <f t="shared" si="1"/>
        <v>0</v>
      </c>
      <c r="CG2" s="24">
        <f t="shared" si="1"/>
        <v>0</v>
      </c>
      <c r="CH2" s="24">
        <f t="shared" si="1"/>
        <v>0</v>
      </c>
      <c r="CI2" s="24">
        <f t="shared" si="1"/>
        <v>0</v>
      </c>
      <c r="CJ2" s="24">
        <f t="shared" si="1"/>
        <v>0</v>
      </c>
      <c r="CK2" s="24">
        <f t="shared" si="1"/>
        <v>0</v>
      </c>
      <c r="CL2" s="24">
        <f t="shared" si="1"/>
        <v>0</v>
      </c>
      <c r="CM2" s="24">
        <f t="shared" si="1"/>
        <v>0</v>
      </c>
      <c r="CN2" s="24">
        <f t="shared" si="1"/>
        <v>0</v>
      </c>
      <c r="CO2" s="24">
        <f t="shared" si="1"/>
        <v>0</v>
      </c>
      <c r="CP2" s="24">
        <f t="shared" si="1"/>
        <v>0</v>
      </c>
      <c r="CQ2" s="24">
        <f t="shared" si="1"/>
        <v>0</v>
      </c>
      <c r="CR2" s="24">
        <f t="shared" si="1"/>
        <v>0</v>
      </c>
      <c r="CS2" s="24">
        <f t="shared" si="1"/>
        <v>0</v>
      </c>
      <c r="CT2" s="24">
        <f t="shared" si="1"/>
        <v>0</v>
      </c>
      <c r="CU2" s="24">
        <f t="shared" si="1"/>
        <v>0</v>
      </c>
      <c r="CV2" s="24">
        <f t="shared" si="1"/>
        <v>0</v>
      </c>
      <c r="CW2" s="24">
        <f t="shared" si="1"/>
        <v>0</v>
      </c>
      <c r="CX2" s="24">
        <f t="shared" si="1"/>
        <v>0</v>
      </c>
      <c r="CY2" s="24">
        <f t="shared" si="1"/>
        <v>0</v>
      </c>
      <c r="CZ2" s="24">
        <f t="shared" si="1"/>
        <v>0</v>
      </c>
      <c r="DA2" s="24">
        <f t="shared" si="1"/>
        <v>0</v>
      </c>
      <c r="DB2" s="24">
        <f t="shared" si="1"/>
        <v>0</v>
      </c>
      <c r="DC2" s="24">
        <f t="shared" si="1"/>
        <v>0</v>
      </c>
      <c r="DD2" s="24">
        <f t="shared" si="1"/>
        <v>0</v>
      </c>
      <c r="DE2" s="24">
        <f t="shared" si="1"/>
        <v>0</v>
      </c>
      <c r="DF2" s="24">
        <f t="shared" si="1"/>
        <v>0</v>
      </c>
      <c r="DG2" s="24">
        <f t="shared" si="1"/>
        <v>0</v>
      </c>
      <c r="DH2" s="24">
        <f t="shared" si="1"/>
        <v>0</v>
      </c>
      <c r="DI2" s="24">
        <f t="shared" si="1"/>
        <v>0</v>
      </c>
      <c r="DJ2" s="24">
        <f t="shared" si="1"/>
        <v>0</v>
      </c>
      <c r="DK2" s="24">
        <f t="shared" si="1"/>
        <v>0</v>
      </c>
      <c r="DL2" s="24">
        <f t="shared" si="1"/>
        <v>0</v>
      </c>
      <c r="DM2" s="24">
        <f t="shared" si="1"/>
        <v>0</v>
      </c>
      <c r="DN2" s="24">
        <f t="shared" si="1"/>
        <v>0</v>
      </c>
      <c r="DO2" s="24">
        <f t="shared" si="1"/>
        <v>0</v>
      </c>
      <c r="DP2" s="24">
        <f t="shared" si="1"/>
        <v>0</v>
      </c>
      <c r="DQ2" s="24">
        <f t="shared" si="1"/>
        <v>0</v>
      </c>
      <c r="DR2" s="24">
        <f t="shared" si="1"/>
        <v>0</v>
      </c>
      <c r="DS2" s="24">
        <f t="shared" si="1"/>
        <v>0</v>
      </c>
      <c r="DT2" s="24">
        <f t="shared" si="1"/>
        <v>0</v>
      </c>
      <c r="DU2" s="24">
        <f t="shared" si="1"/>
        <v>0</v>
      </c>
      <c r="DV2" s="24">
        <f t="shared" si="1"/>
        <v>0</v>
      </c>
      <c r="DW2" s="24">
        <f t="shared" si="1"/>
        <v>0</v>
      </c>
      <c r="DX2" s="24">
        <f t="shared" si="1"/>
        <v>0</v>
      </c>
      <c r="DY2" s="24">
        <f t="shared" si="1"/>
        <v>0</v>
      </c>
      <c r="DZ2" s="24">
        <f t="shared" si="1"/>
        <v>0</v>
      </c>
      <c r="EA2" s="24">
        <f t="shared" si="1"/>
        <v>0</v>
      </c>
      <c r="EB2" s="24">
        <f t="shared" si="1"/>
        <v>0</v>
      </c>
      <c r="EC2" s="24">
        <f t="shared" si="1"/>
        <v>0</v>
      </c>
      <c r="ED2" s="24">
        <f t="shared" si="1"/>
        <v>0</v>
      </c>
      <c r="EE2" s="24">
        <f t="shared" si="1"/>
        <v>0</v>
      </c>
      <c r="EF2" s="24">
        <f t="shared" si="1"/>
        <v>0</v>
      </c>
      <c r="EG2" s="24">
        <f t="shared" ref="EG2:GR2" si="2">SUM(EG3:EG5)</f>
        <v>0</v>
      </c>
      <c r="EH2" s="24">
        <f t="shared" si="2"/>
        <v>0</v>
      </c>
      <c r="EI2" s="24">
        <f t="shared" si="2"/>
        <v>0</v>
      </c>
      <c r="EJ2" s="24">
        <f t="shared" si="2"/>
        <v>0</v>
      </c>
      <c r="EK2" s="24">
        <f t="shared" si="2"/>
        <v>0</v>
      </c>
      <c r="EL2" s="24">
        <f t="shared" si="2"/>
        <v>0</v>
      </c>
      <c r="EM2" s="24">
        <f t="shared" si="2"/>
        <v>0</v>
      </c>
      <c r="EN2" s="24">
        <f t="shared" si="2"/>
        <v>0</v>
      </c>
      <c r="EO2" s="24">
        <f t="shared" si="2"/>
        <v>0</v>
      </c>
      <c r="EP2" s="24">
        <f t="shared" si="2"/>
        <v>0</v>
      </c>
      <c r="EQ2" s="24">
        <f t="shared" si="2"/>
        <v>0</v>
      </c>
      <c r="ER2" s="24">
        <f t="shared" si="2"/>
        <v>0</v>
      </c>
      <c r="ES2" s="24">
        <f t="shared" si="2"/>
        <v>0</v>
      </c>
      <c r="ET2" s="24">
        <f t="shared" si="2"/>
        <v>0</v>
      </c>
      <c r="EU2" s="24">
        <f t="shared" si="2"/>
        <v>0</v>
      </c>
      <c r="EV2" s="24">
        <f t="shared" si="2"/>
        <v>0</v>
      </c>
      <c r="EW2" s="24">
        <f t="shared" si="2"/>
        <v>0</v>
      </c>
      <c r="EX2" s="24">
        <f t="shared" si="2"/>
        <v>0</v>
      </c>
      <c r="EY2" s="24">
        <f t="shared" si="2"/>
        <v>0</v>
      </c>
      <c r="EZ2" s="24">
        <f t="shared" si="2"/>
        <v>0</v>
      </c>
      <c r="FA2" s="24">
        <f t="shared" si="2"/>
        <v>0</v>
      </c>
      <c r="FB2" s="24">
        <f t="shared" si="2"/>
        <v>0</v>
      </c>
      <c r="FC2" s="24">
        <f t="shared" si="2"/>
        <v>0</v>
      </c>
      <c r="FD2" s="24">
        <f t="shared" si="2"/>
        <v>0</v>
      </c>
      <c r="FE2" s="24">
        <f t="shared" si="2"/>
        <v>0</v>
      </c>
      <c r="FF2" s="24">
        <f t="shared" si="2"/>
        <v>0</v>
      </c>
      <c r="FG2" s="24">
        <f t="shared" si="2"/>
        <v>0</v>
      </c>
      <c r="FH2" s="24">
        <f t="shared" si="2"/>
        <v>0</v>
      </c>
      <c r="FI2" s="24">
        <f t="shared" si="2"/>
        <v>0</v>
      </c>
      <c r="FJ2" s="24">
        <f t="shared" si="2"/>
        <v>0</v>
      </c>
      <c r="FK2" s="24">
        <f t="shared" si="2"/>
        <v>0</v>
      </c>
      <c r="FL2" s="24">
        <f t="shared" si="2"/>
        <v>0</v>
      </c>
      <c r="FM2" s="24">
        <f t="shared" si="2"/>
        <v>0</v>
      </c>
      <c r="FN2" s="24">
        <f t="shared" si="2"/>
        <v>0</v>
      </c>
      <c r="FO2" s="24">
        <f t="shared" si="2"/>
        <v>0</v>
      </c>
      <c r="FP2" s="24">
        <f t="shared" si="2"/>
        <v>0</v>
      </c>
      <c r="FQ2" s="24">
        <f t="shared" si="2"/>
        <v>0</v>
      </c>
      <c r="FR2" s="24">
        <f t="shared" si="2"/>
        <v>0</v>
      </c>
      <c r="FS2" s="24">
        <f t="shared" si="2"/>
        <v>0</v>
      </c>
      <c r="FT2" s="24">
        <f t="shared" si="2"/>
        <v>0</v>
      </c>
      <c r="FU2" s="24">
        <f t="shared" si="2"/>
        <v>0</v>
      </c>
      <c r="FV2" s="24">
        <f t="shared" si="2"/>
        <v>0</v>
      </c>
      <c r="FW2" s="24">
        <f t="shared" si="2"/>
        <v>0</v>
      </c>
      <c r="FX2" s="24">
        <f t="shared" si="2"/>
        <v>0</v>
      </c>
      <c r="FY2" s="24">
        <f t="shared" si="2"/>
        <v>0</v>
      </c>
      <c r="FZ2" s="24">
        <f t="shared" si="2"/>
        <v>0</v>
      </c>
      <c r="GA2" s="24">
        <f t="shared" si="2"/>
        <v>0</v>
      </c>
      <c r="GB2" s="24">
        <f t="shared" si="2"/>
        <v>0</v>
      </c>
      <c r="GC2" s="24">
        <f t="shared" si="2"/>
        <v>0</v>
      </c>
      <c r="GD2" s="24">
        <f t="shared" si="2"/>
        <v>0</v>
      </c>
      <c r="GE2" s="24">
        <f t="shared" si="2"/>
        <v>0</v>
      </c>
      <c r="GF2" s="24">
        <f t="shared" si="2"/>
        <v>0</v>
      </c>
      <c r="GG2" s="24">
        <f t="shared" si="2"/>
        <v>0</v>
      </c>
      <c r="GH2" s="24">
        <f t="shared" si="2"/>
        <v>0</v>
      </c>
      <c r="GI2" s="24">
        <f t="shared" si="2"/>
        <v>0</v>
      </c>
      <c r="GJ2" s="24">
        <f t="shared" si="2"/>
        <v>0</v>
      </c>
      <c r="GK2" s="24">
        <f t="shared" si="2"/>
        <v>0</v>
      </c>
      <c r="GL2" s="24">
        <f t="shared" si="2"/>
        <v>0</v>
      </c>
      <c r="GM2" s="24">
        <f t="shared" si="2"/>
        <v>0</v>
      </c>
      <c r="GN2" s="24">
        <f t="shared" si="2"/>
        <v>0</v>
      </c>
      <c r="GO2" s="24">
        <f t="shared" si="2"/>
        <v>0</v>
      </c>
      <c r="GP2" s="24">
        <f t="shared" si="2"/>
        <v>0</v>
      </c>
      <c r="GQ2" s="24">
        <f t="shared" si="2"/>
        <v>0</v>
      </c>
      <c r="GR2" s="24">
        <f t="shared" si="2"/>
        <v>0</v>
      </c>
      <c r="GS2" s="24">
        <f t="shared" ref="GS2:JD2" si="3">SUM(GS3:GS5)</f>
        <v>0</v>
      </c>
      <c r="GT2" s="24">
        <f t="shared" si="3"/>
        <v>0</v>
      </c>
      <c r="GU2" s="24">
        <f t="shared" si="3"/>
        <v>0</v>
      </c>
      <c r="GV2" s="24">
        <f t="shared" si="3"/>
        <v>0</v>
      </c>
      <c r="GW2" s="24">
        <f t="shared" si="3"/>
        <v>0</v>
      </c>
      <c r="GX2" s="24">
        <f t="shared" si="3"/>
        <v>0</v>
      </c>
      <c r="GY2" s="24">
        <f t="shared" si="3"/>
        <v>0</v>
      </c>
      <c r="GZ2" s="24">
        <f t="shared" si="3"/>
        <v>0</v>
      </c>
      <c r="HA2" s="24">
        <f t="shared" si="3"/>
        <v>0</v>
      </c>
      <c r="HB2" s="24">
        <f t="shared" si="3"/>
        <v>0</v>
      </c>
      <c r="HC2" s="24">
        <f t="shared" si="3"/>
        <v>0</v>
      </c>
      <c r="HD2" s="24">
        <f t="shared" si="3"/>
        <v>0</v>
      </c>
      <c r="HE2" s="24">
        <f t="shared" si="3"/>
        <v>0</v>
      </c>
      <c r="HF2" s="24">
        <f t="shared" si="3"/>
        <v>0</v>
      </c>
      <c r="HG2" s="24">
        <f t="shared" si="3"/>
        <v>0</v>
      </c>
      <c r="HH2" s="24">
        <f t="shared" si="3"/>
        <v>0</v>
      </c>
      <c r="HI2" s="24">
        <f t="shared" si="3"/>
        <v>0</v>
      </c>
      <c r="HJ2" s="24">
        <f t="shared" si="3"/>
        <v>0</v>
      </c>
      <c r="HK2" s="24">
        <f t="shared" si="3"/>
        <v>0</v>
      </c>
      <c r="HL2" s="24">
        <f t="shared" si="3"/>
        <v>0</v>
      </c>
      <c r="HM2" s="24">
        <f t="shared" si="3"/>
        <v>0</v>
      </c>
      <c r="HN2" s="24">
        <f t="shared" si="3"/>
        <v>0</v>
      </c>
      <c r="HO2" s="24">
        <f t="shared" si="3"/>
        <v>0</v>
      </c>
      <c r="HP2" s="24">
        <f t="shared" si="3"/>
        <v>0</v>
      </c>
      <c r="HQ2" s="24">
        <f t="shared" si="3"/>
        <v>0</v>
      </c>
      <c r="HR2" s="24">
        <f t="shared" si="3"/>
        <v>0</v>
      </c>
      <c r="HS2" s="24">
        <f t="shared" si="3"/>
        <v>0</v>
      </c>
      <c r="HT2" s="24">
        <f t="shared" si="3"/>
        <v>0</v>
      </c>
      <c r="HU2" s="24">
        <f t="shared" si="3"/>
        <v>0</v>
      </c>
      <c r="HV2" s="24">
        <f t="shared" si="3"/>
        <v>0</v>
      </c>
      <c r="HW2" s="24">
        <f t="shared" si="3"/>
        <v>0</v>
      </c>
      <c r="HX2" s="24">
        <f t="shared" si="3"/>
        <v>0</v>
      </c>
      <c r="HY2" s="24">
        <f t="shared" si="3"/>
        <v>0</v>
      </c>
      <c r="HZ2" s="24">
        <f t="shared" si="3"/>
        <v>0</v>
      </c>
      <c r="IA2" s="24">
        <f t="shared" si="3"/>
        <v>0</v>
      </c>
      <c r="IB2" s="24">
        <f t="shared" si="3"/>
        <v>0</v>
      </c>
      <c r="IC2" s="24">
        <f t="shared" si="3"/>
        <v>0</v>
      </c>
      <c r="ID2" s="24">
        <f t="shared" si="3"/>
        <v>0</v>
      </c>
      <c r="IE2" s="24">
        <f t="shared" si="3"/>
        <v>0</v>
      </c>
      <c r="IF2" s="24">
        <f t="shared" si="3"/>
        <v>0</v>
      </c>
      <c r="IG2" s="24">
        <f t="shared" si="3"/>
        <v>0</v>
      </c>
      <c r="IH2" s="24">
        <f t="shared" si="3"/>
        <v>0</v>
      </c>
      <c r="II2" s="24">
        <f t="shared" si="3"/>
        <v>0</v>
      </c>
      <c r="IJ2" s="24">
        <f t="shared" si="3"/>
        <v>0</v>
      </c>
      <c r="IK2" s="24">
        <f t="shared" si="3"/>
        <v>0</v>
      </c>
      <c r="IL2" s="24">
        <f t="shared" si="3"/>
        <v>0</v>
      </c>
      <c r="IM2" s="24">
        <f t="shared" si="3"/>
        <v>0</v>
      </c>
      <c r="IN2" s="24">
        <f t="shared" si="3"/>
        <v>0</v>
      </c>
      <c r="IO2" s="24">
        <f t="shared" si="3"/>
        <v>0</v>
      </c>
      <c r="IP2" s="24">
        <f t="shared" si="3"/>
        <v>0</v>
      </c>
      <c r="IQ2" s="24">
        <f t="shared" si="3"/>
        <v>0</v>
      </c>
      <c r="IR2" s="24">
        <f t="shared" si="3"/>
        <v>0</v>
      </c>
      <c r="IS2" s="24">
        <f t="shared" si="3"/>
        <v>0</v>
      </c>
      <c r="IT2" s="24">
        <f t="shared" si="3"/>
        <v>0</v>
      </c>
      <c r="IU2" s="24">
        <f t="shared" si="3"/>
        <v>0</v>
      </c>
      <c r="IV2" s="24">
        <f t="shared" si="3"/>
        <v>0</v>
      </c>
      <c r="IW2" s="24">
        <f t="shared" si="3"/>
        <v>0</v>
      </c>
      <c r="IX2" s="24">
        <f t="shared" si="3"/>
        <v>0</v>
      </c>
      <c r="IY2" s="24">
        <f t="shared" si="3"/>
        <v>0</v>
      </c>
      <c r="IZ2" s="24">
        <f t="shared" si="3"/>
        <v>0</v>
      </c>
      <c r="JA2" s="24">
        <f t="shared" si="3"/>
        <v>0</v>
      </c>
      <c r="JB2" s="24">
        <f t="shared" si="3"/>
        <v>0</v>
      </c>
      <c r="JC2" s="24">
        <f t="shared" si="3"/>
        <v>0</v>
      </c>
      <c r="JD2" s="24">
        <f t="shared" si="3"/>
        <v>0</v>
      </c>
      <c r="JE2" s="24">
        <f t="shared" ref="JE2:LB2" si="4">SUM(JE3:JE5)</f>
        <v>0</v>
      </c>
      <c r="JF2" s="24">
        <f t="shared" si="4"/>
        <v>0</v>
      </c>
      <c r="JG2" s="24">
        <f t="shared" si="4"/>
        <v>0</v>
      </c>
      <c r="JH2" s="24">
        <f t="shared" si="4"/>
        <v>0</v>
      </c>
      <c r="JI2" s="24">
        <f t="shared" si="4"/>
        <v>0</v>
      </c>
      <c r="JJ2" s="24">
        <f t="shared" si="4"/>
        <v>0</v>
      </c>
      <c r="JK2" s="24">
        <f t="shared" si="4"/>
        <v>0</v>
      </c>
      <c r="JL2" s="24">
        <f t="shared" si="4"/>
        <v>0</v>
      </c>
      <c r="JM2" s="24">
        <f t="shared" si="4"/>
        <v>0</v>
      </c>
      <c r="JN2" s="24">
        <f t="shared" si="4"/>
        <v>0</v>
      </c>
      <c r="JO2" s="24">
        <f t="shared" si="4"/>
        <v>0</v>
      </c>
      <c r="JP2" s="24">
        <f t="shared" si="4"/>
        <v>0</v>
      </c>
      <c r="JQ2" s="24">
        <f t="shared" si="4"/>
        <v>0</v>
      </c>
      <c r="JR2" s="24">
        <f t="shared" si="4"/>
        <v>0</v>
      </c>
      <c r="JS2" s="24">
        <f t="shared" si="4"/>
        <v>0</v>
      </c>
      <c r="JT2" s="24">
        <f t="shared" si="4"/>
        <v>0</v>
      </c>
      <c r="JU2" s="24">
        <f t="shared" si="4"/>
        <v>0</v>
      </c>
      <c r="JV2" s="24">
        <f t="shared" si="4"/>
        <v>0</v>
      </c>
      <c r="JW2" s="24">
        <f t="shared" si="4"/>
        <v>0</v>
      </c>
      <c r="JX2" s="24">
        <f t="shared" si="4"/>
        <v>0</v>
      </c>
      <c r="JY2" s="24">
        <f t="shared" si="4"/>
        <v>0</v>
      </c>
      <c r="JZ2" s="24">
        <f t="shared" si="4"/>
        <v>0</v>
      </c>
      <c r="KA2" s="24">
        <f t="shared" si="4"/>
        <v>0</v>
      </c>
      <c r="KB2" s="24">
        <f t="shared" si="4"/>
        <v>0</v>
      </c>
      <c r="KC2" s="24">
        <f t="shared" si="4"/>
        <v>0</v>
      </c>
      <c r="KD2" s="24">
        <f t="shared" si="4"/>
        <v>0</v>
      </c>
      <c r="KE2" s="24">
        <f t="shared" si="4"/>
        <v>0</v>
      </c>
      <c r="KF2" s="24">
        <f t="shared" si="4"/>
        <v>0</v>
      </c>
      <c r="KG2" s="24">
        <f t="shared" si="4"/>
        <v>0</v>
      </c>
      <c r="KH2" s="24">
        <f t="shared" si="4"/>
        <v>0</v>
      </c>
      <c r="KI2" s="24">
        <f t="shared" si="4"/>
        <v>0</v>
      </c>
      <c r="KJ2" s="24">
        <f t="shared" si="4"/>
        <v>0</v>
      </c>
      <c r="KK2" s="24">
        <f t="shared" si="4"/>
        <v>0</v>
      </c>
      <c r="KL2" s="24">
        <f t="shared" si="4"/>
        <v>0</v>
      </c>
      <c r="KM2" s="24">
        <f t="shared" si="4"/>
        <v>0</v>
      </c>
      <c r="KN2" s="24">
        <f t="shared" si="4"/>
        <v>0</v>
      </c>
      <c r="KO2" s="24">
        <f t="shared" si="4"/>
        <v>0</v>
      </c>
      <c r="KP2" s="24">
        <f t="shared" si="4"/>
        <v>0</v>
      </c>
      <c r="KQ2" s="24">
        <f t="shared" si="4"/>
        <v>0</v>
      </c>
      <c r="KR2" s="24">
        <f t="shared" si="4"/>
        <v>0</v>
      </c>
      <c r="KS2" s="24">
        <f t="shared" si="4"/>
        <v>0</v>
      </c>
      <c r="KT2" s="24">
        <f t="shared" si="4"/>
        <v>0</v>
      </c>
      <c r="KU2" s="24">
        <f t="shared" si="4"/>
        <v>0</v>
      </c>
      <c r="KV2" s="24">
        <f t="shared" si="4"/>
        <v>0</v>
      </c>
      <c r="KW2" s="24">
        <f t="shared" si="4"/>
        <v>0</v>
      </c>
      <c r="KX2" s="24">
        <f t="shared" si="4"/>
        <v>0</v>
      </c>
      <c r="KY2" s="24">
        <f t="shared" si="4"/>
        <v>0</v>
      </c>
      <c r="KZ2" s="24">
        <f t="shared" si="4"/>
        <v>0</v>
      </c>
      <c r="LA2" s="24">
        <f t="shared" si="4"/>
        <v>0</v>
      </c>
      <c r="LB2" s="24">
        <f t="shared" si="4"/>
        <v>0</v>
      </c>
    </row>
    <row r="3" spans="1:314" outlineLevel="2">
      <c r="A3" s="9" t="s">
        <v>54</v>
      </c>
      <c r="B3" s="9" t="s">
        <v>55</v>
      </c>
      <c r="C3" s="9" t="str">
        <f t="shared" ref="C3:C32" si="5">A3&amp;" "&amp;B3</f>
        <v>Andrzej Dyśko</v>
      </c>
      <c r="D3" s="9" t="e">
        <f>VLOOKUP(C3,CAPACITY!$C$12:$E$69,2,0)</f>
        <v>#N/A</v>
      </c>
      <c r="E3" s="9" t="e">
        <f>VLOOKUP(C3,CAPACITY!$C$12:$E$69,3,0)</f>
        <v>#N/A</v>
      </c>
      <c r="F3" s="9" t="s">
        <v>57</v>
      </c>
      <c r="G3" s="9">
        <f>SUM(H3:L3)</f>
        <v>0.35</v>
      </c>
      <c r="H3" s="14">
        <v>0.05</v>
      </c>
      <c r="I3" s="15">
        <v>0.1</v>
      </c>
      <c r="J3" s="15">
        <v>0.1</v>
      </c>
      <c r="K3" s="15">
        <v>0.1</v>
      </c>
      <c r="L3" s="15">
        <v>0</v>
      </c>
      <c r="M3" s="15">
        <v>0</v>
      </c>
      <c r="N3" s="15">
        <v>0</v>
      </c>
      <c r="O3" s="15">
        <v>0</v>
      </c>
      <c r="P3" s="15">
        <v>0</v>
      </c>
      <c r="Q3" s="15">
        <v>0</v>
      </c>
      <c r="R3" s="15">
        <v>0</v>
      </c>
      <c r="S3" s="15">
        <v>0</v>
      </c>
      <c r="T3" s="15">
        <v>0</v>
      </c>
      <c r="U3" s="15">
        <v>0</v>
      </c>
      <c r="V3" s="15">
        <v>0</v>
      </c>
      <c r="W3" s="15">
        <v>0</v>
      </c>
      <c r="X3" s="15">
        <v>0</v>
      </c>
      <c r="Y3" s="15">
        <v>0</v>
      </c>
      <c r="Z3" s="15">
        <v>0</v>
      </c>
      <c r="AA3" s="15">
        <v>0</v>
      </c>
      <c r="AB3" s="15">
        <v>0</v>
      </c>
      <c r="AC3" s="15">
        <v>0</v>
      </c>
      <c r="AD3" s="15">
        <v>0</v>
      </c>
      <c r="AE3" s="15">
        <v>0</v>
      </c>
      <c r="AF3" s="15">
        <v>0</v>
      </c>
      <c r="AG3" s="15">
        <v>0</v>
      </c>
      <c r="AH3" s="15">
        <v>0</v>
      </c>
      <c r="AI3" s="15">
        <v>0</v>
      </c>
      <c r="AJ3" s="15">
        <v>0</v>
      </c>
      <c r="AK3" s="15">
        <v>0</v>
      </c>
      <c r="AL3" s="15">
        <v>0</v>
      </c>
      <c r="AM3" s="15">
        <v>0</v>
      </c>
      <c r="AN3" s="15">
        <v>0</v>
      </c>
      <c r="AO3" s="15">
        <v>0</v>
      </c>
      <c r="AP3" s="15">
        <v>0</v>
      </c>
      <c r="AQ3" s="15">
        <v>0</v>
      </c>
      <c r="AR3" s="15">
        <v>0</v>
      </c>
      <c r="AS3" s="15">
        <v>0</v>
      </c>
      <c r="AT3" s="15">
        <v>0</v>
      </c>
      <c r="AU3" s="15">
        <v>0</v>
      </c>
      <c r="AV3" s="15">
        <v>0</v>
      </c>
      <c r="AW3" s="15">
        <v>0</v>
      </c>
      <c r="AX3" s="15">
        <v>0</v>
      </c>
      <c r="AY3" s="15">
        <v>0</v>
      </c>
      <c r="AZ3" s="15">
        <v>0</v>
      </c>
      <c r="BA3" s="15">
        <v>0</v>
      </c>
      <c r="BB3" s="15">
        <v>0</v>
      </c>
      <c r="BC3" s="15">
        <v>0</v>
      </c>
      <c r="BD3" s="15">
        <v>0</v>
      </c>
      <c r="BE3" s="15">
        <v>0</v>
      </c>
      <c r="BF3" s="15">
        <v>0</v>
      </c>
      <c r="BG3" s="15">
        <v>0</v>
      </c>
      <c r="BH3" s="15">
        <v>0</v>
      </c>
      <c r="BI3" s="15">
        <v>0</v>
      </c>
      <c r="BJ3" s="15">
        <v>0</v>
      </c>
      <c r="BK3" s="15">
        <v>0</v>
      </c>
      <c r="BL3" s="15">
        <v>0</v>
      </c>
      <c r="BM3" s="15">
        <v>0</v>
      </c>
      <c r="BN3" s="15">
        <v>0</v>
      </c>
      <c r="BO3" s="15">
        <v>0</v>
      </c>
      <c r="BP3" s="15">
        <v>0</v>
      </c>
      <c r="BQ3" s="15">
        <v>0</v>
      </c>
      <c r="BR3" s="15">
        <v>0</v>
      </c>
      <c r="BS3" s="15">
        <v>0</v>
      </c>
      <c r="BT3" s="15">
        <v>0</v>
      </c>
      <c r="BU3" s="15">
        <v>0</v>
      </c>
      <c r="BV3" s="15">
        <v>0</v>
      </c>
      <c r="BW3" s="15">
        <v>0</v>
      </c>
      <c r="BX3" s="119">
        <f t="shared" ref="BX3:BX23" si="6">SUM(BX4:BX6)</f>
        <v>0</v>
      </c>
      <c r="BY3" s="119">
        <f t="shared" ref="BY3:BY23" si="7">SUM(BY4:BY6)</f>
        <v>0</v>
      </c>
      <c r="BZ3" s="15">
        <v>0</v>
      </c>
      <c r="CA3" s="15">
        <v>0</v>
      </c>
      <c r="CB3" s="15">
        <v>0</v>
      </c>
      <c r="CC3" s="15">
        <v>0</v>
      </c>
      <c r="CD3" s="15">
        <v>0</v>
      </c>
      <c r="CE3" s="15">
        <v>0</v>
      </c>
      <c r="CF3" s="15">
        <v>0</v>
      </c>
      <c r="CG3" s="15">
        <v>0</v>
      </c>
      <c r="CH3" s="15">
        <v>0</v>
      </c>
      <c r="CI3" s="15">
        <v>0</v>
      </c>
      <c r="CJ3" s="15">
        <v>0</v>
      </c>
      <c r="CK3" s="15">
        <v>0</v>
      </c>
      <c r="CL3" s="15">
        <v>0</v>
      </c>
      <c r="CM3" s="15">
        <v>0</v>
      </c>
      <c r="CN3" s="15">
        <v>0</v>
      </c>
      <c r="CO3" s="15">
        <v>0</v>
      </c>
      <c r="CP3" s="15">
        <v>0</v>
      </c>
      <c r="CQ3" s="15">
        <v>0</v>
      </c>
      <c r="CR3" s="15">
        <v>0</v>
      </c>
      <c r="CS3" s="15">
        <v>0</v>
      </c>
      <c r="CT3" s="15">
        <v>0</v>
      </c>
      <c r="CU3" s="15">
        <v>0</v>
      </c>
      <c r="CV3" s="15">
        <v>0</v>
      </c>
      <c r="CW3" s="15">
        <v>0</v>
      </c>
      <c r="CX3" s="15">
        <v>0</v>
      </c>
      <c r="CY3" s="15">
        <v>0</v>
      </c>
      <c r="CZ3" s="15">
        <v>0</v>
      </c>
      <c r="DA3" s="15">
        <v>0</v>
      </c>
      <c r="DB3" s="15">
        <v>0</v>
      </c>
      <c r="DC3" s="15">
        <v>0</v>
      </c>
      <c r="DD3" s="15">
        <v>0</v>
      </c>
      <c r="DE3" s="15">
        <v>0</v>
      </c>
      <c r="DF3" s="15">
        <v>0</v>
      </c>
      <c r="DG3" s="15">
        <v>0</v>
      </c>
      <c r="DH3" s="15">
        <v>0</v>
      </c>
      <c r="DI3" s="15">
        <v>0</v>
      </c>
      <c r="DJ3" s="15">
        <v>0</v>
      </c>
      <c r="DK3" s="15">
        <v>0</v>
      </c>
      <c r="DL3" s="15">
        <v>0</v>
      </c>
      <c r="DM3" s="15">
        <v>0</v>
      </c>
      <c r="DN3" s="15">
        <v>0</v>
      </c>
      <c r="DO3" s="15">
        <v>0</v>
      </c>
      <c r="DP3" s="15">
        <v>0</v>
      </c>
      <c r="DQ3" s="15">
        <v>0</v>
      </c>
      <c r="DR3" s="15">
        <v>0</v>
      </c>
      <c r="DS3" s="15">
        <v>0</v>
      </c>
      <c r="DT3" s="15">
        <v>0</v>
      </c>
      <c r="DU3" s="15">
        <v>0</v>
      </c>
      <c r="DV3" s="15">
        <v>0</v>
      </c>
      <c r="DW3" s="15">
        <v>0</v>
      </c>
      <c r="DX3" s="15">
        <v>0</v>
      </c>
      <c r="DY3" s="15">
        <v>0</v>
      </c>
      <c r="DZ3" s="15">
        <v>0</v>
      </c>
      <c r="EA3" s="15">
        <v>0</v>
      </c>
      <c r="EB3" s="15">
        <v>0</v>
      </c>
      <c r="EC3" s="15">
        <v>0</v>
      </c>
      <c r="ED3" s="15">
        <v>0</v>
      </c>
      <c r="EE3" s="15">
        <v>0</v>
      </c>
      <c r="EF3" s="15">
        <v>0</v>
      </c>
      <c r="EG3" s="15">
        <v>0</v>
      </c>
      <c r="EH3" s="15">
        <v>0</v>
      </c>
      <c r="EI3" s="15">
        <v>0</v>
      </c>
      <c r="EJ3" s="15">
        <v>0</v>
      </c>
      <c r="EK3" s="15">
        <v>0</v>
      </c>
      <c r="EL3" s="15">
        <v>0</v>
      </c>
      <c r="EM3" s="15">
        <v>0</v>
      </c>
      <c r="EN3" s="15">
        <v>0</v>
      </c>
      <c r="EO3" s="15">
        <v>0</v>
      </c>
      <c r="EP3" s="15">
        <v>0</v>
      </c>
      <c r="EQ3" s="15">
        <v>0</v>
      </c>
      <c r="ER3" s="15">
        <v>0</v>
      </c>
      <c r="ES3" s="15">
        <v>0</v>
      </c>
      <c r="ET3" s="15">
        <v>0</v>
      </c>
      <c r="EU3" s="15">
        <v>0</v>
      </c>
      <c r="EV3" s="15">
        <v>0</v>
      </c>
      <c r="EW3" s="15">
        <v>0</v>
      </c>
      <c r="EX3" s="15">
        <v>0</v>
      </c>
      <c r="EY3" s="15">
        <v>0</v>
      </c>
      <c r="EZ3" s="15">
        <v>0</v>
      </c>
      <c r="FA3" s="15">
        <v>0</v>
      </c>
      <c r="FB3" s="15">
        <v>0</v>
      </c>
      <c r="FC3" s="15">
        <v>0</v>
      </c>
      <c r="FD3" s="15">
        <v>0</v>
      </c>
      <c r="FE3" s="15">
        <v>0</v>
      </c>
      <c r="FF3" s="15">
        <v>0</v>
      </c>
      <c r="FG3" s="15">
        <v>0</v>
      </c>
      <c r="FH3" s="15">
        <v>0</v>
      </c>
      <c r="FI3" s="15">
        <v>0</v>
      </c>
      <c r="FJ3" s="15">
        <v>0</v>
      </c>
      <c r="FK3" s="15">
        <v>0</v>
      </c>
      <c r="FL3" s="15">
        <v>0</v>
      </c>
      <c r="FM3" s="15">
        <v>0</v>
      </c>
      <c r="FN3" s="15">
        <v>0</v>
      </c>
      <c r="FO3" s="15">
        <v>0</v>
      </c>
      <c r="FP3" s="15">
        <v>0</v>
      </c>
      <c r="FQ3" s="15">
        <v>0</v>
      </c>
      <c r="FR3" s="15">
        <v>0</v>
      </c>
      <c r="FS3" s="15">
        <v>0</v>
      </c>
      <c r="FT3" s="15">
        <v>0</v>
      </c>
      <c r="FU3" s="15">
        <v>0</v>
      </c>
      <c r="FV3" s="15">
        <v>0</v>
      </c>
      <c r="FW3" s="15">
        <v>0</v>
      </c>
      <c r="FX3" s="15">
        <v>0</v>
      </c>
      <c r="FY3" s="15">
        <v>0</v>
      </c>
      <c r="FZ3" s="15">
        <v>0</v>
      </c>
      <c r="GA3" s="15">
        <v>0</v>
      </c>
      <c r="GB3" s="15">
        <v>0</v>
      </c>
      <c r="GC3" s="15">
        <v>0</v>
      </c>
      <c r="GD3" s="15">
        <v>0</v>
      </c>
      <c r="GE3" s="15">
        <v>0</v>
      </c>
      <c r="GF3" s="15">
        <v>0</v>
      </c>
      <c r="GG3" s="15">
        <v>0</v>
      </c>
      <c r="GH3" s="15">
        <v>0</v>
      </c>
      <c r="GI3" s="15">
        <v>0</v>
      </c>
      <c r="GJ3" s="15">
        <v>0</v>
      </c>
      <c r="GK3" s="15">
        <v>0</v>
      </c>
      <c r="GL3" s="15">
        <v>0</v>
      </c>
      <c r="GM3" s="15">
        <v>0</v>
      </c>
      <c r="GN3" s="15">
        <v>0</v>
      </c>
      <c r="GO3" s="15">
        <v>0</v>
      </c>
      <c r="GP3" s="15">
        <v>0</v>
      </c>
      <c r="GQ3" s="15">
        <v>0</v>
      </c>
      <c r="GR3" s="15">
        <v>0</v>
      </c>
      <c r="GS3" s="15">
        <v>0</v>
      </c>
      <c r="GT3" s="15">
        <v>0</v>
      </c>
      <c r="GU3" s="15">
        <v>0</v>
      </c>
      <c r="GV3" s="15">
        <v>0</v>
      </c>
      <c r="GW3" s="15">
        <v>0</v>
      </c>
      <c r="GX3" s="15">
        <v>0</v>
      </c>
      <c r="GY3" s="15">
        <v>0</v>
      </c>
      <c r="GZ3" s="15">
        <v>0</v>
      </c>
      <c r="HA3" s="15">
        <v>0</v>
      </c>
      <c r="HB3" s="15">
        <v>0</v>
      </c>
      <c r="HC3" s="15">
        <v>0</v>
      </c>
      <c r="HD3" s="15">
        <v>0</v>
      </c>
      <c r="HE3" s="15">
        <v>0</v>
      </c>
      <c r="HF3" s="15">
        <v>0</v>
      </c>
      <c r="HG3" s="15">
        <v>0</v>
      </c>
      <c r="HH3" s="15">
        <v>0</v>
      </c>
      <c r="HI3" s="15">
        <v>0</v>
      </c>
      <c r="HJ3" s="15">
        <v>0</v>
      </c>
      <c r="HK3" s="15">
        <v>0</v>
      </c>
      <c r="HL3" s="15">
        <v>0</v>
      </c>
      <c r="HM3" s="15">
        <v>0</v>
      </c>
      <c r="HN3" s="15">
        <v>0</v>
      </c>
      <c r="HO3" s="15">
        <v>0</v>
      </c>
      <c r="HP3" s="15">
        <v>0</v>
      </c>
      <c r="HQ3" s="15">
        <v>0</v>
      </c>
      <c r="HR3" s="15">
        <v>0</v>
      </c>
      <c r="HS3" s="15">
        <v>0</v>
      </c>
      <c r="HT3" s="15">
        <v>0</v>
      </c>
      <c r="HU3" s="15">
        <v>0</v>
      </c>
      <c r="HV3" s="15">
        <v>0</v>
      </c>
      <c r="HW3" s="15">
        <v>0</v>
      </c>
      <c r="HX3" s="15">
        <v>0</v>
      </c>
      <c r="HY3" s="15">
        <v>0</v>
      </c>
      <c r="HZ3" s="15">
        <v>0</v>
      </c>
      <c r="IA3" s="15">
        <v>0</v>
      </c>
      <c r="IB3" s="15">
        <v>0</v>
      </c>
      <c r="IC3" s="15">
        <v>0</v>
      </c>
      <c r="ID3" s="15">
        <v>0</v>
      </c>
      <c r="IE3" s="15">
        <v>0</v>
      </c>
      <c r="IF3" s="15">
        <v>0</v>
      </c>
      <c r="IG3" s="15">
        <v>0</v>
      </c>
      <c r="IH3" s="15">
        <v>0</v>
      </c>
      <c r="II3" s="15">
        <v>0</v>
      </c>
      <c r="IJ3" s="15">
        <v>0</v>
      </c>
      <c r="IK3" s="15">
        <v>0</v>
      </c>
      <c r="IL3" s="15">
        <v>0</v>
      </c>
      <c r="IM3" s="15">
        <v>0</v>
      </c>
      <c r="IN3" s="15">
        <v>0</v>
      </c>
      <c r="IO3" s="15">
        <v>0</v>
      </c>
      <c r="IP3" s="15">
        <v>0</v>
      </c>
      <c r="IQ3" s="15">
        <v>0</v>
      </c>
      <c r="IR3" s="15">
        <v>0</v>
      </c>
      <c r="IS3" s="15">
        <v>0</v>
      </c>
      <c r="IT3" s="15">
        <v>0</v>
      </c>
      <c r="IU3" s="15">
        <v>0</v>
      </c>
      <c r="IV3" s="15">
        <v>0</v>
      </c>
      <c r="IW3" s="15">
        <v>0</v>
      </c>
      <c r="IX3" s="15">
        <v>0</v>
      </c>
      <c r="IY3" s="15">
        <v>0</v>
      </c>
      <c r="IZ3" s="15">
        <v>0</v>
      </c>
      <c r="JA3" s="15">
        <v>0</v>
      </c>
      <c r="JB3" s="15">
        <v>0</v>
      </c>
      <c r="JC3" s="15">
        <v>0</v>
      </c>
      <c r="JD3" s="15">
        <v>0</v>
      </c>
      <c r="JE3" s="15">
        <v>0</v>
      </c>
      <c r="JF3" s="15">
        <v>0</v>
      </c>
      <c r="JG3" s="15">
        <v>0</v>
      </c>
      <c r="JH3" s="15">
        <v>0</v>
      </c>
      <c r="JI3" s="15">
        <v>0</v>
      </c>
      <c r="JJ3" s="15">
        <v>0</v>
      </c>
      <c r="JK3" s="15">
        <v>0</v>
      </c>
      <c r="JL3" s="15">
        <v>0</v>
      </c>
      <c r="JM3" s="15">
        <v>0</v>
      </c>
      <c r="JN3" s="15">
        <v>0</v>
      </c>
      <c r="JO3" s="15">
        <v>0</v>
      </c>
      <c r="JP3" s="15">
        <v>0</v>
      </c>
      <c r="JQ3" s="15">
        <v>0</v>
      </c>
      <c r="JR3" s="15">
        <v>0</v>
      </c>
      <c r="JS3" s="15">
        <v>0</v>
      </c>
      <c r="JT3" s="15">
        <v>0</v>
      </c>
      <c r="JU3" s="15">
        <v>0</v>
      </c>
      <c r="JV3" s="15">
        <v>0</v>
      </c>
      <c r="JW3" s="15">
        <v>0</v>
      </c>
      <c r="JX3" s="15">
        <v>0</v>
      </c>
      <c r="JY3" s="15">
        <v>0</v>
      </c>
      <c r="JZ3" s="15">
        <v>0</v>
      </c>
      <c r="KA3" s="15">
        <v>0</v>
      </c>
      <c r="KB3" s="15">
        <v>0</v>
      </c>
      <c r="KC3" s="15">
        <v>0</v>
      </c>
      <c r="KD3" s="15">
        <v>0</v>
      </c>
      <c r="KE3" s="15">
        <v>0</v>
      </c>
      <c r="KF3" s="15">
        <v>0</v>
      </c>
      <c r="KG3" s="15">
        <v>0</v>
      </c>
      <c r="KH3" s="15">
        <v>0</v>
      </c>
      <c r="KI3" s="15">
        <v>0</v>
      </c>
      <c r="KJ3" s="15">
        <v>0</v>
      </c>
      <c r="KK3" s="15">
        <v>0</v>
      </c>
      <c r="KL3" s="15">
        <v>0</v>
      </c>
      <c r="KM3" s="15">
        <v>0</v>
      </c>
      <c r="KN3" s="15">
        <v>0</v>
      </c>
      <c r="KO3" s="15">
        <v>0</v>
      </c>
      <c r="KP3" s="15">
        <v>0</v>
      </c>
      <c r="KQ3" s="15">
        <v>0</v>
      </c>
      <c r="KR3" s="15">
        <v>0</v>
      </c>
      <c r="KS3" s="15">
        <v>0</v>
      </c>
      <c r="KT3" s="15">
        <v>0</v>
      </c>
      <c r="KU3" s="15">
        <v>0</v>
      </c>
      <c r="KV3" s="15">
        <v>0</v>
      </c>
      <c r="KW3" s="15">
        <v>0</v>
      </c>
      <c r="KX3" s="15">
        <v>0</v>
      </c>
      <c r="KY3" s="15">
        <v>0</v>
      </c>
      <c r="KZ3" s="15">
        <v>0</v>
      </c>
      <c r="LA3" s="15">
        <v>0</v>
      </c>
      <c r="LB3" s="15">
        <v>0</v>
      </c>
    </row>
    <row r="4" spans="1:314" outlineLevel="2">
      <c r="A4" s="9" t="s">
        <v>54</v>
      </c>
      <c r="B4" s="9" t="s">
        <v>55</v>
      </c>
      <c r="C4" s="9" t="str">
        <f t="shared" si="5"/>
        <v>Andrzej Dyśko</v>
      </c>
      <c r="D4" s="9" t="e">
        <f>VLOOKUP(C4,CAPACITY!$C$12:$E$69,2,0)</f>
        <v>#N/A</v>
      </c>
      <c r="E4" s="9" t="e">
        <f>VLOOKUP(C4,CAPACITY!$C$12:$E$69,3,0)</f>
        <v>#N/A</v>
      </c>
      <c r="F4" s="9" t="s">
        <v>58</v>
      </c>
      <c r="G4" s="9">
        <f>SUM(H4:L4)</f>
        <v>0.1</v>
      </c>
      <c r="H4" s="14">
        <v>0.1</v>
      </c>
      <c r="I4" s="15">
        <v>0</v>
      </c>
      <c r="J4" s="15">
        <v>0</v>
      </c>
      <c r="K4" s="15">
        <v>0</v>
      </c>
      <c r="L4" s="15">
        <v>0</v>
      </c>
      <c r="M4" s="15">
        <v>0</v>
      </c>
      <c r="N4" s="15">
        <v>0</v>
      </c>
      <c r="O4" s="15">
        <v>0</v>
      </c>
      <c r="P4" s="15">
        <v>0</v>
      </c>
      <c r="Q4" s="15">
        <v>0</v>
      </c>
      <c r="R4" s="15">
        <v>0</v>
      </c>
      <c r="S4" s="15">
        <v>0</v>
      </c>
      <c r="T4" s="15">
        <v>0</v>
      </c>
      <c r="U4" s="15">
        <v>0</v>
      </c>
      <c r="V4" s="15">
        <v>0</v>
      </c>
      <c r="W4" s="15">
        <v>0</v>
      </c>
      <c r="X4" s="15">
        <v>0</v>
      </c>
      <c r="Y4" s="15">
        <v>0</v>
      </c>
      <c r="Z4" s="15">
        <v>0</v>
      </c>
      <c r="AA4" s="15">
        <v>0</v>
      </c>
      <c r="AB4" s="15">
        <v>0</v>
      </c>
      <c r="AC4" s="15">
        <v>0</v>
      </c>
      <c r="AD4" s="15">
        <v>0</v>
      </c>
      <c r="AE4" s="15">
        <v>0</v>
      </c>
      <c r="AF4" s="15">
        <v>0</v>
      </c>
      <c r="AG4" s="15">
        <v>0</v>
      </c>
      <c r="AH4" s="15">
        <v>0</v>
      </c>
      <c r="AI4" s="15">
        <v>0</v>
      </c>
      <c r="AJ4" s="15">
        <v>0</v>
      </c>
      <c r="AK4" s="15">
        <v>0</v>
      </c>
      <c r="AL4" s="15">
        <v>0</v>
      </c>
      <c r="AM4" s="15">
        <v>0</v>
      </c>
      <c r="AN4" s="15">
        <v>0</v>
      </c>
      <c r="AO4" s="15">
        <v>0</v>
      </c>
      <c r="AP4" s="15">
        <v>0</v>
      </c>
      <c r="AQ4" s="15">
        <v>0</v>
      </c>
      <c r="AR4" s="15">
        <v>0</v>
      </c>
      <c r="AS4" s="15">
        <v>0</v>
      </c>
      <c r="AT4" s="15">
        <v>0</v>
      </c>
      <c r="AU4" s="15">
        <v>0</v>
      </c>
      <c r="AV4" s="15">
        <v>0</v>
      </c>
      <c r="AW4" s="15">
        <v>0</v>
      </c>
      <c r="AX4" s="15">
        <v>0</v>
      </c>
      <c r="AY4" s="15">
        <v>0</v>
      </c>
      <c r="AZ4" s="15">
        <v>0</v>
      </c>
      <c r="BA4" s="15">
        <v>0</v>
      </c>
      <c r="BB4" s="15">
        <v>0</v>
      </c>
      <c r="BC4" s="15">
        <v>0</v>
      </c>
      <c r="BD4" s="15">
        <v>0</v>
      </c>
      <c r="BE4" s="15">
        <v>0</v>
      </c>
      <c r="BF4" s="15">
        <v>0</v>
      </c>
      <c r="BG4" s="15">
        <v>0</v>
      </c>
      <c r="BH4" s="15">
        <v>0</v>
      </c>
      <c r="BI4" s="15">
        <v>0</v>
      </c>
      <c r="BJ4" s="15">
        <v>0</v>
      </c>
      <c r="BK4" s="15">
        <v>0</v>
      </c>
      <c r="BL4" s="15">
        <v>0</v>
      </c>
      <c r="BM4" s="15">
        <v>0</v>
      </c>
      <c r="BN4" s="15">
        <v>0</v>
      </c>
      <c r="BO4" s="15">
        <v>0</v>
      </c>
      <c r="BP4" s="15">
        <v>0</v>
      </c>
      <c r="BQ4" s="15">
        <v>0</v>
      </c>
      <c r="BR4" s="15">
        <v>0</v>
      </c>
      <c r="BS4" s="15">
        <v>0</v>
      </c>
      <c r="BT4" s="15">
        <v>0</v>
      </c>
      <c r="BU4" s="15">
        <v>0</v>
      </c>
      <c r="BV4" s="15">
        <v>0</v>
      </c>
      <c r="BW4" s="15">
        <v>0</v>
      </c>
      <c r="BX4" s="119">
        <f t="shared" si="6"/>
        <v>0</v>
      </c>
      <c r="BY4" s="119">
        <f t="shared" si="7"/>
        <v>0</v>
      </c>
      <c r="BZ4" s="15">
        <v>0</v>
      </c>
      <c r="CA4" s="15">
        <v>0</v>
      </c>
      <c r="CB4" s="15">
        <v>0</v>
      </c>
      <c r="CC4" s="15">
        <v>0</v>
      </c>
      <c r="CD4" s="15">
        <v>0</v>
      </c>
      <c r="CE4" s="15">
        <v>0</v>
      </c>
      <c r="CF4" s="15">
        <v>0</v>
      </c>
      <c r="CG4" s="15">
        <v>0</v>
      </c>
      <c r="CH4" s="15">
        <v>0</v>
      </c>
      <c r="CI4" s="15">
        <v>0</v>
      </c>
      <c r="CJ4" s="15">
        <v>0</v>
      </c>
      <c r="CK4" s="15">
        <v>0</v>
      </c>
      <c r="CL4" s="15">
        <v>0</v>
      </c>
      <c r="CM4" s="15">
        <v>0</v>
      </c>
      <c r="CN4" s="15">
        <v>0</v>
      </c>
      <c r="CO4" s="15">
        <v>0</v>
      </c>
      <c r="CP4" s="15">
        <v>0</v>
      </c>
      <c r="CQ4" s="15">
        <v>0</v>
      </c>
      <c r="CR4" s="15">
        <v>0</v>
      </c>
      <c r="CS4" s="15">
        <v>0</v>
      </c>
      <c r="CT4" s="15">
        <v>0</v>
      </c>
      <c r="CU4" s="15">
        <v>0</v>
      </c>
      <c r="CV4" s="15">
        <v>0</v>
      </c>
      <c r="CW4" s="15">
        <v>0</v>
      </c>
      <c r="CX4" s="15">
        <v>0</v>
      </c>
      <c r="CY4" s="15">
        <v>0</v>
      </c>
      <c r="CZ4" s="15">
        <v>0</v>
      </c>
      <c r="DA4" s="15">
        <v>0</v>
      </c>
      <c r="DB4" s="15">
        <v>0</v>
      </c>
      <c r="DC4" s="15">
        <v>0</v>
      </c>
      <c r="DD4" s="15">
        <v>0</v>
      </c>
      <c r="DE4" s="15">
        <v>0</v>
      </c>
      <c r="DF4" s="15">
        <v>0</v>
      </c>
      <c r="DG4" s="15">
        <v>0</v>
      </c>
      <c r="DH4" s="15">
        <v>0</v>
      </c>
      <c r="DI4" s="15">
        <v>0</v>
      </c>
      <c r="DJ4" s="15">
        <v>0</v>
      </c>
      <c r="DK4" s="15">
        <v>0</v>
      </c>
      <c r="DL4" s="15">
        <v>0</v>
      </c>
      <c r="DM4" s="15">
        <v>0</v>
      </c>
      <c r="DN4" s="15">
        <v>0</v>
      </c>
      <c r="DO4" s="15">
        <v>0</v>
      </c>
      <c r="DP4" s="15">
        <v>0</v>
      </c>
      <c r="DQ4" s="15">
        <v>0</v>
      </c>
      <c r="DR4" s="15">
        <v>0</v>
      </c>
      <c r="DS4" s="15">
        <v>0</v>
      </c>
      <c r="DT4" s="15">
        <v>0</v>
      </c>
      <c r="DU4" s="15">
        <v>0</v>
      </c>
      <c r="DV4" s="15">
        <v>0</v>
      </c>
      <c r="DW4" s="15">
        <v>0</v>
      </c>
      <c r="DX4" s="15">
        <v>0</v>
      </c>
      <c r="DY4" s="15">
        <v>0</v>
      </c>
      <c r="DZ4" s="15">
        <v>0</v>
      </c>
      <c r="EA4" s="15">
        <v>0</v>
      </c>
      <c r="EB4" s="15">
        <v>0</v>
      </c>
      <c r="EC4" s="15">
        <v>0</v>
      </c>
      <c r="ED4" s="15">
        <v>0</v>
      </c>
      <c r="EE4" s="15">
        <v>0</v>
      </c>
      <c r="EF4" s="15">
        <v>0</v>
      </c>
      <c r="EG4" s="15">
        <v>0</v>
      </c>
      <c r="EH4" s="15">
        <v>0</v>
      </c>
      <c r="EI4" s="15">
        <v>0</v>
      </c>
      <c r="EJ4" s="15">
        <v>0</v>
      </c>
      <c r="EK4" s="15">
        <v>0</v>
      </c>
      <c r="EL4" s="15">
        <v>0</v>
      </c>
      <c r="EM4" s="15">
        <v>0</v>
      </c>
      <c r="EN4" s="15">
        <v>0</v>
      </c>
      <c r="EO4" s="15">
        <v>0</v>
      </c>
      <c r="EP4" s="15">
        <v>0</v>
      </c>
      <c r="EQ4" s="15">
        <v>0</v>
      </c>
      <c r="ER4" s="15">
        <v>0</v>
      </c>
      <c r="ES4" s="15">
        <v>0</v>
      </c>
      <c r="ET4" s="15">
        <v>0</v>
      </c>
      <c r="EU4" s="15">
        <v>0</v>
      </c>
      <c r="EV4" s="15">
        <v>0</v>
      </c>
      <c r="EW4" s="15">
        <v>0</v>
      </c>
      <c r="EX4" s="15">
        <v>0</v>
      </c>
      <c r="EY4" s="15">
        <v>0</v>
      </c>
      <c r="EZ4" s="15">
        <v>0</v>
      </c>
      <c r="FA4" s="15">
        <v>0</v>
      </c>
      <c r="FB4" s="15">
        <v>0</v>
      </c>
      <c r="FC4" s="15">
        <v>0</v>
      </c>
      <c r="FD4" s="15">
        <v>0</v>
      </c>
      <c r="FE4" s="15">
        <v>0</v>
      </c>
      <c r="FF4" s="15">
        <v>0</v>
      </c>
      <c r="FG4" s="15">
        <v>0</v>
      </c>
      <c r="FH4" s="15">
        <v>0</v>
      </c>
      <c r="FI4" s="15">
        <v>0</v>
      </c>
      <c r="FJ4" s="15">
        <v>0</v>
      </c>
      <c r="FK4" s="15">
        <v>0</v>
      </c>
      <c r="FL4" s="15">
        <v>0</v>
      </c>
      <c r="FM4" s="15">
        <v>0</v>
      </c>
      <c r="FN4" s="15">
        <v>0</v>
      </c>
      <c r="FO4" s="15">
        <v>0</v>
      </c>
      <c r="FP4" s="15">
        <v>0</v>
      </c>
      <c r="FQ4" s="15">
        <v>0</v>
      </c>
      <c r="FR4" s="15">
        <v>0</v>
      </c>
      <c r="FS4" s="15">
        <v>0</v>
      </c>
      <c r="FT4" s="15">
        <v>0</v>
      </c>
      <c r="FU4" s="15">
        <v>0</v>
      </c>
      <c r="FV4" s="15">
        <v>0</v>
      </c>
      <c r="FW4" s="15">
        <v>0</v>
      </c>
      <c r="FX4" s="15">
        <v>0</v>
      </c>
      <c r="FY4" s="15">
        <v>0</v>
      </c>
      <c r="FZ4" s="15">
        <v>0</v>
      </c>
      <c r="GA4" s="15">
        <v>0</v>
      </c>
      <c r="GB4" s="15">
        <v>0</v>
      </c>
      <c r="GC4" s="15">
        <v>0</v>
      </c>
      <c r="GD4" s="15">
        <v>0</v>
      </c>
      <c r="GE4" s="15">
        <v>0</v>
      </c>
      <c r="GF4" s="15">
        <v>0</v>
      </c>
      <c r="GG4" s="15">
        <v>0</v>
      </c>
      <c r="GH4" s="15">
        <v>0</v>
      </c>
      <c r="GI4" s="15">
        <v>0</v>
      </c>
      <c r="GJ4" s="15">
        <v>0</v>
      </c>
      <c r="GK4" s="15">
        <v>0</v>
      </c>
      <c r="GL4" s="15">
        <v>0</v>
      </c>
      <c r="GM4" s="15">
        <v>0</v>
      </c>
      <c r="GN4" s="15">
        <v>0</v>
      </c>
      <c r="GO4" s="15">
        <v>0</v>
      </c>
      <c r="GP4" s="15">
        <v>0</v>
      </c>
      <c r="GQ4" s="15">
        <v>0</v>
      </c>
      <c r="GR4" s="15">
        <v>0</v>
      </c>
      <c r="GS4" s="15">
        <v>0</v>
      </c>
      <c r="GT4" s="15">
        <v>0</v>
      </c>
      <c r="GU4" s="15">
        <v>0</v>
      </c>
      <c r="GV4" s="15">
        <v>0</v>
      </c>
      <c r="GW4" s="15">
        <v>0</v>
      </c>
      <c r="GX4" s="15">
        <v>0</v>
      </c>
      <c r="GY4" s="15">
        <v>0</v>
      </c>
      <c r="GZ4" s="15">
        <v>0</v>
      </c>
      <c r="HA4" s="15">
        <v>0</v>
      </c>
      <c r="HB4" s="15">
        <v>0</v>
      </c>
      <c r="HC4" s="15">
        <v>0</v>
      </c>
      <c r="HD4" s="15">
        <v>0</v>
      </c>
      <c r="HE4" s="15">
        <v>0</v>
      </c>
      <c r="HF4" s="15">
        <v>0</v>
      </c>
      <c r="HG4" s="15">
        <v>0</v>
      </c>
      <c r="HH4" s="15">
        <v>0</v>
      </c>
      <c r="HI4" s="15">
        <v>0</v>
      </c>
      <c r="HJ4" s="15">
        <v>0</v>
      </c>
      <c r="HK4" s="15">
        <v>0</v>
      </c>
      <c r="HL4" s="15">
        <v>0</v>
      </c>
      <c r="HM4" s="15">
        <v>0</v>
      </c>
      <c r="HN4" s="15">
        <v>0</v>
      </c>
      <c r="HO4" s="15">
        <v>0</v>
      </c>
      <c r="HP4" s="15">
        <v>0</v>
      </c>
      <c r="HQ4" s="15">
        <v>0</v>
      </c>
      <c r="HR4" s="15">
        <v>0</v>
      </c>
      <c r="HS4" s="15">
        <v>0</v>
      </c>
      <c r="HT4" s="15">
        <v>0</v>
      </c>
      <c r="HU4" s="15">
        <v>0</v>
      </c>
      <c r="HV4" s="15">
        <v>0</v>
      </c>
      <c r="HW4" s="15">
        <v>0</v>
      </c>
      <c r="HX4" s="15">
        <v>0</v>
      </c>
      <c r="HY4" s="15">
        <v>0</v>
      </c>
      <c r="HZ4" s="15">
        <v>0</v>
      </c>
      <c r="IA4" s="15">
        <v>0</v>
      </c>
      <c r="IB4" s="15">
        <v>0</v>
      </c>
      <c r="IC4" s="15">
        <v>0</v>
      </c>
      <c r="ID4" s="15">
        <v>0</v>
      </c>
      <c r="IE4" s="15">
        <v>0</v>
      </c>
      <c r="IF4" s="15">
        <v>0</v>
      </c>
      <c r="IG4" s="15">
        <v>0</v>
      </c>
      <c r="IH4" s="15">
        <v>0</v>
      </c>
      <c r="II4" s="15">
        <v>0</v>
      </c>
      <c r="IJ4" s="15">
        <v>0</v>
      </c>
      <c r="IK4" s="15">
        <v>0</v>
      </c>
      <c r="IL4" s="15">
        <v>0</v>
      </c>
      <c r="IM4" s="15">
        <v>0</v>
      </c>
      <c r="IN4" s="15">
        <v>0</v>
      </c>
      <c r="IO4" s="15">
        <v>0</v>
      </c>
      <c r="IP4" s="15">
        <v>0</v>
      </c>
      <c r="IQ4" s="15">
        <v>0</v>
      </c>
      <c r="IR4" s="15">
        <v>0</v>
      </c>
      <c r="IS4" s="15">
        <v>0</v>
      </c>
      <c r="IT4" s="15">
        <v>0</v>
      </c>
      <c r="IU4" s="15">
        <v>0</v>
      </c>
      <c r="IV4" s="15">
        <v>0</v>
      </c>
      <c r="IW4" s="15">
        <v>0</v>
      </c>
      <c r="IX4" s="15">
        <v>0</v>
      </c>
      <c r="IY4" s="15">
        <v>0</v>
      </c>
      <c r="IZ4" s="15">
        <v>0</v>
      </c>
      <c r="JA4" s="15">
        <v>0</v>
      </c>
      <c r="JB4" s="15">
        <v>0</v>
      </c>
      <c r="JC4" s="15">
        <v>0</v>
      </c>
      <c r="JD4" s="15">
        <v>0</v>
      </c>
      <c r="JE4" s="15">
        <v>0</v>
      </c>
      <c r="JF4" s="15">
        <v>0</v>
      </c>
      <c r="JG4" s="15">
        <v>0</v>
      </c>
      <c r="JH4" s="15">
        <v>0</v>
      </c>
      <c r="JI4" s="15">
        <v>0</v>
      </c>
      <c r="JJ4" s="15">
        <v>0</v>
      </c>
      <c r="JK4" s="15">
        <v>0</v>
      </c>
      <c r="JL4" s="15">
        <v>0</v>
      </c>
      <c r="JM4" s="15">
        <v>0</v>
      </c>
      <c r="JN4" s="15">
        <v>0</v>
      </c>
      <c r="JO4" s="15">
        <v>0</v>
      </c>
      <c r="JP4" s="15">
        <v>0</v>
      </c>
      <c r="JQ4" s="15">
        <v>0</v>
      </c>
      <c r="JR4" s="15">
        <v>0</v>
      </c>
      <c r="JS4" s="15">
        <v>0</v>
      </c>
      <c r="JT4" s="15">
        <v>0</v>
      </c>
      <c r="JU4" s="15">
        <v>0</v>
      </c>
      <c r="JV4" s="15">
        <v>0</v>
      </c>
      <c r="JW4" s="15">
        <v>0</v>
      </c>
      <c r="JX4" s="15">
        <v>0</v>
      </c>
      <c r="JY4" s="15">
        <v>0</v>
      </c>
      <c r="JZ4" s="15">
        <v>0</v>
      </c>
      <c r="KA4" s="15">
        <v>0</v>
      </c>
      <c r="KB4" s="15">
        <v>0</v>
      </c>
      <c r="KC4" s="15">
        <v>0</v>
      </c>
      <c r="KD4" s="15">
        <v>0</v>
      </c>
      <c r="KE4" s="15">
        <v>0</v>
      </c>
      <c r="KF4" s="15">
        <v>0</v>
      </c>
      <c r="KG4" s="15">
        <v>0</v>
      </c>
      <c r="KH4" s="15">
        <v>0</v>
      </c>
      <c r="KI4" s="15">
        <v>0</v>
      </c>
      <c r="KJ4" s="15">
        <v>0</v>
      </c>
      <c r="KK4" s="15">
        <v>0</v>
      </c>
      <c r="KL4" s="15">
        <v>0</v>
      </c>
      <c r="KM4" s="15">
        <v>0</v>
      </c>
      <c r="KN4" s="15">
        <v>0</v>
      </c>
      <c r="KO4" s="15">
        <v>0</v>
      </c>
      <c r="KP4" s="15">
        <v>0</v>
      </c>
      <c r="KQ4" s="15">
        <v>0</v>
      </c>
      <c r="KR4" s="15">
        <v>0</v>
      </c>
      <c r="KS4" s="15">
        <v>0</v>
      </c>
      <c r="KT4" s="15">
        <v>0</v>
      </c>
      <c r="KU4" s="15">
        <v>0</v>
      </c>
      <c r="KV4" s="15">
        <v>0</v>
      </c>
      <c r="KW4" s="15">
        <v>0</v>
      </c>
      <c r="KX4" s="15">
        <v>0</v>
      </c>
      <c r="KY4" s="15">
        <v>0</v>
      </c>
      <c r="KZ4" s="15">
        <v>0</v>
      </c>
      <c r="LA4" s="15">
        <v>0</v>
      </c>
      <c r="LB4" s="15">
        <v>0</v>
      </c>
    </row>
    <row r="5" spans="1:314" outlineLevel="2">
      <c r="A5" s="9" t="s">
        <v>54</v>
      </c>
      <c r="B5" s="9" t="s">
        <v>55</v>
      </c>
      <c r="C5" s="9" t="str">
        <f t="shared" si="5"/>
        <v>Andrzej Dyśko</v>
      </c>
      <c r="D5" s="9" t="e">
        <f>VLOOKUP(C5,CAPACITY!$C$12:$E$69,2,0)</f>
        <v>#N/A</v>
      </c>
      <c r="E5" s="9" t="e">
        <f>VLOOKUP(C5,CAPACITY!$C$12:$E$69,3,0)</f>
        <v>#N/A</v>
      </c>
      <c r="F5" s="9" t="s">
        <v>59</v>
      </c>
      <c r="G5" s="9">
        <f>SUM(H5:L5)</f>
        <v>0.2</v>
      </c>
      <c r="H5" s="14">
        <v>0.2</v>
      </c>
      <c r="I5" s="15">
        <v>0</v>
      </c>
      <c r="J5" s="15">
        <v>0</v>
      </c>
      <c r="K5" s="15">
        <v>0</v>
      </c>
      <c r="L5" s="15">
        <v>0</v>
      </c>
      <c r="M5" s="15">
        <v>0</v>
      </c>
      <c r="N5" s="15">
        <v>0</v>
      </c>
      <c r="O5" s="15">
        <v>0</v>
      </c>
      <c r="P5" s="15">
        <v>0</v>
      </c>
      <c r="Q5" s="15">
        <v>0</v>
      </c>
      <c r="R5" s="15">
        <v>0</v>
      </c>
      <c r="S5" s="15">
        <v>0</v>
      </c>
      <c r="T5" s="15">
        <v>0</v>
      </c>
      <c r="U5" s="15">
        <v>0</v>
      </c>
      <c r="V5" s="15">
        <v>0</v>
      </c>
      <c r="W5" s="15">
        <v>0</v>
      </c>
      <c r="X5" s="15">
        <v>0</v>
      </c>
      <c r="Y5" s="15">
        <v>0</v>
      </c>
      <c r="Z5" s="15">
        <v>0</v>
      </c>
      <c r="AA5" s="15">
        <v>0</v>
      </c>
      <c r="AB5" s="15">
        <v>0</v>
      </c>
      <c r="AC5" s="15">
        <v>0</v>
      </c>
      <c r="AD5" s="15">
        <v>0</v>
      </c>
      <c r="AE5" s="15">
        <v>0</v>
      </c>
      <c r="AF5" s="15">
        <v>0</v>
      </c>
      <c r="AG5" s="15">
        <v>0</v>
      </c>
      <c r="AH5" s="15">
        <v>0</v>
      </c>
      <c r="AI5" s="15">
        <v>0</v>
      </c>
      <c r="AJ5" s="15">
        <v>0</v>
      </c>
      <c r="AK5" s="15">
        <v>0</v>
      </c>
      <c r="AL5" s="15">
        <v>0</v>
      </c>
      <c r="AM5" s="15">
        <v>0</v>
      </c>
      <c r="AN5" s="15">
        <v>0</v>
      </c>
      <c r="AO5" s="15">
        <v>0</v>
      </c>
      <c r="AP5" s="15">
        <v>0</v>
      </c>
      <c r="AQ5" s="15">
        <v>0</v>
      </c>
      <c r="AR5" s="15">
        <v>0</v>
      </c>
      <c r="AS5" s="15">
        <v>0</v>
      </c>
      <c r="AT5" s="15">
        <v>0</v>
      </c>
      <c r="AU5" s="15">
        <v>0</v>
      </c>
      <c r="AV5" s="15">
        <v>0</v>
      </c>
      <c r="AW5" s="15">
        <v>0</v>
      </c>
      <c r="AX5" s="15">
        <v>0</v>
      </c>
      <c r="AY5" s="15">
        <v>0</v>
      </c>
      <c r="AZ5" s="15">
        <v>0</v>
      </c>
      <c r="BA5" s="15">
        <v>0</v>
      </c>
      <c r="BB5" s="15">
        <v>0</v>
      </c>
      <c r="BC5" s="15">
        <v>0</v>
      </c>
      <c r="BD5" s="15">
        <v>0</v>
      </c>
      <c r="BE5" s="15">
        <v>0</v>
      </c>
      <c r="BF5" s="15">
        <v>0</v>
      </c>
      <c r="BG5" s="15">
        <v>0</v>
      </c>
      <c r="BH5" s="15">
        <v>0</v>
      </c>
      <c r="BI5" s="15">
        <v>0</v>
      </c>
      <c r="BJ5" s="15">
        <v>0</v>
      </c>
      <c r="BK5" s="15">
        <v>0</v>
      </c>
      <c r="BL5" s="15">
        <v>0</v>
      </c>
      <c r="BM5" s="15">
        <v>0</v>
      </c>
      <c r="BN5" s="15">
        <v>0</v>
      </c>
      <c r="BO5" s="15">
        <v>0</v>
      </c>
      <c r="BP5" s="15">
        <v>0</v>
      </c>
      <c r="BQ5" s="15">
        <v>0</v>
      </c>
      <c r="BR5" s="15">
        <v>0</v>
      </c>
      <c r="BS5" s="15">
        <v>0</v>
      </c>
      <c r="BT5" s="15">
        <v>0</v>
      </c>
      <c r="BU5" s="15">
        <v>0</v>
      </c>
      <c r="BV5" s="15">
        <v>0</v>
      </c>
      <c r="BW5" s="15">
        <v>0</v>
      </c>
      <c r="BX5" s="119">
        <f t="shared" si="6"/>
        <v>0</v>
      </c>
      <c r="BY5" s="119">
        <f t="shared" si="7"/>
        <v>0</v>
      </c>
      <c r="BZ5" s="15">
        <v>0</v>
      </c>
      <c r="CA5" s="15">
        <v>0</v>
      </c>
      <c r="CB5" s="15">
        <v>0</v>
      </c>
      <c r="CC5" s="15">
        <v>0</v>
      </c>
      <c r="CD5" s="15">
        <v>0</v>
      </c>
      <c r="CE5" s="15">
        <v>0</v>
      </c>
      <c r="CF5" s="15">
        <v>0</v>
      </c>
      <c r="CG5" s="15">
        <v>0</v>
      </c>
      <c r="CH5" s="15">
        <v>0</v>
      </c>
      <c r="CI5" s="15">
        <v>0</v>
      </c>
      <c r="CJ5" s="15">
        <v>0</v>
      </c>
      <c r="CK5" s="15">
        <v>0</v>
      </c>
      <c r="CL5" s="15">
        <v>0</v>
      </c>
      <c r="CM5" s="15">
        <v>0</v>
      </c>
      <c r="CN5" s="15">
        <v>0</v>
      </c>
      <c r="CO5" s="15">
        <v>0</v>
      </c>
      <c r="CP5" s="15">
        <v>0</v>
      </c>
      <c r="CQ5" s="15">
        <v>0</v>
      </c>
      <c r="CR5" s="15">
        <v>0</v>
      </c>
      <c r="CS5" s="15">
        <v>0</v>
      </c>
      <c r="CT5" s="15">
        <v>0</v>
      </c>
      <c r="CU5" s="15">
        <v>0</v>
      </c>
      <c r="CV5" s="15">
        <v>0</v>
      </c>
      <c r="CW5" s="15">
        <v>0</v>
      </c>
      <c r="CX5" s="15">
        <v>0</v>
      </c>
      <c r="CY5" s="15">
        <v>0</v>
      </c>
      <c r="CZ5" s="15">
        <v>0</v>
      </c>
      <c r="DA5" s="15">
        <v>0</v>
      </c>
      <c r="DB5" s="15">
        <v>0</v>
      </c>
      <c r="DC5" s="15">
        <v>0</v>
      </c>
      <c r="DD5" s="15">
        <v>0</v>
      </c>
      <c r="DE5" s="15">
        <v>0</v>
      </c>
      <c r="DF5" s="15">
        <v>0</v>
      </c>
      <c r="DG5" s="15">
        <v>0</v>
      </c>
      <c r="DH5" s="15">
        <v>0</v>
      </c>
      <c r="DI5" s="15">
        <v>0</v>
      </c>
      <c r="DJ5" s="15">
        <v>0</v>
      </c>
      <c r="DK5" s="15">
        <v>0</v>
      </c>
      <c r="DL5" s="15">
        <v>0</v>
      </c>
      <c r="DM5" s="15">
        <v>0</v>
      </c>
      <c r="DN5" s="15">
        <v>0</v>
      </c>
      <c r="DO5" s="15">
        <v>0</v>
      </c>
      <c r="DP5" s="15">
        <v>0</v>
      </c>
      <c r="DQ5" s="15">
        <v>0</v>
      </c>
      <c r="DR5" s="15">
        <v>0</v>
      </c>
      <c r="DS5" s="15">
        <v>0</v>
      </c>
      <c r="DT5" s="15">
        <v>0</v>
      </c>
      <c r="DU5" s="15">
        <v>0</v>
      </c>
      <c r="DV5" s="15">
        <v>0</v>
      </c>
      <c r="DW5" s="15">
        <v>0</v>
      </c>
      <c r="DX5" s="15">
        <v>0</v>
      </c>
      <c r="DY5" s="15">
        <v>0</v>
      </c>
      <c r="DZ5" s="15">
        <v>0</v>
      </c>
      <c r="EA5" s="15">
        <v>0</v>
      </c>
      <c r="EB5" s="15">
        <v>0</v>
      </c>
      <c r="EC5" s="15">
        <v>0</v>
      </c>
      <c r="ED5" s="15">
        <v>0</v>
      </c>
      <c r="EE5" s="15">
        <v>0</v>
      </c>
      <c r="EF5" s="15">
        <v>0</v>
      </c>
      <c r="EG5" s="15">
        <v>0</v>
      </c>
      <c r="EH5" s="15">
        <v>0</v>
      </c>
      <c r="EI5" s="15">
        <v>0</v>
      </c>
      <c r="EJ5" s="15">
        <v>0</v>
      </c>
      <c r="EK5" s="15">
        <v>0</v>
      </c>
      <c r="EL5" s="15">
        <v>0</v>
      </c>
      <c r="EM5" s="15">
        <v>0</v>
      </c>
      <c r="EN5" s="15">
        <v>0</v>
      </c>
      <c r="EO5" s="15">
        <v>0</v>
      </c>
      <c r="EP5" s="15">
        <v>0</v>
      </c>
      <c r="EQ5" s="15">
        <v>0</v>
      </c>
      <c r="ER5" s="15">
        <v>0</v>
      </c>
      <c r="ES5" s="15">
        <v>0</v>
      </c>
      <c r="ET5" s="15">
        <v>0</v>
      </c>
      <c r="EU5" s="15">
        <v>0</v>
      </c>
      <c r="EV5" s="15">
        <v>0</v>
      </c>
      <c r="EW5" s="15">
        <v>0</v>
      </c>
      <c r="EX5" s="15">
        <v>0</v>
      </c>
      <c r="EY5" s="15">
        <v>0</v>
      </c>
      <c r="EZ5" s="15">
        <v>0</v>
      </c>
      <c r="FA5" s="15">
        <v>0</v>
      </c>
      <c r="FB5" s="15">
        <v>0</v>
      </c>
      <c r="FC5" s="15">
        <v>0</v>
      </c>
      <c r="FD5" s="15">
        <v>0</v>
      </c>
      <c r="FE5" s="15">
        <v>0</v>
      </c>
      <c r="FF5" s="15">
        <v>0</v>
      </c>
      <c r="FG5" s="15">
        <v>0</v>
      </c>
      <c r="FH5" s="15">
        <v>0</v>
      </c>
      <c r="FI5" s="15">
        <v>0</v>
      </c>
      <c r="FJ5" s="15">
        <v>0</v>
      </c>
      <c r="FK5" s="15">
        <v>0</v>
      </c>
      <c r="FL5" s="15">
        <v>0</v>
      </c>
      <c r="FM5" s="15">
        <v>0</v>
      </c>
      <c r="FN5" s="15">
        <v>0</v>
      </c>
      <c r="FO5" s="15">
        <v>0</v>
      </c>
      <c r="FP5" s="15">
        <v>0</v>
      </c>
      <c r="FQ5" s="15">
        <v>0</v>
      </c>
      <c r="FR5" s="15">
        <v>0</v>
      </c>
      <c r="FS5" s="15">
        <v>0</v>
      </c>
      <c r="FT5" s="15">
        <v>0</v>
      </c>
      <c r="FU5" s="15">
        <v>0</v>
      </c>
      <c r="FV5" s="15">
        <v>0</v>
      </c>
      <c r="FW5" s="15">
        <v>0</v>
      </c>
      <c r="FX5" s="15">
        <v>0</v>
      </c>
      <c r="FY5" s="15">
        <v>0</v>
      </c>
      <c r="FZ5" s="15">
        <v>0</v>
      </c>
      <c r="GA5" s="15">
        <v>0</v>
      </c>
      <c r="GB5" s="15">
        <v>0</v>
      </c>
      <c r="GC5" s="15">
        <v>0</v>
      </c>
      <c r="GD5" s="15">
        <v>0</v>
      </c>
      <c r="GE5" s="15">
        <v>0</v>
      </c>
      <c r="GF5" s="15">
        <v>0</v>
      </c>
      <c r="GG5" s="15">
        <v>0</v>
      </c>
      <c r="GH5" s="15">
        <v>0</v>
      </c>
      <c r="GI5" s="15">
        <v>0</v>
      </c>
      <c r="GJ5" s="15">
        <v>0</v>
      </c>
      <c r="GK5" s="15">
        <v>0</v>
      </c>
      <c r="GL5" s="15">
        <v>0</v>
      </c>
      <c r="GM5" s="15">
        <v>0</v>
      </c>
      <c r="GN5" s="15">
        <v>0</v>
      </c>
      <c r="GO5" s="15">
        <v>0</v>
      </c>
      <c r="GP5" s="15">
        <v>0</v>
      </c>
      <c r="GQ5" s="15">
        <v>0</v>
      </c>
      <c r="GR5" s="15">
        <v>0</v>
      </c>
      <c r="GS5" s="15">
        <v>0</v>
      </c>
      <c r="GT5" s="15">
        <v>0</v>
      </c>
      <c r="GU5" s="15">
        <v>0</v>
      </c>
      <c r="GV5" s="15">
        <v>0</v>
      </c>
      <c r="GW5" s="15">
        <v>0</v>
      </c>
      <c r="GX5" s="15">
        <v>0</v>
      </c>
      <c r="GY5" s="15">
        <v>0</v>
      </c>
      <c r="GZ5" s="15">
        <v>0</v>
      </c>
      <c r="HA5" s="15">
        <v>0</v>
      </c>
      <c r="HB5" s="15">
        <v>0</v>
      </c>
      <c r="HC5" s="15">
        <v>0</v>
      </c>
      <c r="HD5" s="15">
        <v>0</v>
      </c>
      <c r="HE5" s="15">
        <v>0</v>
      </c>
      <c r="HF5" s="15">
        <v>0</v>
      </c>
      <c r="HG5" s="15">
        <v>0</v>
      </c>
      <c r="HH5" s="15">
        <v>0</v>
      </c>
      <c r="HI5" s="15">
        <v>0</v>
      </c>
      <c r="HJ5" s="15">
        <v>0</v>
      </c>
      <c r="HK5" s="15">
        <v>0</v>
      </c>
      <c r="HL5" s="15">
        <v>0</v>
      </c>
      <c r="HM5" s="15">
        <v>0</v>
      </c>
      <c r="HN5" s="15">
        <v>0</v>
      </c>
      <c r="HO5" s="15">
        <v>0</v>
      </c>
      <c r="HP5" s="15">
        <v>0</v>
      </c>
      <c r="HQ5" s="15">
        <v>0</v>
      </c>
      <c r="HR5" s="15">
        <v>0</v>
      </c>
      <c r="HS5" s="15">
        <v>0</v>
      </c>
      <c r="HT5" s="15">
        <v>0</v>
      </c>
      <c r="HU5" s="15">
        <v>0</v>
      </c>
      <c r="HV5" s="15">
        <v>0</v>
      </c>
      <c r="HW5" s="15">
        <v>0</v>
      </c>
      <c r="HX5" s="15">
        <v>0</v>
      </c>
      <c r="HY5" s="15">
        <v>0</v>
      </c>
      <c r="HZ5" s="15">
        <v>0</v>
      </c>
      <c r="IA5" s="15">
        <v>0</v>
      </c>
      <c r="IB5" s="15">
        <v>0</v>
      </c>
      <c r="IC5" s="15">
        <v>0</v>
      </c>
      <c r="ID5" s="15">
        <v>0</v>
      </c>
      <c r="IE5" s="15">
        <v>0</v>
      </c>
      <c r="IF5" s="15">
        <v>0</v>
      </c>
      <c r="IG5" s="15">
        <v>0</v>
      </c>
      <c r="IH5" s="15">
        <v>0</v>
      </c>
      <c r="II5" s="15">
        <v>0</v>
      </c>
      <c r="IJ5" s="15">
        <v>0</v>
      </c>
      <c r="IK5" s="15">
        <v>0</v>
      </c>
      <c r="IL5" s="15">
        <v>0</v>
      </c>
      <c r="IM5" s="15">
        <v>0</v>
      </c>
      <c r="IN5" s="15">
        <v>0</v>
      </c>
      <c r="IO5" s="15">
        <v>0</v>
      </c>
      <c r="IP5" s="15">
        <v>0</v>
      </c>
      <c r="IQ5" s="15">
        <v>0</v>
      </c>
      <c r="IR5" s="15">
        <v>0</v>
      </c>
      <c r="IS5" s="15">
        <v>0</v>
      </c>
      <c r="IT5" s="15">
        <v>0</v>
      </c>
      <c r="IU5" s="15">
        <v>0</v>
      </c>
      <c r="IV5" s="15">
        <v>0</v>
      </c>
      <c r="IW5" s="15">
        <v>0</v>
      </c>
      <c r="IX5" s="15">
        <v>0</v>
      </c>
      <c r="IY5" s="15">
        <v>0</v>
      </c>
      <c r="IZ5" s="15">
        <v>0</v>
      </c>
      <c r="JA5" s="15">
        <v>0</v>
      </c>
      <c r="JB5" s="15">
        <v>0</v>
      </c>
      <c r="JC5" s="15">
        <v>0</v>
      </c>
      <c r="JD5" s="15">
        <v>0</v>
      </c>
      <c r="JE5" s="15">
        <v>0</v>
      </c>
      <c r="JF5" s="15">
        <v>0</v>
      </c>
      <c r="JG5" s="15">
        <v>0</v>
      </c>
      <c r="JH5" s="15">
        <v>0</v>
      </c>
      <c r="JI5" s="15">
        <v>0</v>
      </c>
      <c r="JJ5" s="15">
        <v>0</v>
      </c>
      <c r="JK5" s="15">
        <v>0</v>
      </c>
      <c r="JL5" s="15">
        <v>0</v>
      </c>
      <c r="JM5" s="15">
        <v>0</v>
      </c>
      <c r="JN5" s="15">
        <v>0</v>
      </c>
      <c r="JO5" s="15">
        <v>0</v>
      </c>
      <c r="JP5" s="15">
        <v>0</v>
      </c>
      <c r="JQ5" s="15">
        <v>0</v>
      </c>
      <c r="JR5" s="15">
        <v>0</v>
      </c>
      <c r="JS5" s="15">
        <v>0</v>
      </c>
      <c r="JT5" s="15">
        <v>0</v>
      </c>
      <c r="JU5" s="15">
        <v>0</v>
      </c>
      <c r="JV5" s="15">
        <v>0</v>
      </c>
      <c r="JW5" s="15">
        <v>0</v>
      </c>
      <c r="JX5" s="15">
        <v>0</v>
      </c>
      <c r="JY5" s="15">
        <v>0</v>
      </c>
      <c r="JZ5" s="15">
        <v>0</v>
      </c>
      <c r="KA5" s="15">
        <v>0</v>
      </c>
      <c r="KB5" s="15">
        <v>0</v>
      </c>
      <c r="KC5" s="15">
        <v>0</v>
      </c>
      <c r="KD5" s="15">
        <v>0</v>
      </c>
      <c r="KE5" s="15">
        <v>0</v>
      </c>
      <c r="KF5" s="15">
        <v>0</v>
      </c>
      <c r="KG5" s="15">
        <v>0</v>
      </c>
      <c r="KH5" s="15">
        <v>0</v>
      </c>
      <c r="KI5" s="15">
        <v>0</v>
      </c>
      <c r="KJ5" s="15">
        <v>0</v>
      </c>
      <c r="KK5" s="15">
        <v>0</v>
      </c>
      <c r="KL5" s="15">
        <v>0</v>
      </c>
      <c r="KM5" s="15">
        <v>0</v>
      </c>
      <c r="KN5" s="15">
        <v>0</v>
      </c>
      <c r="KO5" s="15">
        <v>0</v>
      </c>
      <c r="KP5" s="15">
        <v>0</v>
      </c>
      <c r="KQ5" s="15">
        <v>0</v>
      </c>
      <c r="KR5" s="15">
        <v>0</v>
      </c>
      <c r="KS5" s="15">
        <v>0</v>
      </c>
      <c r="KT5" s="15">
        <v>0</v>
      </c>
      <c r="KU5" s="15">
        <v>0</v>
      </c>
      <c r="KV5" s="15">
        <v>0</v>
      </c>
      <c r="KW5" s="15">
        <v>0</v>
      </c>
      <c r="KX5" s="15">
        <v>0</v>
      </c>
      <c r="KY5" s="15">
        <v>0</v>
      </c>
      <c r="KZ5" s="15">
        <v>0</v>
      </c>
      <c r="LA5" s="15">
        <v>0</v>
      </c>
      <c r="LB5" s="15">
        <v>0</v>
      </c>
    </row>
    <row r="6" spans="1:314" s="4" customFormat="1">
      <c r="A6" s="4" t="s">
        <v>60</v>
      </c>
      <c r="B6" s="4" t="s">
        <v>61</v>
      </c>
      <c r="C6" s="13" t="str">
        <f t="shared" si="5"/>
        <v>Mikołaj Banaszkiewicz</v>
      </c>
      <c r="D6" s="13" t="str">
        <f>VLOOKUP(C6,CAPACITY!$C$12:$E$69,2,0)</f>
        <v>BE Developer</v>
      </c>
      <c r="E6" s="117" t="str">
        <f>VLOOKUP(C6,CAPACITY!$C$12:$E$69,3,0)</f>
        <v>ALF</v>
      </c>
      <c r="F6" s="13"/>
      <c r="G6" s="13"/>
      <c r="H6" s="25"/>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19">
        <f t="shared" ref="BI6:BW6" si="8">SUM(BI7:BI9)</f>
        <v>0</v>
      </c>
      <c r="BJ6" s="119">
        <f t="shared" si="8"/>
        <v>0</v>
      </c>
      <c r="BK6" s="119">
        <f t="shared" si="8"/>
        <v>0</v>
      </c>
      <c r="BL6" s="119">
        <f t="shared" si="8"/>
        <v>0</v>
      </c>
      <c r="BM6" s="119">
        <f t="shared" si="8"/>
        <v>0</v>
      </c>
      <c r="BN6" s="119">
        <f t="shared" si="8"/>
        <v>0</v>
      </c>
      <c r="BO6" s="119">
        <f t="shared" si="8"/>
        <v>0</v>
      </c>
      <c r="BP6" s="119">
        <f t="shared" si="8"/>
        <v>0</v>
      </c>
      <c r="BQ6" s="119">
        <f t="shared" si="8"/>
        <v>0</v>
      </c>
      <c r="BR6" s="119">
        <f t="shared" si="8"/>
        <v>0</v>
      </c>
      <c r="BS6" s="119">
        <f t="shared" si="8"/>
        <v>0</v>
      </c>
      <c r="BT6" s="119">
        <f t="shared" si="8"/>
        <v>0</v>
      </c>
      <c r="BU6" s="119">
        <f t="shared" si="8"/>
        <v>0</v>
      </c>
      <c r="BV6" s="119">
        <f t="shared" si="8"/>
        <v>0</v>
      </c>
      <c r="BW6" s="119">
        <f t="shared" si="8"/>
        <v>0</v>
      </c>
      <c r="BX6" s="119">
        <f t="shared" si="6"/>
        <v>0</v>
      </c>
      <c r="BY6" s="119">
        <f t="shared" si="7"/>
        <v>0</v>
      </c>
      <c r="BZ6" s="119">
        <f t="shared" ref="BZ6:CF6" si="9">SUM(BZ7:BZ9)</f>
        <v>0</v>
      </c>
      <c r="CA6" s="119">
        <f t="shared" si="9"/>
        <v>0</v>
      </c>
      <c r="CB6" s="119">
        <f t="shared" si="9"/>
        <v>0</v>
      </c>
      <c r="CC6" s="119">
        <f t="shared" si="9"/>
        <v>0</v>
      </c>
      <c r="CD6" s="119">
        <f t="shared" si="9"/>
        <v>0</v>
      </c>
      <c r="CE6" s="119">
        <f t="shared" si="9"/>
        <v>0</v>
      </c>
      <c r="CF6" s="119">
        <f t="shared" si="9"/>
        <v>0</v>
      </c>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row>
    <row r="7" spans="1:314">
      <c r="A7" s="1" t="s">
        <v>60</v>
      </c>
      <c r="B7" s="1" t="s">
        <v>61</v>
      </c>
      <c r="C7" s="9" t="str">
        <f t="shared" ref="C7:C9" si="10">A7&amp;" "&amp;B7</f>
        <v>Mikołaj Banaszkiewicz</v>
      </c>
      <c r="D7" s="9" t="str">
        <f>VLOOKUP(C7,CAPACITY!$C$12:$E$69,2,0)</f>
        <v>BE Developer</v>
      </c>
      <c r="E7" s="9" t="str">
        <f>VLOOKUP(C7,CAPACITY!$C$12:$E$69,3,0)</f>
        <v>ALF</v>
      </c>
      <c r="F7" s="9"/>
      <c r="G7" s="9"/>
      <c r="H7" s="16"/>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118">
        <v>0</v>
      </c>
      <c r="BJ7" s="118">
        <v>0</v>
      </c>
      <c r="BK7" s="118">
        <v>0</v>
      </c>
      <c r="BL7" s="118">
        <v>0</v>
      </c>
      <c r="BM7" s="118">
        <v>0</v>
      </c>
      <c r="BN7" s="118">
        <v>0</v>
      </c>
      <c r="BO7" s="118">
        <v>0</v>
      </c>
      <c r="BP7" s="118">
        <v>0</v>
      </c>
      <c r="BQ7" s="118">
        <v>0</v>
      </c>
      <c r="BR7" s="118">
        <v>0</v>
      </c>
      <c r="BS7" s="118">
        <v>0</v>
      </c>
      <c r="BT7" s="118">
        <v>0</v>
      </c>
      <c r="BU7" s="118">
        <v>0</v>
      </c>
      <c r="BV7" s="118">
        <v>0</v>
      </c>
      <c r="BW7" s="118">
        <v>0</v>
      </c>
      <c r="BX7" s="119">
        <f t="shared" si="6"/>
        <v>0</v>
      </c>
      <c r="BY7" s="119">
        <f t="shared" si="7"/>
        <v>0</v>
      </c>
      <c r="BZ7" s="118">
        <v>0</v>
      </c>
      <c r="CA7" s="118">
        <v>0</v>
      </c>
      <c r="CB7" s="118">
        <v>0</v>
      </c>
      <c r="CC7" s="118">
        <v>0</v>
      </c>
      <c r="CD7" s="118">
        <v>0</v>
      </c>
      <c r="CE7" s="118">
        <v>0</v>
      </c>
      <c r="CF7" s="118">
        <v>0</v>
      </c>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row>
    <row r="8" spans="1:314">
      <c r="A8" s="1" t="s">
        <v>60</v>
      </c>
      <c r="B8" s="1" t="s">
        <v>61</v>
      </c>
      <c r="C8" s="9" t="str">
        <f t="shared" si="10"/>
        <v>Mikołaj Banaszkiewicz</v>
      </c>
      <c r="D8" s="9" t="str">
        <f>VLOOKUP(C8,CAPACITY!$C$12:$E$69,2,0)</f>
        <v>BE Developer</v>
      </c>
      <c r="E8" s="9" t="str">
        <f>VLOOKUP(C8,CAPACITY!$C$12:$E$69,3,0)</f>
        <v>ALF</v>
      </c>
      <c r="F8" s="9"/>
      <c r="G8" s="9"/>
      <c r="H8" s="16"/>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118">
        <v>0</v>
      </c>
      <c r="BJ8" s="118">
        <v>0</v>
      </c>
      <c r="BK8" s="118">
        <v>0</v>
      </c>
      <c r="BL8" s="118">
        <v>0</v>
      </c>
      <c r="BM8" s="118">
        <v>0</v>
      </c>
      <c r="BN8" s="118">
        <v>0</v>
      </c>
      <c r="BO8" s="118">
        <v>0</v>
      </c>
      <c r="BP8" s="118">
        <v>0</v>
      </c>
      <c r="BQ8" s="118">
        <v>0</v>
      </c>
      <c r="BR8" s="118">
        <v>0</v>
      </c>
      <c r="BS8" s="118">
        <v>0</v>
      </c>
      <c r="BT8" s="118">
        <v>0</v>
      </c>
      <c r="BU8" s="118">
        <v>0</v>
      </c>
      <c r="BV8" s="118">
        <v>0</v>
      </c>
      <c r="BW8" s="118">
        <v>0</v>
      </c>
      <c r="BX8" s="119">
        <f t="shared" si="6"/>
        <v>0</v>
      </c>
      <c r="BY8" s="119">
        <f t="shared" si="7"/>
        <v>0</v>
      </c>
      <c r="BZ8" s="118">
        <v>0</v>
      </c>
      <c r="CA8" s="118">
        <v>0</v>
      </c>
      <c r="CB8" s="118">
        <v>0</v>
      </c>
      <c r="CC8" s="118">
        <v>0</v>
      </c>
      <c r="CD8" s="118">
        <v>0</v>
      </c>
      <c r="CE8" s="118">
        <v>0</v>
      </c>
      <c r="CF8" s="118">
        <v>0</v>
      </c>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row>
    <row r="9" spans="1:314">
      <c r="A9" s="1" t="s">
        <v>60</v>
      </c>
      <c r="B9" s="1" t="s">
        <v>61</v>
      </c>
      <c r="C9" s="9" t="str">
        <f t="shared" si="10"/>
        <v>Mikołaj Banaszkiewicz</v>
      </c>
      <c r="D9" s="9" t="str">
        <f>VLOOKUP(C9,CAPACITY!$C$12:$E$69,2,0)</f>
        <v>BE Developer</v>
      </c>
      <c r="E9" s="9" t="str">
        <f>VLOOKUP(C9,CAPACITY!$C$12:$E$69,3,0)</f>
        <v>ALF</v>
      </c>
      <c r="F9" s="9"/>
      <c r="G9" s="9"/>
      <c r="H9" s="16"/>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118">
        <v>0</v>
      </c>
      <c r="BJ9" s="118">
        <v>0</v>
      </c>
      <c r="BK9" s="118">
        <v>0</v>
      </c>
      <c r="BL9" s="118">
        <v>0</v>
      </c>
      <c r="BM9" s="118">
        <v>0</v>
      </c>
      <c r="BN9" s="118">
        <v>0</v>
      </c>
      <c r="BO9" s="118">
        <v>0</v>
      </c>
      <c r="BP9" s="118">
        <v>0</v>
      </c>
      <c r="BQ9" s="118">
        <v>0</v>
      </c>
      <c r="BR9" s="118">
        <v>0</v>
      </c>
      <c r="BS9" s="118">
        <v>0</v>
      </c>
      <c r="BT9" s="118">
        <v>0</v>
      </c>
      <c r="BU9" s="118">
        <v>0</v>
      </c>
      <c r="BV9" s="118">
        <v>0</v>
      </c>
      <c r="BW9" s="118">
        <v>0</v>
      </c>
      <c r="BX9" s="119">
        <f t="shared" si="6"/>
        <v>0</v>
      </c>
      <c r="BY9" s="119">
        <f t="shared" si="7"/>
        <v>0</v>
      </c>
      <c r="BZ9" s="118">
        <v>0</v>
      </c>
      <c r="CA9" s="118">
        <v>0</v>
      </c>
      <c r="CB9" s="118">
        <v>0</v>
      </c>
      <c r="CC9" s="118">
        <v>0</v>
      </c>
      <c r="CD9" s="118">
        <v>0</v>
      </c>
      <c r="CE9" s="118">
        <v>0</v>
      </c>
      <c r="CF9" s="118">
        <v>0</v>
      </c>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row>
    <row r="10" spans="1:314" s="21" customFormat="1">
      <c r="A10" s="20" t="s">
        <v>62</v>
      </c>
      <c r="B10" s="21" t="s">
        <v>63</v>
      </c>
      <c r="C10" s="22" t="str">
        <f t="shared" si="5"/>
        <v>Michał Godziszewski</v>
      </c>
      <c r="D10" s="22" t="str">
        <f>VLOOKUP(C10,CAPACITY!$C$12:$E$69,2,0)</f>
        <v>FE Developer</v>
      </c>
      <c r="E10" s="117" t="str">
        <f>VLOOKUP(C10,CAPACITY!$C$12:$E$69,3,0)</f>
        <v>ALF</v>
      </c>
      <c r="F10" s="22"/>
      <c r="G10" s="22"/>
      <c r="H10" s="23"/>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119">
        <f t="shared" ref="BI10:BW10" si="11">SUM(BI11:BI13)</f>
        <v>0</v>
      </c>
      <c r="BJ10" s="119">
        <f t="shared" si="11"/>
        <v>0</v>
      </c>
      <c r="BK10" s="119">
        <f t="shared" si="11"/>
        <v>0</v>
      </c>
      <c r="BL10" s="119">
        <f t="shared" si="11"/>
        <v>0</v>
      </c>
      <c r="BM10" s="119">
        <f t="shared" si="11"/>
        <v>0</v>
      </c>
      <c r="BN10" s="119">
        <f t="shared" si="11"/>
        <v>0</v>
      </c>
      <c r="BO10" s="119">
        <f t="shared" si="11"/>
        <v>0</v>
      </c>
      <c r="BP10" s="119">
        <f t="shared" si="11"/>
        <v>0</v>
      </c>
      <c r="BQ10" s="119">
        <f t="shared" si="11"/>
        <v>0</v>
      </c>
      <c r="BR10" s="119">
        <f t="shared" si="11"/>
        <v>0</v>
      </c>
      <c r="BS10" s="119">
        <f t="shared" si="11"/>
        <v>1</v>
      </c>
      <c r="BT10" s="119">
        <f t="shared" si="11"/>
        <v>1</v>
      </c>
      <c r="BU10" s="119">
        <f t="shared" si="11"/>
        <v>1</v>
      </c>
      <c r="BV10" s="119">
        <f t="shared" si="11"/>
        <v>1</v>
      </c>
      <c r="BW10" s="119">
        <f t="shared" si="11"/>
        <v>1</v>
      </c>
      <c r="BX10" s="119">
        <f t="shared" si="6"/>
        <v>0</v>
      </c>
      <c r="BY10" s="119">
        <f t="shared" si="7"/>
        <v>0</v>
      </c>
      <c r="BZ10" s="119">
        <f t="shared" ref="BZ10:CF10" si="12">SUM(BZ11:BZ13)</f>
        <v>1</v>
      </c>
      <c r="CA10" s="119">
        <f t="shared" si="12"/>
        <v>1</v>
      </c>
      <c r="CB10" s="119">
        <f t="shared" si="12"/>
        <v>1</v>
      </c>
      <c r="CC10" s="119">
        <f t="shared" si="12"/>
        <v>1</v>
      </c>
      <c r="CD10" s="119">
        <f t="shared" si="12"/>
        <v>1</v>
      </c>
      <c r="CE10" s="119">
        <f t="shared" si="12"/>
        <v>0</v>
      </c>
      <c r="CF10" s="119">
        <f t="shared" si="12"/>
        <v>0</v>
      </c>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row>
    <row r="11" spans="1:314">
      <c r="A11" s="2" t="s">
        <v>62</v>
      </c>
      <c r="B11" s="1" t="s">
        <v>63</v>
      </c>
      <c r="C11" s="9" t="str">
        <f t="shared" ref="C11:C14" si="13">A11&amp;" "&amp;B11</f>
        <v>Michał Godziszewski</v>
      </c>
      <c r="D11" s="9" t="str">
        <f>VLOOKUP(C11,CAPACITY!$C$12:$E$69,2,0)</f>
        <v>FE Developer</v>
      </c>
      <c r="E11" s="9" t="str">
        <f>VLOOKUP(C11,CAPACITY!$C$12:$E$69,3,0)</f>
        <v>ALF</v>
      </c>
      <c r="F11" s="9" t="s">
        <v>64</v>
      </c>
      <c r="G11" s="9"/>
      <c r="H11" s="15"/>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118">
        <v>0</v>
      </c>
      <c r="BJ11" s="118">
        <v>0</v>
      </c>
      <c r="BK11" s="118">
        <v>0</v>
      </c>
      <c r="BL11" s="118">
        <v>0</v>
      </c>
      <c r="BM11" s="118">
        <v>0</v>
      </c>
      <c r="BN11" s="118">
        <v>0</v>
      </c>
      <c r="BO11" s="118">
        <v>0</v>
      </c>
      <c r="BP11" s="118">
        <v>0</v>
      </c>
      <c r="BQ11" s="118">
        <v>0</v>
      </c>
      <c r="BR11" s="118">
        <v>0</v>
      </c>
      <c r="BS11" s="118">
        <v>1</v>
      </c>
      <c r="BT11" s="118">
        <v>1</v>
      </c>
      <c r="BU11" s="118">
        <v>1</v>
      </c>
      <c r="BV11" s="118">
        <v>1</v>
      </c>
      <c r="BW11" s="118">
        <v>1</v>
      </c>
      <c r="BX11" s="119">
        <f t="shared" si="6"/>
        <v>0</v>
      </c>
      <c r="BY11" s="119">
        <f t="shared" si="7"/>
        <v>0</v>
      </c>
      <c r="BZ11" s="15">
        <v>1</v>
      </c>
      <c r="CA11" s="118">
        <v>1</v>
      </c>
      <c r="CB11" s="118">
        <v>1</v>
      </c>
      <c r="CC11" s="118">
        <v>1</v>
      </c>
      <c r="CD11" s="118">
        <v>1</v>
      </c>
      <c r="CE11" s="118">
        <v>0</v>
      </c>
      <c r="CF11" s="118">
        <v>0</v>
      </c>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row>
    <row r="12" spans="1:314">
      <c r="A12" s="2" t="s">
        <v>62</v>
      </c>
      <c r="B12" s="1" t="s">
        <v>63</v>
      </c>
      <c r="C12" s="9" t="str">
        <f t="shared" si="13"/>
        <v>Michał Godziszewski</v>
      </c>
      <c r="D12" s="9" t="str">
        <f>VLOOKUP(C12,CAPACITY!$C$12:$E$69,2,0)</f>
        <v>FE Developer</v>
      </c>
      <c r="E12" s="9" t="str">
        <f>VLOOKUP(C12,CAPACITY!$C$12:$E$69,3,0)</f>
        <v>ALF</v>
      </c>
      <c r="F12" s="9"/>
      <c r="G12" s="9"/>
      <c r="H12" s="15"/>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118">
        <v>0</v>
      </c>
      <c r="BJ12" s="118">
        <v>0</v>
      </c>
      <c r="BK12" s="118">
        <v>0</v>
      </c>
      <c r="BL12" s="118">
        <v>0</v>
      </c>
      <c r="BM12" s="118">
        <v>0</v>
      </c>
      <c r="BN12" s="118">
        <v>0</v>
      </c>
      <c r="BO12" s="118">
        <v>0</v>
      </c>
      <c r="BP12" s="118">
        <v>0</v>
      </c>
      <c r="BQ12" s="118">
        <v>0</v>
      </c>
      <c r="BR12" s="118">
        <v>0</v>
      </c>
      <c r="BS12" s="118">
        <v>0</v>
      </c>
      <c r="BT12" s="118">
        <v>0</v>
      </c>
      <c r="BU12" s="118">
        <v>0</v>
      </c>
      <c r="BV12" s="118">
        <v>0</v>
      </c>
      <c r="BW12" s="118">
        <v>0</v>
      </c>
      <c r="BX12" s="119">
        <f t="shared" si="6"/>
        <v>0</v>
      </c>
      <c r="BY12" s="119">
        <f t="shared" si="7"/>
        <v>0</v>
      </c>
      <c r="BZ12" s="118">
        <v>0</v>
      </c>
      <c r="CA12" s="118">
        <v>0</v>
      </c>
      <c r="CB12" s="118">
        <v>0</v>
      </c>
      <c r="CC12" s="118">
        <v>0</v>
      </c>
      <c r="CD12" s="118">
        <v>0</v>
      </c>
      <c r="CE12" s="118">
        <v>0</v>
      </c>
      <c r="CF12" s="118">
        <v>0</v>
      </c>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row>
    <row r="13" spans="1:314">
      <c r="A13" s="2" t="s">
        <v>62</v>
      </c>
      <c r="B13" s="1" t="s">
        <v>63</v>
      </c>
      <c r="C13" s="9" t="str">
        <f t="shared" si="13"/>
        <v>Michał Godziszewski</v>
      </c>
      <c r="D13" s="9" t="str">
        <f>VLOOKUP(C13,CAPACITY!$C$12:$E$69,2,0)</f>
        <v>FE Developer</v>
      </c>
      <c r="E13" s="9" t="str">
        <f>VLOOKUP(C13,CAPACITY!$C$12:$E$69,3,0)</f>
        <v>ALF</v>
      </c>
      <c r="F13" s="9"/>
      <c r="G13" s="9"/>
      <c r="H13" s="15"/>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118">
        <v>0</v>
      </c>
      <c r="BJ13" s="118">
        <v>0</v>
      </c>
      <c r="BK13" s="118">
        <v>0</v>
      </c>
      <c r="BL13" s="118">
        <v>0</v>
      </c>
      <c r="BM13" s="118">
        <v>0</v>
      </c>
      <c r="BN13" s="118">
        <v>0</v>
      </c>
      <c r="BO13" s="118">
        <v>0</v>
      </c>
      <c r="BP13" s="118">
        <v>0</v>
      </c>
      <c r="BQ13" s="118">
        <v>0</v>
      </c>
      <c r="BR13" s="118">
        <v>0</v>
      </c>
      <c r="BS13" s="118">
        <v>0</v>
      </c>
      <c r="BT13" s="118">
        <v>0</v>
      </c>
      <c r="BU13" s="118">
        <v>0</v>
      </c>
      <c r="BV13" s="118">
        <v>0</v>
      </c>
      <c r="BW13" s="118">
        <v>0</v>
      </c>
      <c r="BX13" s="119">
        <f t="shared" si="6"/>
        <v>0</v>
      </c>
      <c r="BY13" s="119">
        <f t="shared" si="7"/>
        <v>0</v>
      </c>
      <c r="BZ13" s="118">
        <v>0</v>
      </c>
      <c r="CA13" s="118">
        <v>0</v>
      </c>
      <c r="CB13" s="118">
        <v>0</v>
      </c>
      <c r="CC13" s="118">
        <v>0</v>
      </c>
      <c r="CD13" s="118">
        <v>0</v>
      </c>
      <c r="CE13" s="118">
        <v>0</v>
      </c>
      <c r="CF13" s="118">
        <v>0</v>
      </c>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row>
    <row r="14" spans="1:314" s="21" customFormat="1">
      <c r="A14" s="20" t="s">
        <v>65</v>
      </c>
      <c r="B14" s="21" t="s">
        <v>66</v>
      </c>
      <c r="C14" s="22" t="str">
        <f t="shared" si="13"/>
        <v>Adam Gruszecki</v>
      </c>
      <c r="D14" s="22" t="str">
        <f>VLOOKUP(C14,CAPACITY!$C$12:$E$69,2,0)</f>
        <v>BE Developer</v>
      </c>
      <c r="E14" s="117" t="str">
        <f>VLOOKUP(C14,CAPACITY!$C$12:$E$69,3,0)</f>
        <v>ALF</v>
      </c>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119">
        <f t="shared" ref="BI14:BW14" si="14">SUM(BI15:BI17)</f>
        <v>0</v>
      </c>
      <c r="BJ14" s="119">
        <f t="shared" si="14"/>
        <v>0</v>
      </c>
      <c r="BK14" s="119">
        <f t="shared" si="14"/>
        <v>0</v>
      </c>
      <c r="BL14" s="119">
        <f t="shared" si="14"/>
        <v>0</v>
      </c>
      <c r="BM14" s="119">
        <f t="shared" si="14"/>
        <v>0</v>
      </c>
      <c r="BN14" s="119">
        <f t="shared" si="14"/>
        <v>0</v>
      </c>
      <c r="BO14" s="119">
        <f t="shared" si="14"/>
        <v>0</v>
      </c>
      <c r="BP14" s="119">
        <f t="shared" si="14"/>
        <v>0</v>
      </c>
      <c r="BQ14" s="119">
        <f t="shared" si="14"/>
        <v>0</v>
      </c>
      <c r="BR14" s="119">
        <f t="shared" si="14"/>
        <v>0</v>
      </c>
      <c r="BS14" s="119">
        <f t="shared" si="14"/>
        <v>0</v>
      </c>
      <c r="BT14" s="119">
        <f t="shared" si="14"/>
        <v>0</v>
      </c>
      <c r="BU14" s="119">
        <f t="shared" si="14"/>
        <v>0</v>
      </c>
      <c r="BV14" s="119">
        <f t="shared" si="14"/>
        <v>0</v>
      </c>
      <c r="BW14" s="119">
        <f t="shared" si="14"/>
        <v>0</v>
      </c>
      <c r="BX14" s="119">
        <f t="shared" si="6"/>
        <v>0</v>
      </c>
      <c r="BY14" s="119">
        <f t="shared" si="7"/>
        <v>0</v>
      </c>
      <c r="BZ14" s="119">
        <f t="shared" ref="BZ14:CF14" si="15">SUM(BZ15:BZ17)</f>
        <v>0</v>
      </c>
      <c r="CA14" s="119">
        <f t="shared" si="15"/>
        <v>0</v>
      </c>
      <c r="CB14" s="119">
        <f t="shared" si="15"/>
        <v>0</v>
      </c>
      <c r="CC14" s="119">
        <f t="shared" si="15"/>
        <v>0</v>
      </c>
      <c r="CD14" s="119">
        <f t="shared" si="15"/>
        <v>0</v>
      </c>
      <c r="CE14" s="119">
        <f t="shared" si="15"/>
        <v>0</v>
      </c>
      <c r="CF14" s="119">
        <f t="shared" si="15"/>
        <v>0</v>
      </c>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row>
    <row r="15" spans="1:314">
      <c r="A15" s="2" t="s">
        <v>65</v>
      </c>
      <c r="B15" s="1" t="s">
        <v>66</v>
      </c>
      <c r="C15" s="9" t="str">
        <f t="shared" ref="C15" si="16">A15&amp;" "&amp;B15</f>
        <v>Adam Gruszecki</v>
      </c>
      <c r="D15" s="9" t="str">
        <f>VLOOKUP(C15,CAPACITY!$C$12:$E$69,2,0)</f>
        <v>BE Developer</v>
      </c>
      <c r="E15" s="9" t="str">
        <f>VLOOKUP(C15,CAPACITY!$C$12:$E$69,3,0)</f>
        <v>ALF</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118">
        <v>0</v>
      </c>
      <c r="BJ15" s="118">
        <v>0</v>
      </c>
      <c r="BK15" s="118">
        <v>0</v>
      </c>
      <c r="BL15" s="118">
        <v>0</v>
      </c>
      <c r="BM15" s="118">
        <v>0</v>
      </c>
      <c r="BN15" s="118">
        <v>0</v>
      </c>
      <c r="BO15" s="118">
        <v>0</v>
      </c>
      <c r="BP15" s="118">
        <v>0</v>
      </c>
      <c r="BQ15" s="118">
        <v>0</v>
      </c>
      <c r="BR15" s="118">
        <v>0</v>
      </c>
      <c r="BS15" s="118">
        <v>0</v>
      </c>
      <c r="BT15" s="118">
        <v>0</v>
      </c>
      <c r="BU15" s="118">
        <v>0</v>
      </c>
      <c r="BV15" s="118">
        <v>0</v>
      </c>
      <c r="BW15" s="118">
        <v>0</v>
      </c>
      <c r="BX15" s="119">
        <f t="shared" si="6"/>
        <v>0</v>
      </c>
      <c r="BY15" s="119">
        <f t="shared" si="7"/>
        <v>0</v>
      </c>
      <c r="BZ15" s="118">
        <v>0</v>
      </c>
      <c r="CA15" s="118">
        <v>0</v>
      </c>
      <c r="CB15" s="118">
        <v>0</v>
      </c>
      <c r="CC15" s="118">
        <v>0</v>
      </c>
      <c r="CD15" s="118">
        <v>0</v>
      </c>
      <c r="CE15" s="118">
        <v>0</v>
      </c>
      <c r="CF15" s="118">
        <v>0</v>
      </c>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row>
    <row r="16" spans="1:314">
      <c r="A16" s="2" t="s">
        <v>65</v>
      </c>
      <c r="B16" s="1" t="s">
        <v>66</v>
      </c>
      <c r="C16" s="9" t="str">
        <f t="shared" ref="C16" si="17">A16&amp;" "&amp;B16</f>
        <v>Adam Gruszecki</v>
      </c>
      <c r="D16" s="9" t="str">
        <f>VLOOKUP(C16,CAPACITY!$C$12:$E$69,2,0)</f>
        <v>BE Developer</v>
      </c>
      <c r="E16" s="9" t="str">
        <f>VLOOKUP(C16,CAPACITY!$C$12:$E$69,3,0)</f>
        <v>ALF</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118">
        <v>0</v>
      </c>
      <c r="BJ16" s="118">
        <v>0</v>
      </c>
      <c r="BK16" s="118">
        <v>0</v>
      </c>
      <c r="BL16" s="118">
        <v>0</v>
      </c>
      <c r="BM16" s="118">
        <v>0</v>
      </c>
      <c r="BN16" s="118">
        <v>0</v>
      </c>
      <c r="BO16" s="118">
        <v>0</v>
      </c>
      <c r="BP16" s="118">
        <v>0</v>
      </c>
      <c r="BQ16" s="118">
        <v>0</v>
      </c>
      <c r="BR16" s="118">
        <v>0</v>
      </c>
      <c r="BS16" s="118">
        <v>0</v>
      </c>
      <c r="BT16" s="118">
        <v>0</v>
      </c>
      <c r="BU16" s="118">
        <v>0</v>
      </c>
      <c r="BV16" s="118">
        <v>0</v>
      </c>
      <c r="BW16" s="118">
        <v>0</v>
      </c>
      <c r="BX16" s="119">
        <f t="shared" si="6"/>
        <v>0</v>
      </c>
      <c r="BY16" s="119">
        <f t="shared" si="7"/>
        <v>0</v>
      </c>
      <c r="BZ16" s="118">
        <v>0</v>
      </c>
      <c r="CA16" s="118">
        <v>0</v>
      </c>
      <c r="CB16" s="118">
        <v>0</v>
      </c>
      <c r="CC16" s="118">
        <v>0</v>
      </c>
      <c r="CD16" s="118">
        <v>0</v>
      </c>
      <c r="CE16" s="118">
        <v>0</v>
      </c>
      <c r="CF16" s="118">
        <v>0</v>
      </c>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row>
    <row r="17" spans="1:314">
      <c r="A17" s="2" t="s">
        <v>65</v>
      </c>
      <c r="B17" s="1" t="s">
        <v>66</v>
      </c>
      <c r="C17" s="9" t="str">
        <f t="shared" si="5"/>
        <v>Adam Gruszecki</v>
      </c>
      <c r="D17" s="9" t="str">
        <f>VLOOKUP(C17,CAPACITY!$C$12:$E$69,2,0)</f>
        <v>BE Developer</v>
      </c>
      <c r="E17" s="9" t="str">
        <f>VLOOKUP(C17,CAPACITY!$C$12:$E$69,3,0)</f>
        <v>ALF</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118">
        <v>0</v>
      </c>
      <c r="BJ17" s="118">
        <v>0</v>
      </c>
      <c r="BK17" s="118">
        <v>0</v>
      </c>
      <c r="BL17" s="118">
        <v>0</v>
      </c>
      <c r="BM17" s="118">
        <v>0</v>
      </c>
      <c r="BN17" s="118">
        <v>0</v>
      </c>
      <c r="BO17" s="118">
        <v>0</v>
      </c>
      <c r="BP17" s="118">
        <v>0</v>
      </c>
      <c r="BQ17" s="118">
        <v>0</v>
      </c>
      <c r="BR17" s="118">
        <v>0</v>
      </c>
      <c r="BS17" s="118">
        <v>0</v>
      </c>
      <c r="BT17" s="118">
        <v>0</v>
      </c>
      <c r="BU17" s="118">
        <v>0</v>
      </c>
      <c r="BV17" s="118">
        <v>0</v>
      </c>
      <c r="BW17" s="118">
        <v>0</v>
      </c>
      <c r="BX17" s="119">
        <f t="shared" si="6"/>
        <v>0</v>
      </c>
      <c r="BY17" s="119">
        <f t="shared" si="7"/>
        <v>0</v>
      </c>
      <c r="BZ17" s="118">
        <v>0</v>
      </c>
      <c r="CA17" s="118">
        <v>0</v>
      </c>
      <c r="CB17" s="118">
        <v>0</v>
      </c>
      <c r="CC17" s="118">
        <v>0</v>
      </c>
      <c r="CD17" s="118">
        <v>0</v>
      </c>
      <c r="CE17" s="118">
        <v>0</v>
      </c>
      <c r="CF17" s="118">
        <v>0</v>
      </c>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row>
    <row r="18" spans="1:314" s="21" customFormat="1">
      <c r="A18" s="20" t="s">
        <v>67</v>
      </c>
      <c r="B18" s="21" t="s">
        <v>68</v>
      </c>
      <c r="C18" s="22" t="str">
        <f t="shared" ref="C18" si="18">A18&amp;" "&amp;B18</f>
        <v>Bartosz Listwan</v>
      </c>
      <c r="D18" s="22" t="str">
        <f>VLOOKUP(C18,CAPACITY!$C$12:$E$69,2,0)</f>
        <v>BE Developer</v>
      </c>
      <c r="E18" s="117" t="str">
        <f>VLOOKUP(C18,CAPACITY!$C$12:$E$69,3,0)</f>
        <v>ALF</v>
      </c>
      <c r="F18" s="22"/>
      <c r="G18" s="22"/>
      <c r="H18" s="26"/>
      <c r="I18" s="26"/>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119">
        <f t="shared" ref="BI18:BW18" si="19">SUM(BI19:BI21)</f>
        <v>0</v>
      </c>
      <c r="BJ18" s="119">
        <f t="shared" si="19"/>
        <v>0</v>
      </c>
      <c r="BK18" s="119">
        <f t="shared" si="19"/>
        <v>0</v>
      </c>
      <c r="BL18" s="119">
        <f t="shared" si="19"/>
        <v>0</v>
      </c>
      <c r="BM18" s="119">
        <f t="shared" si="19"/>
        <v>0</v>
      </c>
      <c r="BN18" s="119">
        <f t="shared" si="19"/>
        <v>0</v>
      </c>
      <c r="BO18" s="119">
        <f t="shared" si="19"/>
        <v>0</v>
      </c>
      <c r="BP18" s="119">
        <f t="shared" si="19"/>
        <v>0</v>
      </c>
      <c r="BQ18" s="119">
        <f t="shared" si="19"/>
        <v>0</v>
      </c>
      <c r="BR18" s="119">
        <f t="shared" si="19"/>
        <v>0</v>
      </c>
      <c r="BS18" s="119">
        <f t="shared" si="19"/>
        <v>0</v>
      </c>
      <c r="BT18" s="119">
        <f t="shared" si="19"/>
        <v>0</v>
      </c>
      <c r="BU18" s="119">
        <f t="shared" si="19"/>
        <v>0</v>
      </c>
      <c r="BV18" s="119">
        <f t="shared" si="19"/>
        <v>0</v>
      </c>
      <c r="BW18" s="119">
        <f t="shared" si="19"/>
        <v>0</v>
      </c>
      <c r="BX18" s="119">
        <f t="shared" si="6"/>
        <v>0</v>
      </c>
      <c r="BY18" s="119">
        <f t="shared" si="7"/>
        <v>0</v>
      </c>
      <c r="BZ18" s="119">
        <f t="shared" ref="BZ18:CF18" si="20">SUM(BZ19:BZ21)</f>
        <v>0</v>
      </c>
      <c r="CA18" s="119">
        <f t="shared" si="20"/>
        <v>0</v>
      </c>
      <c r="CB18" s="119">
        <f t="shared" si="20"/>
        <v>0</v>
      </c>
      <c r="CC18" s="119">
        <f t="shared" si="20"/>
        <v>0</v>
      </c>
      <c r="CD18" s="119">
        <f t="shared" si="20"/>
        <v>0</v>
      </c>
      <c r="CE18" s="119">
        <f t="shared" si="20"/>
        <v>0</v>
      </c>
      <c r="CF18" s="119">
        <f t="shared" si="20"/>
        <v>0</v>
      </c>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c r="IW18" s="22"/>
      <c r="IX18" s="22"/>
      <c r="IY18" s="22"/>
      <c r="IZ18" s="22"/>
      <c r="JA18" s="22"/>
      <c r="JB18" s="22"/>
      <c r="JC18" s="22"/>
      <c r="JD18" s="22"/>
      <c r="JE18" s="22"/>
      <c r="JF18" s="22"/>
      <c r="JG18" s="22"/>
      <c r="JH18" s="22"/>
      <c r="JI18" s="22"/>
      <c r="JJ18" s="22"/>
      <c r="JK18" s="22"/>
      <c r="JL18" s="22"/>
      <c r="JM18" s="22"/>
      <c r="JN18" s="22"/>
      <c r="JO18" s="22"/>
      <c r="JP18" s="22"/>
      <c r="JQ18" s="22"/>
      <c r="JR18" s="22"/>
      <c r="JS18" s="22"/>
      <c r="JT18" s="22"/>
      <c r="JU18" s="22"/>
      <c r="JV18" s="22"/>
      <c r="JW18" s="22"/>
      <c r="JX18" s="22"/>
      <c r="JY18" s="22"/>
      <c r="JZ18" s="22"/>
      <c r="KA18" s="22"/>
      <c r="KB18" s="22"/>
      <c r="KC18" s="22"/>
      <c r="KD18" s="22"/>
      <c r="KE18" s="22"/>
      <c r="KF18" s="22"/>
      <c r="KG18" s="22"/>
      <c r="KH18" s="22"/>
      <c r="KI18" s="22"/>
      <c r="KJ18" s="22"/>
      <c r="KK18" s="22"/>
      <c r="KL18" s="22"/>
      <c r="KM18" s="22"/>
      <c r="KN18" s="22"/>
      <c r="KO18" s="22"/>
      <c r="KP18" s="22"/>
      <c r="KQ18" s="22"/>
      <c r="KR18" s="22"/>
      <c r="KS18" s="22"/>
      <c r="KT18" s="22"/>
      <c r="KU18" s="22"/>
      <c r="KV18" s="22"/>
      <c r="KW18" s="22"/>
      <c r="KX18" s="22"/>
      <c r="KY18" s="22"/>
      <c r="KZ18" s="22"/>
      <c r="LA18" s="22"/>
      <c r="LB18" s="22"/>
    </row>
    <row r="19" spans="1:314">
      <c r="A19" s="2" t="s">
        <v>67</v>
      </c>
      <c r="B19" s="1" t="s">
        <v>68</v>
      </c>
      <c r="C19" s="9" t="str">
        <f t="shared" si="5"/>
        <v>Bartosz Listwan</v>
      </c>
      <c r="D19" s="9" t="str">
        <f>VLOOKUP(C19,CAPACITY!$C$12:$E$69,2,0)</f>
        <v>BE Developer</v>
      </c>
      <c r="E19" s="9" t="str">
        <f>VLOOKUP(C19,CAPACITY!$C$12:$E$69,3,0)</f>
        <v>ALF</v>
      </c>
      <c r="F19" s="9"/>
      <c r="G19" s="9"/>
      <c r="H19" s="16"/>
      <c r="I19" s="16"/>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118">
        <v>0</v>
      </c>
      <c r="BJ19" s="118">
        <v>0</v>
      </c>
      <c r="BK19" s="118">
        <v>0</v>
      </c>
      <c r="BL19" s="118">
        <v>0</v>
      </c>
      <c r="BM19" s="118">
        <v>0</v>
      </c>
      <c r="BN19" s="118">
        <v>0</v>
      </c>
      <c r="BO19" s="118">
        <v>0</v>
      </c>
      <c r="BP19" s="118">
        <v>0</v>
      </c>
      <c r="BQ19" s="118">
        <v>0</v>
      </c>
      <c r="BR19" s="118">
        <v>0</v>
      </c>
      <c r="BS19" s="118">
        <v>0</v>
      </c>
      <c r="BT19" s="118">
        <v>0</v>
      </c>
      <c r="BU19" s="118">
        <v>0</v>
      </c>
      <c r="BV19" s="118">
        <v>0</v>
      </c>
      <c r="BW19" s="118">
        <v>0</v>
      </c>
      <c r="BX19" s="119">
        <f t="shared" si="6"/>
        <v>0</v>
      </c>
      <c r="BY19" s="119">
        <f t="shared" si="7"/>
        <v>0</v>
      </c>
      <c r="BZ19" s="118">
        <v>0</v>
      </c>
      <c r="CA19" s="118">
        <v>0</v>
      </c>
      <c r="CB19" s="118">
        <v>0</v>
      </c>
      <c r="CC19" s="118">
        <v>0</v>
      </c>
      <c r="CD19" s="118">
        <v>0</v>
      </c>
      <c r="CE19" s="118">
        <v>0</v>
      </c>
      <c r="CF19" s="118">
        <v>0</v>
      </c>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row>
    <row r="20" spans="1:314">
      <c r="A20" s="2" t="s">
        <v>67</v>
      </c>
      <c r="B20" s="1" t="s">
        <v>68</v>
      </c>
      <c r="C20" s="9" t="str">
        <f t="shared" ref="C20" si="21">A20&amp;" "&amp;B20</f>
        <v>Bartosz Listwan</v>
      </c>
      <c r="D20" s="9" t="str">
        <f>VLOOKUP(C20,CAPACITY!$C$12:$E$69,2,0)</f>
        <v>BE Developer</v>
      </c>
      <c r="E20" s="9" t="str">
        <f>VLOOKUP(C20,CAPACITY!$C$12:$E$69,3,0)</f>
        <v>ALF</v>
      </c>
      <c r="F20" s="9"/>
      <c r="G20" s="9"/>
      <c r="H20" s="16"/>
      <c r="I20" s="16"/>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118">
        <v>0</v>
      </c>
      <c r="BJ20" s="118">
        <v>0</v>
      </c>
      <c r="BK20" s="118">
        <v>0</v>
      </c>
      <c r="BL20" s="118">
        <v>0</v>
      </c>
      <c r="BM20" s="118">
        <v>0</v>
      </c>
      <c r="BN20" s="118">
        <v>0</v>
      </c>
      <c r="BO20" s="118">
        <v>0</v>
      </c>
      <c r="BP20" s="118">
        <v>0</v>
      </c>
      <c r="BQ20" s="118">
        <v>0</v>
      </c>
      <c r="BR20" s="118">
        <v>0</v>
      </c>
      <c r="BS20" s="118">
        <v>0</v>
      </c>
      <c r="BT20" s="118">
        <v>0</v>
      </c>
      <c r="BU20" s="118">
        <v>0</v>
      </c>
      <c r="BV20" s="118">
        <v>0</v>
      </c>
      <c r="BW20" s="118">
        <v>0</v>
      </c>
      <c r="BX20" s="119">
        <f t="shared" si="6"/>
        <v>0</v>
      </c>
      <c r="BY20" s="119">
        <f t="shared" si="7"/>
        <v>0</v>
      </c>
      <c r="BZ20" s="118">
        <v>0</v>
      </c>
      <c r="CA20" s="118">
        <v>0</v>
      </c>
      <c r="CB20" s="118">
        <v>0</v>
      </c>
      <c r="CC20" s="118">
        <v>0</v>
      </c>
      <c r="CD20" s="118">
        <v>0</v>
      </c>
      <c r="CE20" s="118">
        <v>0</v>
      </c>
      <c r="CF20" s="118">
        <v>0</v>
      </c>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row>
    <row r="21" spans="1:314">
      <c r="A21" s="2" t="s">
        <v>67</v>
      </c>
      <c r="B21" s="1" t="s">
        <v>68</v>
      </c>
      <c r="C21" s="9" t="str">
        <f t="shared" ref="C21" si="22">A21&amp;" "&amp;B21</f>
        <v>Bartosz Listwan</v>
      </c>
      <c r="D21" s="9" t="str">
        <f>VLOOKUP(C21,CAPACITY!$C$12:$E$69,2,0)</f>
        <v>BE Developer</v>
      </c>
      <c r="E21" s="9" t="str">
        <f>VLOOKUP(C21,CAPACITY!$C$12:$E$69,3,0)</f>
        <v>ALF</v>
      </c>
      <c r="F21" s="9"/>
      <c r="G21" s="9"/>
      <c r="H21" s="16"/>
      <c r="I21" s="16"/>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118">
        <v>0</v>
      </c>
      <c r="BJ21" s="118">
        <v>0</v>
      </c>
      <c r="BK21" s="118">
        <v>0</v>
      </c>
      <c r="BL21" s="118">
        <v>0</v>
      </c>
      <c r="BM21" s="118">
        <v>0</v>
      </c>
      <c r="BN21" s="118">
        <v>0</v>
      </c>
      <c r="BO21" s="118">
        <v>0</v>
      </c>
      <c r="BP21" s="118">
        <v>0</v>
      </c>
      <c r="BQ21" s="118">
        <v>0</v>
      </c>
      <c r="BR21" s="118">
        <v>0</v>
      </c>
      <c r="BS21" s="118">
        <v>0</v>
      </c>
      <c r="BT21" s="118">
        <v>0</v>
      </c>
      <c r="BU21" s="118">
        <v>0</v>
      </c>
      <c r="BV21" s="118">
        <v>0</v>
      </c>
      <c r="BW21" s="118">
        <v>0</v>
      </c>
      <c r="BX21" s="119">
        <f t="shared" si="6"/>
        <v>0</v>
      </c>
      <c r="BY21" s="119">
        <f t="shared" si="7"/>
        <v>0</v>
      </c>
      <c r="BZ21" s="118">
        <v>0</v>
      </c>
      <c r="CA21" s="118">
        <v>0</v>
      </c>
      <c r="CB21" s="118">
        <v>0</v>
      </c>
      <c r="CC21" s="118">
        <v>0</v>
      </c>
      <c r="CD21" s="118">
        <v>0</v>
      </c>
      <c r="CE21" s="118">
        <v>0</v>
      </c>
      <c r="CF21" s="118">
        <v>0</v>
      </c>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row>
    <row r="22" spans="1:314">
      <c r="A22" s="2" t="s">
        <v>69</v>
      </c>
      <c r="B22" s="1" t="s">
        <v>70</v>
      </c>
      <c r="C22" s="9" t="str">
        <f t="shared" si="5"/>
        <v>Joanna Redes</v>
      </c>
      <c r="D22" s="9" t="str">
        <f>VLOOKUP(C22,CAPACITY!$C$12:$E$69,2,0)</f>
        <v>BE Developer</v>
      </c>
      <c r="E22" s="9" t="str">
        <f>VLOOKUP(C22,CAPACITY!$C$12:$E$69,3,0)</f>
        <v>ALF</v>
      </c>
      <c r="F22" s="9"/>
      <c r="G22" s="9"/>
      <c r="H22" s="1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119">
        <f t="shared" ref="BI22:BW22" si="23">SUM(BI23:BI25)</f>
        <v>0</v>
      </c>
      <c r="BJ22" s="119">
        <f t="shared" si="23"/>
        <v>0</v>
      </c>
      <c r="BK22" s="119">
        <f t="shared" si="23"/>
        <v>0</v>
      </c>
      <c r="BL22" s="119">
        <f t="shared" si="23"/>
        <v>0</v>
      </c>
      <c r="BM22" s="119">
        <f t="shared" si="23"/>
        <v>0</v>
      </c>
      <c r="BN22" s="119">
        <f t="shared" si="23"/>
        <v>0</v>
      </c>
      <c r="BO22" s="119">
        <f t="shared" si="23"/>
        <v>0</v>
      </c>
      <c r="BP22" s="119">
        <f t="shared" si="23"/>
        <v>0</v>
      </c>
      <c r="BQ22" s="119">
        <f t="shared" si="23"/>
        <v>0</v>
      </c>
      <c r="BR22" s="119">
        <f t="shared" si="23"/>
        <v>0</v>
      </c>
      <c r="BS22" s="119">
        <f t="shared" si="23"/>
        <v>0</v>
      </c>
      <c r="BT22" s="119">
        <f t="shared" si="23"/>
        <v>0</v>
      </c>
      <c r="BU22" s="119">
        <f t="shared" si="23"/>
        <v>0</v>
      </c>
      <c r="BV22" s="119">
        <f t="shared" si="23"/>
        <v>0</v>
      </c>
      <c r="BW22" s="119">
        <f t="shared" si="23"/>
        <v>0</v>
      </c>
      <c r="BX22" s="119">
        <f t="shared" si="6"/>
        <v>0</v>
      </c>
      <c r="BY22" s="119">
        <f t="shared" si="7"/>
        <v>0</v>
      </c>
      <c r="BZ22" s="119">
        <f t="shared" ref="BZ22:CF22" si="24">SUM(BZ23:BZ25)</f>
        <v>0</v>
      </c>
      <c r="CA22" s="119">
        <f t="shared" si="24"/>
        <v>0</v>
      </c>
      <c r="CB22" s="119">
        <f t="shared" si="24"/>
        <v>0</v>
      </c>
      <c r="CC22" s="119">
        <f t="shared" si="24"/>
        <v>0</v>
      </c>
      <c r="CD22" s="119">
        <f t="shared" si="24"/>
        <v>0</v>
      </c>
      <c r="CE22" s="119">
        <f t="shared" si="24"/>
        <v>0</v>
      </c>
      <c r="CF22" s="119">
        <f t="shared" si="24"/>
        <v>0</v>
      </c>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row>
    <row r="23" spans="1:314">
      <c r="A23" s="2" t="s">
        <v>71</v>
      </c>
      <c r="B23" s="1" t="s">
        <v>71</v>
      </c>
      <c r="C23" s="9" t="str">
        <f t="shared" si="5"/>
        <v>Vacancy Vacancy</v>
      </c>
      <c r="D23" s="9" t="e">
        <f>VLOOKUP(C23,CAPACITY!$C$12:$E$69,2,0)</f>
        <v>#N/A</v>
      </c>
      <c r="E23" s="9" t="e">
        <f>VLOOKUP(C23,CAPACITY!$C$12:$E$69,3,0)</f>
        <v>#N/A</v>
      </c>
      <c r="F23" s="9"/>
      <c r="G23" s="9"/>
      <c r="H23" s="15"/>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118">
        <v>0</v>
      </c>
      <c r="BJ23" s="118">
        <v>0</v>
      </c>
      <c r="BK23" s="118">
        <v>0</v>
      </c>
      <c r="BL23" s="118">
        <v>0</v>
      </c>
      <c r="BM23" s="118">
        <v>0</v>
      </c>
      <c r="BN23" s="118">
        <v>0</v>
      </c>
      <c r="BO23" s="118">
        <v>0</v>
      </c>
      <c r="BP23" s="118">
        <v>0</v>
      </c>
      <c r="BQ23" s="118">
        <v>0</v>
      </c>
      <c r="BR23" s="118">
        <v>0</v>
      </c>
      <c r="BS23" s="118">
        <v>0</v>
      </c>
      <c r="BT23" s="118">
        <v>0</v>
      </c>
      <c r="BU23" s="118">
        <v>0</v>
      </c>
      <c r="BV23" s="118">
        <v>0</v>
      </c>
      <c r="BW23" s="118">
        <v>0</v>
      </c>
      <c r="BX23" s="119">
        <f t="shared" si="6"/>
        <v>0</v>
      </c>
      <c r="BY23" s="119">
        <f t="shared" si="7"/>
        <v>0</v>
      </c>
      <c r="BZ23" s="118">
        <v>0</v>
      </c>
      <c r="CA23" s="118">
        <v>0</v>
      </c>
      <c r="CB23" s="118">
        <v>0</v>
      </c>
      <c r="CC23" s="118">
        <v>0</v>
      </c>
      <c r="CD23" s="118">
        <v>0</v>
      </c>
      <c r="CE23" s="118">
        <v>0</v>
      </c>
      <c r="CF23" s="118">
        <v>0</v>
      </c>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row>
    <row r="24" spans="1:314">
      <c r="A24" s="1" t="s">
        <v>72</v>
      </c>
      <c r="B24" s="1" t="s">
        <v>73</v>
      </c>
      <c r="C24" s="9" t="str">
        <f t="shared" si="5"/>
        <v>Daniel Martyniuk</v>
      </c>
      <c r="D24" s="9" t="e">
        <f>VLOOKUP(C24,CAPACITY!$C$12:$E$69,2,0)</f>
        <v>#N/A</v>
      </c>
      <c r="E24" s="9" t="e">
        <f>VLOOKUP(C24,CAPACITY!$C$12:$E$69,3,0)</f>
        <v>#N/A</v>
      </c>
    </row>
    <row r="25" spans="1:314">
      <c r="A25" s="1" t="s">
        <v>74</v>
      </c>
      <c r="B25" s="1" t="s">
        <v>75</v>
      </c>
      <c r="C25" s="9" t="str">
        <f t="shared" si="5"/>
        <v>Konrad Janiak</v>
      </c>
      <c r="D25" s="9" t="e">
        <f>VLOOKUP(C25,CAPACITY!$C$12:$E$69,2,0)</f>
        <v>#N/A</v>
      </c>
      <c r="E25" s="9" t="e">
        <f>VLOOKUP(C25,CAPACITY!$C$12:$E$69,3,0)</f>
        <v>#N/A</v>
      </c>
    </row>
    <row r="26" spans="1:314">
      <c r="A26" s="1" t="s">
        <v>76</v>
      </c>
      <c r="B26" s="1" t="s">
        <v>77</v>
      </c>
      <c r="C26" s="9" t="str">
        <f t="shared" si="5"/>
        <v>Tomasz Sabała</v>
      </c>
      <c r="D26" s="9" t="str">
        <f>VLOOKUP(C26,CAPACITY!$C$12:$E$69,2,0)</f>
        <v>BE Developer</v>
      </c>
      <c r="E26" s="9" t="str">
        <f>VLOOKUP(C26,CAPACITY!$C$12:$E$69,3,0)</f>
        <v>MASH</v>
      </c>
    </row>
    <row r="27" spans="1:314">
      <c r="A27" s="1" t="s">
        <v>78</v>
      </c>
      <c r="B27" s="1" t="s">
        <v>79</v>
      </c>
      <c r="C27" s="9" t="str">
        <f t="shared" si="5"/>
        <v>Adrian Słabicki</v>
      </c>
      <c r="D27" s="9" t="str">
        <f>VLOOKUP(C27,CAPACITY!$C$12:$E$69,2,0)</f>
        <v>BE Developer</v>
      </c>
      <c r="E27" s="9" t="str">
        <f>VLOOKUP(C27,CAPACITY!$C$12:$E$69,3,0)</f>
        <v>ALF</v>
      </c>
    </row>
    <row r="28" spans="1:314">
      <c r="A28" s="2" t="s">
        <v>80</v>
      </c>
      <c r="B28" s="1" t="s">
        <v>81</v>
      </c>
      <c r="C28" s="9" t="str">
        <f t="shared" si="5"/>
        <v>Szymon Bratnik</v>
      </c>
      <c r="D28" s="9" t="e">
        <f>VLOOKUP(C28,CAPACITY!$C$12:$E$69,2,0)</f>
        <v>#N/A</v>
      </c>
      <c r="E28" s="9" t="e">
        <f>VLOOKUP(C28,CAPACITY!$C$12:$E$69,3,0)</f>
        <v>#N/A</v>
      </c>
    </row>
    <row r="29" spans="1:314">
      <c r="A29" s="2" t="s">
        <v>82</v>
      </c>
      <c r="B29" s="1" t="s">
        <v>83</v>
      </c>
      <c r="C29" s="9" t="str">
        <f t="shared" si="5"/>
        <v>Żaneta Fedor-Zalewska</v>
      </c>
      <c r="D29" s="9" t="str">
        <f>VLOOKUP(C29,CAPACITY!$C$12:$E$69,2,0)</f>
        <v>QA coordinator</v>
      </c>
      <c r="E29" s="9" t="str">
        <f>VLOOKUP(C29,CAPACITY!$C$12:$E$69,3,0)</f>
        <v>ALF</v>
      </c>
    </row>
    <row r="30" spans="1:314">
      <c r="A30" s="2" t="s">
        <v>84</v>
      </c>
      <c r="B30" s="1" t="s">
        <v>85</v>
      </c>
      <c r="C30" s="9" t="str">
        <f t="shared" si="5"/>
        <v>Jarosław Gawroński</v>
      </c>
      <c r="D30" s="9" t="str">
        <f>VLOOKUP(C30,CAPACITY!$C$12:$E$69,2,0)</f>
        <v>QAA</v>
      </c>
      <c r="E30" s="9" t="str">
        <f>VLOOKUP(C30,CAPACITY!$C$12:$E$69,3,0)</f>
        <v>ALF</v>
      </c>
    </row>
    <row r="31" spans="1:314">
      <c r="A31" s="2" t="s">
        <v>86</v>
      </c>
      <c r="B31" s="1" t="s">
        <v>87</v>
      </c>
      <c r="C31" s="9" t="str">
        <f t="shared" si="5"/>
        <v>Karpo Dub</v>
      </c>
      <c r="D31" s="9" t="e">
        <f>VLOOKUP(C31,CAPACITY!$C$12:$E$69,2,0)</f>
        <v>#N/A</v>
      </c>
      <c r="E31" s="9" t="e">
        <f>VLOOKUP(C31,CAPACITY!$C$12:$E$69,3,0)</f>
        <v>#N/A</v>
      </c>
    </row>
    <row r="32" spans="1:314">
      <c r="A32" s="2" t="s">
        <v>76</v>
      </c>
      <c r="B32" s="1" t="s">
        <v>88</v>
      </c>
      <c r="C32" s="9" t="str">
        <f t="shared" si="5"/>
        <v>Tomasz Wierachowski</v>
      </c>
      <c r="D32" s="9" t="str">
        <f>VLOOKUP(C32,CAPACITY!$C$12:$E$69,2,0)</f>
        <v>QAE</v>
      </c>
      <c r="E32" s="9" t="str">
        <f>VLOOKUP(C32,CAPACITY!$C$12:$E$69,3,0)</f>
        <v>MASH</v>
      </c>
    </row>
    <row r="33" spans="1:5">
      <c r="A33" s="2" t="s">
        <v>84</v>
      </c>
      <c r="B33" s="1" t="s">
        <v>85</v>
      </c>
      <c r="C33" s="9" t="str">
        <f t="shared" ref="C33:C35" si="25">A33&amp;" "&amp;B33</f>
        <v>Jarosław Gawroński</v>
      </c>
      <c r="D33" s="9" t="str">
        <f>VLOOKUP(C33,CAPACITY!$C$12:$E$69,2,0)</f>
        <v>QAA</v>
      </c>
      <c r="E33" s="9" t="str">
        <f>VLOOKUP(C33,CAPACITY!$C$12:$E$69,3,0)</f>
        <v>ALF</v>
      </c>
    </row>
    <row r="34" spans="1:5">
      <c r="A34" s="2" t="s">
        <v>86</v>
      </c>
      <c r="B34" s="1" t="s">
        <v>87</v>
      </c>
      <c r="C34" s="9" t="str">
        <f t="shared" si="25"/>
        <v>Karpo Dub</v>
      </c>
      <c r="D34" s="9" t="e">
        <f>VLOOKUP(C34,CAPACITY!$C$12:$E$69,2,0)</f>
        <v>#N/A</v>
      </c>
      <c r="E34" s="9" t="e">
        <f>VLOOKUP(C34,CAPACITY!$C$12:$E$69,3,0)</f>
        <v>#N/A</v>
      </c>
    </row>
    <row r="35" spans="1:5">
      <c r="A35" s="2" t="s">
        <v>76</v>
      </c>
      <c r="B35" s="1" t="s">
        <v>88</v>
      </c>
      <c r="C35" s="9" t="str">
        <f t="shared" si="25"/>
        <v>Tomasz Wierachowski</v>
      </c>
      <c r="D35" s="9" t="str">
        <f>VLOOKUP(C35,CAPACITY!$C$12:$E$69,2,0)</f>
        <v>QAE</v>
      </c>
      <c r="E35" s="9" t="str">
        <f>VLOOKUP(C35,CAPACITY!$C$12:$E$69,3,0)</f>
        <v>MASH</v>
      </c>
    </row>
    <row r="37" spans="1:5">
      <c r="A37" s="2" t="s">
        <v>84</v>
      </c>
      <c r="B37" s="1" t="s">
        <v>85</v>
      </c>
      <c r="C37" s="9" t="str">
        <f t="shared" ref="C37:C39" si="26">A37&amp;" "&amp;B37</f>
        <v>Jarosław Gawroński</v>
      </c>
      <c r="D37" s="9" t="str">
        <f>VLOOKUP(C37,CAPACITY!$C$12:$E$69,2,0)</f>
        <v>QAA</v>
      </c>
      <c r="E37" s="9" t="str">
        <f>VLOOKUP(C37,CAPACITY!$C$12:$E$69,3,0)</f>
        <v>ALF</v>
      </c>
    </row>
    <row r="38" spans="1:5">
      <c r="A38" s="2" t="s">
        <v>86</v>
      </c>
      <c r="B38" s="1" t="s">
        <v>87</v>
      </c>
      <c r="C38" s="9" t="str">
        <f t="shared" si="26"/>
        <v>Karpo Dub</v>
      </c>
      <c r="D38" s="9" t="e">
        <f>VLOOKUP(C38,CAPACITY!$C$12:$E$69,2,0)</f>
        <v>#N/A</v>
      </c>
      <c r="E38" s="9" t="e">
        <f>VLOOKUP(C38,CAPACITY!$C$12:$E$69,3,0)</f>
        <v>#N/A</v>
      </c>
    </row>
    <row r="39" spans="1:5">
      <c r="A39" s="2" t="s">
        <v>76</v>
      </c>
      <c r="B39" s="1" t="s">
        <v>88</v>
      </c>
      <c r="C39" s="9" t="str">
        <f t="shared" si="26"/>
        <v>Tomasz Wierachowski</v>
      </c>
      <c r="D39" s="9" t="str">
        <f>VLOOKUP(C39,CAPACITY!$C$12:$E$69,2,0)</f>
        <v>QAE</v>
      </c>
      <c r="E39" s="9" t="str">
        <f>VLOOKUP(C39,CAPACITY!$C$12:$E$69,3,0)</f>
        <v>MASH</v>
      </c>
    </row>
  </sheetData>
  <autoFilter ref="A1:LB32" xr:uid="{EFBA8259-76B7-4C88-8172-D9A249AF9181}"/>
  <pageMargins left="0.7" right="0.7" top="0.75" bottom="0.75" header="0.3" footer="0.3"/>
  <headerFooter>
    <oddFooter xml:space="preserve">&amp;L_x000D_&amp;1#&amp;"Calibri"&amp;10&amp;K000000 Classified as C2 - General Business </oddFooter>
  </headerFooter>
  <extLst>
    <ext xmlns:x14="http://schemas.microsoft.com/office/spreadsheetml/2009/9/main" uri="{78C0D931-6437-407d-A8EE-F0AAD7539E65}">
      <x14:conditionalFormattings>
        <x14:conditionalFormatting xmlns:xm="http://schemas.microsoft.com/office/excel/2006/main">
          <x14:cfRule type="expression" priority="1" id="{B84E047D-7A79-4498-A8D2-0D0042B9EFB9}">
            <xm:f>NETWORKDAYS(H1,H1,PARAMS!$A$13:$A$25)=0</xm:f>
            <x14:dxf>
              <fill>
                <patternFill>
                  <bgColor rgb="FFFFFF00"/>
                </patternFill>
              </fill>
            </x14:dxf>
          </x14:cfRule>
          <xm:sqref>H1:LB1</xm:sqref>
        </x14:conditionalFormatting>
        <x14:conditionalFormatting xmlns:xm="http://schemas.microsoft.com/office/excel/2006/main">
          <x14:cfRule type="expression" priority="5387" id="{07D1C2A4-0A43-4EFD-A559-53410C49281B}">
            <xm:f>AND(NETWORKDAYS(H1,H1,PARAMS!$A$13:$A$25),OR(VLOOKUP($E2,PARAMS!$A$2:$H$9,7,0)+H2&gt;VLOOKUP($C$2,CAPACITY!$C$12:$KP$90,MATCH(H1,CAPACITY!$C$12:$LU$12),0),H2-VLOOKUP($E2,PARAMS!$A$2:$H$5,6,0)&gt;0))</xm:f>
            <x14:dxf>
              <fill>
                <patternFill>
                  <bgColor rgb="FFFF3300"/>
                </patternFill>
              </fill>
            </x14:dxf>
          </x14:cfRule>
          <xm:sqref>H2:LB2 BX3:BY23 BI6:BW6 BZ6:CF6 BI10:BW10 BZ10:CF10 BI14:BW14 BZ14:CF14 BI18:BW18 BZ18:CF18 BI22:BW22 BZ22:CF22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3D04-F10F-4752-AD40-E81FF1263819}">
  <dimension ref="A1:CU207"/>
  <sheetViews>
    <sheetView workbookViewId="0">
      <pane xSplit="4" ySplit="12" topLeftCell="AE103" activePane="bottomRight" state="frozen"/>
      <selection pane="bottomRight" activeCell="AB154" sqref="AB154"/>
      <selection pane="bottomLeft" activeCell="A13" sqref="A13"/>
      <selection pane="topRight" activeCell="D1" sqref="D1"/>
    </sheetView>
  </sheetViews>
  <sheetFormatPr defaultColWidth="8.85546875" defaultRowHeight="9.75" customHeight="1"/>
  <cols>
    <col min="1" max="1" width="7" style="133"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8" customWidth="1"/>
    <col min="25" max="25" width="8.42578125" style="39" customWidth="1"/>
    <col min="26" max="45" width="8.42578125" style="36" customWidth="1"/>
    <col min="46" max="47" width="8.42578125" style="242" customWidth="1"/>
    <col min="48" max="98" width="8.42578125" style="36" customWidth="1"/>
    <col min="99" max="16384" width="8.85546875" style="36"/>
  </cols>
  <sheetData>
    <row r="1" spans="1:98"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88" t="str">
        <f t="shared" si="0"/>
        <v>22.07-28.07</v>
      </c>
      <c r="Y1" s="201" t="str">
        <f t="shared" si="0"/>
        <v>29.07-04.08</v>
      </c>
      <c r="Z1" s="77" t="str">
        <f t="shared" si="0"/>
        <v>05.08-11.08</v>
      </c>
      <c r="AA1" s="77" t="str">
        <f t="shared" si="0"/>
        <v>12.08-18.08</v>
      </c>
      <c r="AB1" s="77" t="str">
        <f t="shared" si="0"/>
        <v>19.08-25.08</v>
      </c>
      <c r="AC1" s="77" t="str">
        <f t="shared" si="0"/>
        <v>26.08-01.09</v>
      </c>
      <c r="AD1" s="77" t="str">
        <f t="shared" si="0"/>
        <v>02.09-08.09</v>
      </c>
      <c r="AE1" s="77" t="str">
        <f t="shared" si="0"/>
        <v>09.09-15.09</v>
      </c>
      <c r="AF1" s="77" t="str">
        <f t="shared" si="0"/>
        <v>16.09-22.09</v>
      </c>
      <c r="AG1" s="77" t="str">
        <f t="shared" si="0"/>
        <v>23.09-29.09</v>
      </c>
      <c r="AH1" s="77" t="str">
        <f t="shared" si="0"/>
        <v>30.09-06.10</v>
      </c>
      <c r="AI1" s="77" t="str">
        <f t="shared" si="0"/>
        <v>07.10-13.10</v>
      </c>
      <c r="AJ1" s="77" t="str">
        <f t="shared" si="0"/>
        <v>14.10-20.10</v>
      </c>
      <c r="AK1" s="77" t="str">
        <f t="shared" si="0"/>
        <v>21.10-27.10</v>
      </c>
      <c r="AL1" s="77"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992"/>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92">
        <v>30</v>
      </c>
      <c r="Y2" s="202">
        <v>31</v>
      </c>
      <c r="Z2" s="73">
        <v>32</v>
      </c>
      <c r="AA2" s="73">
        <v>33</v>
      </c>
      <c r="AB2" s="73">
        <v>34</v>
      </c>
      <c r="AC2" s="73">
        <v>35</v>
      </c>
      <c r="AD2" s="73">
        <v>36</v>
      </c>
      <c r="AE2" s="73">
        <v>37</v>
      </c>
      <c r="AF2" s="73">
        <v>38</v>
      </c>
      <c r="AG2" s="73">
        <v>39</v>
      </c>
      <c r="AH2" s="73">
        <v>40</v>
      </c>
      <c r="AI2" s="73">
        <v>41</v>
      </c>
      <c r="AJ2" s="73">
        <v>42</v>
      </c>
      <c r="AK2" s="73">
        <v>43</v>
      </c>
      <c r="AL2" s="73">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992"/>
      <c r="B3" s="997"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94">
        <f ca="1">OFFSET(CAPACITY!$G$2,0,7*(X$2-$E$2))</f>
        <v>25.451999999999995</v>
      </c>
      <c r="Y3" s="203">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992"/>
      <c r="B4" s="998"/>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89">
        <f ca="1">OFFSET(CAPACITY!$G$4,0,7*(X$2-$E$2))</f>
        <v>8.2661648475724441</v>
      </c>
      <c r="Y4" s="204">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992"/>
      <c r="B5" s="998"/>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89">
        <f ca="1">OFFSET(CAPACITY!$G$6,0,7*(X$2-$E$2))</f>
        <v>16.515502662073295</v>
      </c>
      <c r="Y5" s="204">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992"/>
      <c r="B6" s="998"/>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89">
        <f ca="1">OFFSET(CAPACITY!$G$8,0,7*(X$2-$E$2))</f>
        <v>6.51</v>
      </c>
      <c r="Y6" s="204">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992"/>
      <c r="B7" s="999"/>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96">
        <f ca="1">OFFSET(CAPACITY!$G$10,0,7*(X$2-$E$2))</f>
        <v>23.227499999999999</v>
      </c>
      <c r="Y7" s="20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992"/>
      <c r="B8" s="1000" t="s">
        <v>10</v>
      </c>
      <c r="C8" s="97" t="s">
        <v>5</v>
      </c>
      <c r="D8" s="97"/>
      <c r="E8" s="71">
        <f t="shared" ref="E8:AJ8" si="2">E3-SUMIF($C$13:$C$519,$C8,E13:E519)</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55">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98">
        <f t="shared" ca="1" si="2"/>
        <v>-3.5480000000000054</v>
      </c>
      <c r="Y8" s="206">
        <f t="shared" ca="1" si="2"/>
        <v>-4.7050000000000018</v>
      </c>
      <c r="Z8" s="71">
        <f t="shared" ca="1" si="2"/>
        <v>-4.0779999999999959</v>
      </c>
      <c r="AA8" s="71">
        <f t="shared" ca="1" si="2"/>
        <v>-11.843000000000004</v>
      </c>
      <c r="AB8" s="71">
        <f t="shared" ca="1" si="2"/>
        <v>-2.2719999999999985</v>
      </c>
      <c r="AC8" s="71">
        <f t="shared" ca="1" si="2"/>
        <v>-3.3189999999999955</v>
      </c>
      <c r="AD8" s="71">
        <f t="shared" ca="1" si="2"/>
        <v>-1.0779999999999959</v>
      </c>
      <c r="AE8" s="71">
        <f t="shared" ca="1" si="2"/>
        <v>-16.077999999999996</v>
      </c>
      <c r="AF8" s="71">
        <f t="shared" ca="1" si="2"/>
        <v>-9.9519999999999982</v>
      </c>
      <c r="AG8" s="71">
        <f t="shared" ca="1" si="2"/>
        <v>-11.271999999999998</v>
      </c>
      <c r="AH8" s="71">
        <f t="shared" ca="1" si="2"/>
        <v>-17.614000000000004</v>
      </c>
      <c r="AI8" s="71">
        <f t="shared" ca="1" si="2"/>
        <v>-16.159000000000002</v>
      </c>
      <c r="AJ8" s="71">
        <f t="shared" ca="1" si="2"/>
        <v>-16.432000000000006</v>
      </c>
      <c r="AK8" s="71">
        <f t="shared" ref="AK8:BI8" ca="1" si="3">AK3-SUMIF($C$13:$C$519,$C8,AK13:AK519)</f>
        <v>-13.998999999999995</v>
      </c>
      <c r="AL8" s="71">
        <f t="shared" ca="1" si="3"/>
        <v>-11.043999999999997</v>
      </c>
      <c r="AM8" s="71">
        <f t="shared" ca="1" si="3"/>
        <v>-6.3189999999999955</v>
      </c>
      <c r="AN8" s="71">
        <f t="shared" ca="1" si="3"/>
        <v>-9.7190000000000012</v>
      </c>
      <c r="AO8" s="71">
        <f t="shared" ca="1" si="3"/>
        <v>-7.3189999999999955</v>
      </c>
      <c r="AP8" s="71">
        <f t="shared" ca="1" si="3"/>
        <v>-16.998999999999995</v>
      </c>
      <c r="AQ8" s="71">
        <f t="shared" ca="1" si="3"/>
        <v>-16.657999999999998</v>
      </c>
      <c r="AR8" s="71">
        <f t="shared" ca="1" si="3"/>
        <v>-9.5919999999999987</v>
      </c>
      <c r="AS8" s="71">
        <f t="shared" ca="1" si="3"/>
        <v>-2.5790000000000006</v>
      </c>
      <c r="AT8" s="238">
        <f t="shared" ca="1" si="3"/>
        <v>12.389999999999997</v>
      </c>
      <c r="AU8" s="238">
        <f t="shared" ca="1" si="3"/>
        <v>17.345999999999997</v>
      </c>
      <c r="AV8" s="71">
        <f t="shared" ca="1" si="3"/>
        <v>6.2469999999999963</v>
      </c>
      <c r="AW8" s="71">
        <f t="shared" ca="1" si="3"/>
        <v>11.728000000000002</v>
      </c>
      <c r="AX8" s="71">
        <f t="shared" ca="1" si="3"/>
        <v>16.728000000000002</v>
      </c>
      <c r="AY8" s="71">
        <f t="shared" ca="1" si="3"/>
        <v>14.438999999999993</v>
      </c>
      <c r="AZ8" s="71">
        <f t="shared" ca="1" si="3"/>
        <v>16.454999999999998</v>
      </c>
      <c r="BA8" s="71">
        <f t="shared" ca="1" si="3"/>
        <v>15.341999999999995</v>
      </c>
      <c r="BB8" s="71">
        <f t="shared" ca="1" si="3"/>
        <v>16.581</v>
      </c>
      <c r="BC8" s="71">
        <f t="shared" ca="1" si="3"/>
        <v>17.966999999999992</v>
      </c>
      <c r="BD8" s="71">
        <f t="shared" ca="1" si="3"/>
        <v>19.184999999999999</v>
      </c>
      <c r="BE8" s="71">
        <f t="shared" ca="1" si="3"/>
        <v>21.074999999999996</v>
      </c>
      <c r="BF8" s="71">
        <f t="shared" ca="1" si="3"/>
        <v>32.256</v>
      </c>
      <c r="BG8" s="71">
        <f t="shared" ca="1" si="3"/>
        <v>31.836000000000002</v>
      </c>
      <c r="BH8" s="71">
        <f t="shared" ca="1" si="3"/>
        <v>36.166199999999989</v>
      </c>
      <c r="BI8" s="71">
        <f t="shared" ca="1" si="3"/>
        <v>30.702000000000002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992"/>
      <c r="B9" s="1001"/>
      <c r="C9" s="87" t="s">
        <v>6</v>
      </c>
      <c r="D9" s="87"/>
      <c r="E9" s="51">
        <f t="shared" ref="E9:AJ9" si="4">E4-SUMIF($C$13:$C$519,$C9,E13:E519)</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90">
        <f t="shared" ca="1" si="4"/>
        <v>-3.7338351524275559</v>
      </c>
      <c r="Y9" s="207">
        <f t="shared" ca="1" si="4"/>
        <v>-10.579601053820102</v>
      </c>
      <c r="Z9" s="51">
        <f t="shared" ca="1" si="4"/>
        <v>-6.7338351524275559</v>
      </c>
      <c r="AA9" s="51">
        <f t="shared" ca="1" si="4"/>
        <v>-9.2711328566051971</v>
      </c>
      <c r="AB9" s="51">
        <f t="shared" ca="1" si="4"/>
        <v>-8.0636808430560816</v>
      </c>
      <c r="AC9" s="51">
        <f t="shared" ca="1" si="4"/>
        <v>-5.0636808430560816</v>
      </c>
      <c r="AD9" s="51">
        <f t="shared" ca="1" si="4"/>
        <v>-3.7445238991343661</v>
      </c>
      <c r="AE9" s="51">
        <f t="shared" ca="1" si="4"/>
        <v>2.6278509597290123</v>
      </c>
      <c r="AF9" s="51">
        <f t="shared" ca="1" si="4"/>
        <v>-1.7338351524275559</v>
      </c>
      <c r="AG9" s="51">
        <f t="shared" ca="1" si="4"/>
        <v>1.0587128340233285</v>
      </c>
      <c r="AH9" s="51">
        <f t="shared" ca="1" si="4"/>
        <v>0.82461422657131678</v>
      </c>
      <c r="AI9" s="51">
        <f t="shared" ca="1" si="4"/>
        <v>8.5853217914941595</v>
      </c>
      <c r="AJ9" s="51">
        <f t="shared" ca="1" si="4"/>
        <v>6.7820850583364649</v>
      </c>
      <c r="AK9" s="51">
        <f t="shared" ref="AK9:BI9" ca="1" si="5">AK4-SUMIF($C$13:$C$519,$C9,AK13:AK519)</f>
        <v>3.9044787354158768</v>
      </c>
      <c r="AL9" s="51">
        <f t="shared" ca="1" si="5"/>
        <v>-9.2551750094091112</v>
      </c>
      <c r="AM9" s="51">
        <f t="shared" ca="1" si="5"/>
        <v>0.21294693263078202</v>
      </c>
      <c r="AN9" s="51">
        <f t="shared" ca="1" si="5"/>
        <v>-3.0104629281144195</v>
      </c>
      <c r="AO9" s="51">
        <f t="shared" ca="1" si="5"/>
        <v>-5.2497553631915768</v>
      </c>
      <c r="AP9" s="51">
        <f t="shared" ca="1" si="5"/>
        <v>2.3885585246518559</v>
      </c>
      <c r="AQ9" s="51">
        <f t="shared" ca="1" si="5"/>
        <v>20.777117049303715</v>
      </c>
      <c r="AR9" s="51">
        <f t="shared" ca="1" si="5"/>
        <v>18.106962739932239</v>
      </c>
      <c r="AS9" s="51">
        <f t="shared" ca="1" si="5"/>
        <v>12.356943921716205</v>
      </c>
      <c r="AT9" s="239">
        <f t="shared" ca="1" si="5"/>
        <v>9.4151298456906201</v>
      </c>
      <c r="AU9" s="239">
        <f t="shared" ca="1" si="5"/>
        <v>13.181181783966869</v>
      </c>
      <c r="AV9" s="51">
        <f t="shared" ca="1" si="5"/>
        <v>7.6653368460669782</v>
      </c>
      <c r="AW9" s="51">
        <f t="shared" ca="1" si="5"/>
        <v>16.830334964245377</v>
      </c>
      <c r="AX9" s="51">
        <f t="shared" ca="1" si="5"/>
        <v>16.830334964245377</v>
      </c>
      <c r="AY9" s="51">
        <f t="shared" ca="1" si="5"/>
        <v>16.090929619872018</v>
      </c>
      <c r="AZ9" s="51">
        <f t="shared" ca="1" si="5"/>
        <v>21.622882950696258</v>
      </c>
      <c r="BA9" s="51">
        <f t="shared" ca="1" si="5"/>
        <v>20.777117049303712</v>
      </c>
      <c r="BB9" s="51">
        <f t="shared" ca="1" si="5"/>
        <v>21.718630033872774</v>
      </c>
      <c r="BC9" s="51">
        <f t="shared" ca="1" si="5"/>
        <v>22.771847948814433</v>
      </c>
      <c r="BD9" s="51">
        <f t="shared" ca="1" si="5"/>
        <v>23.697403086187414</v>
      </c>
      <c r="BE9" s="51">
        <f t="shared" ca="1" si="5"/>
        <v>25.133609333835132</v>
      </c>
      <c r="BF9" s="51">
        <f t="shared" ca="1" si="5"/>
        <v>24.511253293187792</v>
      </c>
      <c r="BG9" s="51">
        <f t="shared" ca="1" si="5"/>
        <v>24.192096349266077</v>
      </c>
      <c r="BH9" s="51">
        <f t="shared" ca="1" si="5"/>
        <v>27.48260444109896</v>
      </c>
      <c r="BI9" s="51">
        <f t="shared" ca="1" si="5"/>
        <v>23.330372600677443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992"/>
      <c r="B10" s="1001"/>
      <c r="C10" s="87" t="s">
        <v>7</v>
      </c>
      <c r="D10" s="87"/>
      <c r="E10" s="51">
        <f t="shared" ref="E10:AJ10" si="6">E5-SUMIF($C$13:$C$519,$C10,E13:E519)</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90">
        <f t="shared" ca="1" si="6"/>
        <v>0.51550266207329543</v>
      </c>
      <c r="Y10" s="207">
        <f t="shared" ca="1" si="6"/>
        <v>-4.9720325712495956</v>
      </c>
      <c r="Z10" s="51">
        <f t="shared" ca="1" si="6"/>
        <v>-7.1858127153147393</v>
      </c>
      <c r="AA10" s="51">
        <f t="shared" ca="1" si="6"/>
        <v>-5.6455684309426779</v>
      </c>
      <c r="AB10" s="51">
        <f t="shared" ca="1" si="6"/>
        <v>-3.6060131537738727</v>
      </c>
      <c r="AC10" s="51">
        <f t="shared" ca="1" si="6"/>
        <v>-3.414218603194481</v>
      </c>
      <c r="AD10" s="51">
        <f t="shared" ca="1" si="6"/>
        <v>2.8683683056686604</v>
      </c>
      <c r="AE10" s="51">
        <f t="shared" ca="1" si="6"/>
        <v>1.6911994989038632</v>
      </c>
      <c r="AF10" s="51">
        <f t="shared" ca="1" si="6"/>
        <v>6.4627936110241251</v>
      </c>
      <c r="AG10" s="51">
        <f t="shared" ca="1" si="6"/>
        <v>-1.9032258064516014</v>
      </c>
      <c r="AH10" s="51">
        <f t="shared" ca="1" si="6"/>
        <v>-15.9618227372377</v>
      </c>
      <c r="AI10" s="51">
        <f t="shared" ca="1" si="6"/>
        <v>-6.5518321327904694</v>
      </c>
      <c r="AJ10" s="51">
        <f t="shared" ca="1" si="6"/>
        <v>-1.9032258064516014</v>
      </c>
      <c r="AK10" s="51">
        <f t="shared" ref="AK10:BI10" ca="1" si="7">AK5-SUMIF($C$13:$C$519,$C10,AK13:AK519)</f>
        <v>-2.4830253679924716</v>
      </c>
      <c r="AL10" s="51">
        <f t="shared" ca="1" si="7"/>
        <v>-8.7656122768556095</v>
      </c>
      <c r="AM10" s="51">
        <f t="shared" ca="1" si="7"/>
        <v>-5.5225806451612804</v>
      </c>
      <c r="AN10" s="51">
        <f t="shared" ca="1" si="7"/>
        <v>7.1844660194180676E-2</v>
      </c>
      <c r="AO10" s="51">
        <f t="shared" ca="1" si="7"/>
        <v>3.4481678672095342</v>
      </c>
      <c r="AP10" s="51">
        <f t="shared" ca="1" si="7"/>
        <v>-2.6060131537738727</v>
      </c>
      <c r="AQ10" s="51">
        <f t="shared" ca="1" si="7"/>
        <v>-1.5518321327904658</v>
      </c>
      <c r="AR10" s="51">
        <f t="shared" ca="1" si="7"/>
        <v>1.8141872846852607</v>
      </c>
      <c r="AS10" s="51">
        <f t="shared" ca="1" si="7"/>
        <v>6.8141872846852607</v>
      </c>
      <c r="AT10" s="239">
        <f t="shared" ca="1" si="7"/>
        <v>7.9063576573755139</v>
      </c>
      <c r="AU10" s="239">
        <f t="shared" ca="1" si="7"/>
        <v>12.281208894456631</v>
      </c>
      <c r="AV10" s="51">
        <f t="shared" ca="1" si="7"/>
        <v>-0.29417475728154585</v>
      </c>
      <c r="AW10" s="51">
        <f t="shared" ca="1" si="7"/>
        <v>10.082148449733804</v>
      </c>
      <c r="AX10" s="51">
        <f t="shared" ca="1" si="7"/>
        <v>10.082148449733804</v>
      </c>
      <c r="AY10" s="51">
        <f t="shared" ca="1" si="7"/>
        <v>8.8522705919198366</v>
      </c>
      <c r="AZ10" s="51">
        <f t="shared" ca="1" si="7"/>
        <v>14.027967428750404</v>
      </c>
      <c r="BA10" s="51">
        <f t="shared" ca="1" si="7"/>
        <v>7.2709990604447334</v>
      </c>
      <c r="BB10" s="51">
        <f t="shared" ca="1" si="7"/>
        <v>5.0747886000626448</v>
      </c>
      <c r="BC10" s="51">
        <f t="shared" ca="1" si="7"/>
        <v>7.4115565299091877</v>
      </c>
      <c r="BD10" s="51">
        <f t="shared" ca="1" si="7"/>
        <v>9.2739430003131957</v>
      </c>
      <c r="BE10" s="51">
        <f t="shared" ca="1" si="7"/>
        <v>18.694143438772326</v>
      </c>
      <c r="BF10" s="51">
        <f t="shared" ca="1" si="7"/>
        <v>19.502348888192934</v>
      </c>
      <c r="BG10" s="51">
        <f t="shared" ca="1" si="7"/>
        <v>17.86836830566866</v>
      </c>
      <c r="BH10" s="51">
        <f t="shared" ca="1" si="7"/>
        <v>17.991356091450058</v>
      </c>
      <c r="BI10" s="51">
        <f t="shared" ca="1" si="7"/>
        <v>17.86836830566866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992"/>
      <c r="B11" s="1001"/>
      <c r="C11" s="87" t="s">
        <v>8</v>
      </c>
      <c r="D11" s="87"/>
      <c r="E11" s="51">
        <f t="shared" ref="E11:AJ11" si="8">E6-SUMIF($C$13:$C$519,$C11,E13:E519)</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3.6374999999999993</v>
      </c>
      <c r="X11" s="90">
        <f t="shared" ca="1" si="8"/>
        <v>2.5099999999999998</v>
      </c>
      <c r="Y11" s="207">
        <f t="shared" ca="1" si="8"/>
        <v>-0.49000000000000021</v>
      </c>
      <c r="Z11" s="51">
        <f t="shared" ca="1" si="8"/>
        <v>-4.79</v>
      </c>
      <c r="AA11" s="51">
        <f t="shared" ca="1" si="8"/>
        <v>-8.6174999999999997</v>
      </c>
      <c r="AB11" s="51">
        <f t="shared" ca="1" si="8"/>
        <v>-4.3625000000000007</v>
      </c>
      <c r="AC11" s="51">
        <f t="shared" ca="1" si="8"/>
        <v>2.6374999999999993</v>
      </c>
      <c r="AD11" s="51">
        <f t="shared" ca="1" si="8"/>
        <v>-5.3625000000000007</v>
      </c>
      <c r="AE11" s="51">
        <f t="shared" ca="1" si="8"/>
        <v>-6.9400000000000013</v>
      </c>
      <c r="AF11" s="51">
        <f t="shared" ca="1" si="8"/>
        <v>-8.5900000000000016</v>
      </c>
      <c r="AG11" s="51">
        <f t="shared" ca="1" si="8"/>
        <v>-8.8175000000000026</v>
      </c>
      <c r="AH11" s="51">
        <f t="shared" ca="1" si="8"/>
        <v>-21.212499999999999</v>
      </c>
      <c r="AI11" s="51">
        <f t="shared" ca="1" si="8"/>
        <v>-17.362500000000001</v>
      </c>
      <c r="AJ11" s="51">
        <f t="shared" ca="1" si="8"/>
        <v>-9.3625000000000007</v>
      </c>
      <c r="AK11" s="51">
        <f t="shared" ref="AK11:BI11" ca="1" si="9">AK6-SUMIF($C$13:$C$519,$C11,AK13:AK519)</f>
        <v>-9.7125000000000004</v>
      </c>
      <c r="AL11" s="51">
        <f t="shared" ca="1" si="9"/>
        <v>4.5</v>
      </c>
      <c r="AM11" s="51">
        <f t="shared" ca="1" si="9"/>
        <v>5.66</v>
      </c>
      <c r="AN11" s="51">
        <f t="shared" ca="1" si="9"/>
        <v>4.6100000000000003</v>
      </c>
      <c r="AO11" s="51">
        <f t="shared" ca="1" si="9"/>
        <v>6.01</v>
      </c>
      <c r="AP11" s="51">
        <f t="shared" ca="1" si="9"/>
        <v>6.9374999999999991</v>
      </c>
      <c r="AQ11" s="51">
        <f t="shared" ca="1" si="9"/>
        <v>2.2874999999999996</v>
      </c>
      <c r="AR11" s="51">
        <f t="shared" ca="1" si="9"/>
        <v>2.2874999999999996</v>
      </c>
      <c r="AS11" s="51">
        <f t="shared" ca="1" si="9"/>
        <v>1.9374999999999991</v>
      </c>
      <c r="AT11" s="239">
        <f t="shared" ca="1" si="9"/>
        <v>2.2050000000000001</v>
      </c>
      <c r="AU11" s="239">
        <f t="shared" ca="1" si="9"/>
        <v>3.4825000000000004</v>
      </c>
      <c r="AV11" s="51">
        <f t="shared" ca="1" si="9"/>
        <v>0.53749999999999964</v>
      </c>
      <c r="AW11" s="51">
        <f t="shared" ca="1" si="9"/>
        <v>-7.5900000000000016</v>
      </c>
      <c r="AX11" s="51">
        <f t="shared" ca="1" si="9"/>
        <v>-8.2899999999999991</v>
      </c>
      <c r="AY11" s="51">
        <f t="shared" ca="1" si="9"/>
        <v>-3.6399999999999997</v>
      </c>
      <c r="AZ11" s="51">
        <f t="shared" ca="1" si="9"/>
        <v>-3.7625000000000002</v>
      </c>
      <c r="BA11" s="51">
        <f t="shared" ca="1" si="9"/>
        <v>-4.34</v>
      </c>
      <c r="BB11" s="51">
        <f t="shared" ca="1" si="9"/>
        <v>-2.9400000000000013</v>
      </c>
      <c r="BC11" s="51">
        <f t="shared" ca="1" si="9"/>
        <v>7.2874999999999996</v>
      </c>
      <c r="BD11" s="51">
        <f t="shared" ca="1" si="9"/>
        <v>6.5874999999999995</v>
      </c>
      <c r="BE11" s="51">
        <f t="shared" ca="1" si="9"/>
        <v>7.2874999999999996</v>
      </c>
      <c r="BF11" s="51">
        <f t="shared" ca="1" si="9"/>
        <v>8.1374999999999993</v>
      </c>
      <c r="BG11" s="51">
        <f t="shared" ca="1" si="9"/>
        <v>8.1374999999999993</v>
      </c>
      <c r="BH11" s="51">
        <f t="shared" ca="1" si="9"/>
        <v>8.1374999999999993</v>
      </c>
      <c r="BI11" s="51">
        <f t="shared" ca="1" si="9"/>
        <v>8.1374999999999993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993"/>
      <c r="B12" s="1002"/>
      <c r="C12" s="99" t="s">
        <v>9</v>
      </c>
      <c r="D12" s="99"/>
      <c r="E12" s="100">
        <f t="shared" ref="E12:AJ12" si="10">E7-SUMIF($C$13:$C$519,$C12,E13:E519)</f>
        <v>23.287500000000001</v>
      </c>
      <c r="F12" s="100">
        <f t="shared" ca="1" si="10"/>
        <v>23.287500000000001</v>
      </c>
      <c r="G12" s="100">
        <f t="shared" ca="1" si="10"/>
        <v>23.287500000000001</v>
      </c>
      <c r="H12" s="100">
        <f t="shared" ca="1" si="10"/>
        <v>22.537500000000001</v>
      </c>
      <c r="I12" s="100">
        <f t="shared" ca="1" si="10"/>
        <v>23.287500000000001</v>
      </c>
      <c r="J12" s="100">
        <f t="shared" ca="1" si="10"/>
        <v>11.287500000000001</v>
      </c>
      <c r="K12" s="100">
        <f t="shared" ca="1" si="10"/>
        <v>0.28750000000000142</v>
      </c>
      <c r="L12" s="100">
        <f t="shared" ca="1" si="10"/>
        <v>2.25</v>
      </c>
      <c r="M12" s="101">
        <f t="shared" ca="1" si="10"/>
        <v>11.157499999999995</v>
      </c>
      <c r="N12" s="101">
        <f t="shared" ca="1" si="10"/>
        <v>2.1574999999999953</v>
      </c>
      <c r="O12" s="55">
        <f t="shared" ca="1" si="10"/>
        <v>4.1574999999999953</v>
      </c>
      <c r="P12" s="101">
        <f t="shared" ca="1" si="10"/>
        <v>6.3937499999999972</v>
      </c>
      <c r="Q12" s="101">
        <f t="shared" ca="1" si="10"/>
        <v>10.157499999999995</v>
      </c>
      <c r="R12" s="101">
        <f t="shared" ca="1" si="10"/>
        <v>-9.3425000000000011</v>
      </c>
      <c r="S12" s="101">
        <f t="shared" ca="1" si="10"/>
        <v>-13.46</v>
      </c>
      <c r="T12" s="101">
        <f t="shared" ca="1" si="10"/>
        <v>1.5399999999999991</v>
      </c>
      <c r="U12" s="101">
        <f t="shared" ca="1" si="10"/>
        <v>-9.4050000000000011</v>
      </c>
      <c r="V12" s="101">
        <f t="shared" ca="1" si="10"/>
        <v>-18.842500000000005</v>
      </c>
      <c r="W12" s="101">
        <f t="shared" ca="1" si="10"/>
        <v>-11.842500000000005</v>
      </c>
      <c r="X12" s="102">
        <f t="shared" ca="1" si="10"/>
        <v>-8.7725000000000009</v>
      </c>
      <c r="Y12" s="208">
        <f t="shared" ca="1" si="10"/>
        <v>-0.84250000000000469</v>
      </c>
      <c r="Z12" s="100">
        <f t="shared" ca="1" si="10"/>
        <v>-3.2700000000000031</v>
      </c>
      <c r="AA12" s="100">
        <f t="shared" ca="1" si="10"/>
        <v>-13.207500000000003</v>
      </c>
      <c r="AB12" s="100">
        <f t="shared" ca="1" si="10"/>
        <v>-20.842500000000005</v>
      </c>
      <c r="AC12" s="100">
        <f t="shared" ca="1" si="10"/>
        <v>-10.248750000000001</v>
      </c>
      <c r="AD12" s="100">
        <f t="shared" ca="1" si="10"/>
        <v>-7.3350000000000009</v>
      </c>
      <c r="AE12" s="100">
        <f t="shared" ca="1" si="10"/>
        <v>-6.2800000000000011</v>
      </c>
      <c r="AF12" s="100">
        <f t="shared" ca="1" si="10"/>
        <v>-4.5925000000000011</v>
      </c>
      <c r="AG12" s="100">
        <f t="shared" ca="1" si="10"/>
        <v>4.1574999999999953</v>
      </c>
      <c r="AH12" s="100">
        <f t="shared" ca="1" si="10"/>
        <v>4.1574999999999953</v>
      </c>
      <c r="AI12" s="100">
        <f t="shared" ca="1" si="10"/>
        <v>14.157499999999995</v>
      </c>
      <c r="AJ12" s="100">
        <f t="shared" ca="1" si="10"/>
        <v>14.157499999999995</v>
      </c>
      <c r="AK12" s="100">
        <f t="shared" ref="AK12:BI12" ca="1" si="11">AK7-SUMIF($C$13:$C$519,$C12,AK13:AK519)</f>
        <v>14.157499999999995</v>
      </c>
      <c r="AL12" s="100">
        <f t="shared" ca="1" si="11"/>
        <v>19.875</v>
      </c>
      <c r="AM12" s="100">
        <f t="shared" ca="1" si="11"/>
        <v>23.729999999999997</v>
      </c>
      <c r="AN12" s="100">
        <f t="shared" ca="1" si="11"/>
        <v>16.792499999999997</v>
      </c>
      <c r="AO12" s="100">
        <f t="shared" ca="1" si="11"/>
        <v>23.501249999999999</v>
      </c>
      <c r="AP12" s="100">
        <f t="shared" ca="1" si="11"/>
        <v>24.157499999999995</v>
      </c>
      <c r="AQ12" s="100">
        <f t="shared" ca="1" si="11"/>
        <v>24.157499999999995</v>
      </c>
      <c r="AR12" s="100">
        <f t="shared" ca="1" si="11"/>
        <v>24.157499999999995</v>
      </c>
      <c r="AS12" s="100">
        <f t="shared" ca="1" si="11"/>
        <v>24.157499999999995</v>
      </c>
      <c r="AT12" s="240">
        <f t="shared" ca="1" si="11"/>
        <v>12.112499999999999</v>
      </c>
      <c r="AU12" s="240">
        <f t="shared" ca="1" si="11"/>
        <v>15.667499999999997</v>
      </c>
      <c r="AV12" s="100">
        <f t="shared" ca="1" si="11"/>
        <v>19.188749999999999</v>
      </c>
      <c r="AW12" s="100">
        <f t="shared" ca="1" si="11"/>
        <v>24.157499999999995</v>
      </c>
      <c r="AX12" s="100">
        <f t="shared" ca="1" si="11"/>
        <v>24.157499999999995</v>
      </c>
      <c r="AY12" s="100">
        <f t="shared" ca="1" si="11"/>
        <v>24.157499999999995</v>
      </c>
      <c r="AZ12" s="100">
        <f t="shared" ca="1" si="11"/>
        <v>24.157499999999995</v>
      </c>
      <c r="BA12" s="100">
        <f t="shared" ca="1" si="11"/>
        <v>24.157499999999995</v>
      </c>
      <c r="BB12" s="100">
        <f t="shared" ca="1" si="11"/>
        <v>24.157499999999995</v>
      </c>
      <c r="BC12" s="100">
        <f t="shared" ca="1" si="11"/>
        <v>24.157499999999995</v>
      </c>
      <c r="BD12" s="100">
        <f t="shared" ca="1" si="11"/>
        <v>24.157499999999995</v>
      </c>
      <c r="BE12" s="100">
        <f t="shared" ca="1" si="11"/>
        <v>24.157499999999995</v>
      </c>
      <c r="BF12" s="100">
        <f t="shared" ca="1" si="11"/>
        <v>24.157499999999995</v>
      </c>
      <c r="BG12" s="100">
        <f t="shared" ca="1" si="11"/>
        <v>24.157499999999995</v>
      </c>
      <c r="BH12" s="100">
        <f t="shared" ca="1" si="11"/>
        <v>24.157499999999995</v>
      </c>
      <c r="BI12" s="100">
        <f t="shared" ca="1" si="11"/>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973"/>
      <c r="B13" s="979" t="s">
        <v>11</v>
      </c>
      <c r="C13" s="57" t="s">
        <v>5</v>
      </c>
      <c r="D13" s="57">
        <f t="shared" ref="D13:D76" si="12">SUM(E13:CT13)</f>
        <v>612</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8">
        <v>12</v>
      </c>
      <c r="V13" s="58">
        <v>12</v>
      </c>
      <c r="W13" s="58">
        <v>12</v>
      </c>
      <c r="X13" s="59">
        <v>12</v>
      </c>
      <c r="Y13" s="60">
        <v>12</v>
      </c>
      <c r="Z13" s="57">
        <v>12</v>
      </c>
      <c r="AA13" s="57">
        <v>12</v>
      </c>
      <c r="AB13" s="57">
        <v>12</v>
      </c>
      <c r="AC13" s="57">
        <v>12</v>
      </c>
      <c r="AD13" s="57">
        <v>12</v>
      </c>
      <c r="AE13" s="57">
        <v>12</v>
      </c>
      <c r="AF13" s="57">
        <v>12</v>
      </c>
      <c r="AG13" s="57">
        <v>12</v>
      </c>
      <c r="AH13" s="57">
        <v>12</v>
      </c>
      <c r="AI13" s="57">
        <v>12</v>
      </c>
      <c r="AJ13" s="57">
        <v>12</v>
      </c>
      <c r="AK13" s="57">
        <v>12</v>
      </c>
      <c r="AL13" s="57">
        <v>12</v>
      </c>
      <c r="AM13" s="57">
        <v>12</v>
      </c>
      <c r="AN13" s="57">
        <v>12</v>
      </c>
      <c r="AO13" s="57">
        <v>12</v>
      </c>
      <c r="AP13" s="57">
        <v>12</v>
      </c>
      <c r="AQ13" s="57">
        <v>12</v>
      </c>
      <c r="AR13" s="57">
        <v>12</v>
      </c>
      <c r="AS13" s="57">
        <v>12</v>
      </c>
      <c r="AT13" s="241"/>
      <c r="AU13" s="241"/>
      <c r="AV13" s="57">
        <v>12</v>
      </c>
      <c r="AW13" s="57">
        <v>12</v>
      </c>
      <c r="AX13" s="57">
        <v>12</v>
      </c>
      <c r="AY13" s="57">
        <v>12</v>
      </c>
      <c r="AZ13" s="57">
        <v>12</v>
      </c>
      <c r="BA13" s="57">
        <v>12</v>
      </c>
      <c r="BB13" s="57">
        <v>12</v>
      </c>
      <c r="BC13" s="57">
        <v>12</v>
      </c>
      <c r="BD13" s="57">
        <v>12</v>
      </c>
      <c r="BE13" s="57">
        <v>12</v>
      </c>
    </row>
    <row r="14" spans="1:98" ht="9.75" customHeight="1">
      <c r="A14" s="974"/>
      <c r="B14" s="980"/>
      <c r="C14" s="36" t="s">
        <v>6</v>
      </c>
      <c r="D14" s="36">
        <f t="shared" si="12"/>
        <v>0</v>
      </c>
    </row>
    <row r="15" spans="1:98" ht="9.75" customHeight="1">
      <c r="A15" s="974"/>
      <c r="B15" s="980"/>
      <c r="C15" s="36" t="s">
        <v>7</v>
      </c>
      <c r="D15" s="36">
        <f t="shared" si="12"/>
        <v>0</v>
      </c>
    </row>
    <row r="16" spans="1:98" ht="9.75" customHeight="1">
      <c r="A16" s="974"/>
      <c r="B16" s="980"/>
      <c r="C16" s="36" t="s">
        <v>8</v>
      </c>
      <c r="D16" s="36">
        <f t="shared" si="12"/>
        <v>25.5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8">
        <v>0.5</v>
      </c>
      <c r="Y16" s="39">
        <v>0.5</v>
      </c>
      <c r="Z16" s="36">
        <v>0.5</v>
      </c>
      <c r="AA16" s="36">
        <v>0.5</v>
      </c>
      <c r="AB16" s="36">
        <v>0.5</v>
      </c>
      <c r="AC16" s="36">
        <v>0.5</v>
      </c>
      <c r="AD16" s="36">
        <v>0.5</v>
      </c>
      <c r="AE16" s="36">
        <v>0.5</v>
      </c>
      <c r="AF16" s="36">
        <v>0.5</v>
      </c>
      <c r="AG16" s="36">
        <v>0.5</v>
      </c>
      <c r="AH16" s="36">
        <v>0.5</v>
      </c>
      <c r="AI16" s="36">
        <v>0.5</v>
      </c>
      <c r="AJ16" s="36">
        <v>0.5</v>
      </c>
      <c r="AK16" s="36">
        <v>0.5</v>
      </c>
      <c r="AL16" s="36">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row>
    <row r="17" spans="1:98" s="46" customFormat="1" ht="9.75" customHeight="1">
      <c r="A17" s="975"/>
      <c r="B17" s="981"/>
      <c r="C17" s="46" t="s">
        <v>9</v>
      </c>
      <c r="D17" s="46">
        <f t="shared" si="12"/>
        <v>0</v>
      </c>
      <c r="M17" s="47"/>
      <c r="N17" s="47"/>
      <c r="O17" s="47"/>
      <c r="P17" s="47"/>
      <c r="Q17" s="47"/>
      <c r="R17" s="47"/>
      <c r="S17" s="47"/>
      <c r="T17" s="47"/>
      <c r="U17" s="47"/>
      <c r="V17" s="47"/>
      <c r="W17" s="47"/>
      <c r="X17" s="48"/>
      <c r="Y17" s="45"/>
      <c r="AT17" s="237"/>
      <c r="AU17" s="237"/>
    </row>
    <row r="18" spans="1:98" s="57" customFormat="1" ht="9.75" hidden="1" customHeight="1">
      <c r="A18" s="1015">
        <v>0</v>
      </c>
      <c r="B18" s="1003" t="s">
        <v>12</v>
      </c>
      <c r="C18" s="57" t="s">
        <v>5</v>
      </c>
      <c r="D18" s="57">
        <f t="shared" si="12"/>
        <v>2</v>
      </c>
      <c r="K18" s="79">
        <v>2</v>
      </c>
      <c r="M18" s="58"/>
      <c r="N18" s="58"/>
      <c r="O18" s="58"/>
      <c r="P18" s="58"/>
      <c r="Q18" s="58"/>
      <c r="R18" s="58"/>
      <c r="S18" s="58"/>
      <c r="T18" s="58"/>
      <c r="U18" s="58"/>
      <c r="V18" s="58"/>
      <c r="W18" s="58"/>
      <c r="X18" s="59"/>
      <c r="Y18" s="60"/>
      <c r="AT18" s="241"/>
      <c r="AU18" s="241"/>
    </row>
    <row r="19" spans="1:98" ht="9.75" hidden="1" customHeight="1">
      <c r="A19" s="1016"/>
      <c r="B19" s="1004"/>
      <c r="C19" s="36" t="s">
        <v>6</v>
      </c>
      <c r="D19" s="36">
        <f t="shared" si="12"/>
        <v>0</v>
      </c>
    </row>
    <row r="20" spans="1:98" ht="9.75" hidden="1" customHeight="1">
      <c r="A20" s="1016"/>
      <c r="B20" s="1004"/>
      <c r="C20" s="36" t="s">
        <v>7</v>
      </c>
      <c r="D20" s="36">
        <f t="shared" si="12"/>
        <v>0</v>
      </c>
    </row>
    <row r="21" spans="1:98" ht="9.75" hidden="1" customHeight="1">
      <c r="A21" s="1016"/>
      <c r="B21" s="1004"/>
      <c r="C21" s="36" t="s">
        <v>8</v>
      </c>
      <c r="D21" s="36">
        <f t="shared" si="12"/>
        <v>2</v>
      </c>
      <c r="J21" s="36">
        <v>1</v>
      </c>
      <c r="M21" s="37">
        <v>1</v>
      </c>
    </row>
    <row r="22" spans="1:98" s="61" customFormat="1" ht="9.75" hidden="1" customHeight="1">
      <c r="A22" s="1017"/>
      <c r="B22" s="1005"/>
      <c r="C22" s="61" t="s">
        <v>9</v>
      </c>
      <c r="D22" s="61">
        <f t="shared" si="12"/>
        <v>27</v>
      </c>
      <c r="J22" s="137">
        <v>6</v>
      </c>
      <c r="K22" s="137">
        <v>3</v>
      </c>
      <c r="L22" s="137">
        <v>3</v>
      </c>
      <c r="M22" s="138">
        <v>3</v>
      </c>
      <c r="N22" s="138">
        <v>2</v>
      </c>
      <c r="O22" s="62"/>
      <c r="P22" s="62"/>
      <c r="Q22" s="62"/>
      <c r="R22" s="62">
        <v>5</v>
      </c>
      <c r="S22" s="62">
        <v>5</v>
      </c>
      <c r="T22" s="62"/>
      <c r="U22" s="62"/>
      <c r="V22" s="62"/>
      <c r="W22" s="62"/>
      <c r="X22" s="63"/>
      <c r="Y22" s="64"/>
      <c r="AT22" s="243"/>
      <c r="AU22" s="243"/>
    </row>
    <row r="23" spans="1:98" s="67" customFormat="1" ht="9.75" hidden="1" customHeight="1">
      <c r="A23" s="1015">
        <v>0</v>
      </c>
      <c r="B23" s="1003" t="s">
        <v>13</v>
      </c>
      <c r="C23" s="67" t="s">
        <v>5</v>
      </c>
      <c r="D23" s="67">
        <f t="shared" si="12"/>
        <v>2</v>
      </c>
      <c r="K23" s="139">
        <v>2</v>
      </c>
      <c r="M23" s="68"/>
      <c r="N23" s="68"/>
      <c r="O23" s="68"/>
      <c r="P23" s="68"/>
      <c r="Q23" s="68"/>
      <c r="R23" s="68"/>
      <c r="S23" s="68"/>
      <c r="T23" s="68"/>
      <c r="U23" s="68"/>
      <c r="V23" s="68"/>
      <c r="W23" s="68"/>
      <c r="X23" s="69"/>
      <c r="Y23" s="70"/>
      <c r="AT23" s="244"/>
      <c r="AU23" s="244"/>
    </row>
    <row r="24" spans="1:98" ht="9.75" hidden="1" customHeight="1">
      <c r="A24" s="1016"/>
      <c r="B24" s="1004"/>
      <c r="C24" s="36" t="s">
        <v>6</v>
      </c>
      <c r="D24" s="36">
        <f t="shared" si="12"/>
        <v>0</v>
      </c>
    </row>
    <row r="25" spans="1:98" ht="9.75" hidden="1" customHeight="1">
      <c r="A25" s="1016"/>
      <c r="B25" s="1004"/>
      <c r="C25" s="36" t="s">
        <v>7</v>
      </c>
      <c r="D25" s="36">
        <f t="shared" si="12"/>
        <v>0</v>
      </c>
    </row>
    <row r="26" spans="1:98" ht="9.75" hidden="1" customHeight="1">
      <c r="A26" s="1016"/>
      <c r="B26" s="1004"/>
      <c r="C26" s="36" t="s">
        <v>8</v>
      </c>
      <c r="D26" s="36">
        <f t="shared" si="12"/>
        <v>1</v>
      </c>
      <c r="K26" s="42">
        <v>1</v>
      </c>
    </row>
    <row r="27" spans="1:98" s="46" customFormat="1" ht="9.75" hidden="1" customHeight="1">
      <c r="A27" s="1017"/>
      <c r="B27" s="1005"/>
      <c r="C27" s="46" t="s">
        <v>9</v>
      </c>
      <c r="D27" s="46">
        <f t="shared" si="12"/>
        <v>35</v>
      </c>
      <c r="K27" s="81">
        <v>5</v>
      </c>
      <c r="L27" s="81">
        <v>5</v>
      </c>
      <c r="M27" s="80">
        <v>5</v>
      </c>
      <c r="N27" s="114"/>
      <c r="O27" s="114"/>
      <c r="P27" s="114"/>
      <c r="Q27" s="114">
        <v>5</v>
      </c>
      <c r="R27" s="114">
        <v>5</v>
      </c>
      <c r="S27" s="114">
        <v>5</v>
      </c>
      <c r="T27" s="114">
        <v>5</v>
      </c>
      <c r="U27" s="47"/>
      <c r="V27" s="47"/>
      <c r="W27" s="47"/>
      <c r="X27" s="48"/>
      <c r="Y27" s="45"/>
      <c r="AT27" s="237"/>
      <c r="AU27" s="237"/>
    </row>
    <row r="28" spans="1:98" s="107" customFormat="1" ht="9.75" customHeight="1">
      <c r="A28" s="973">
        <v>0</v>
      </c>
      <c r="B28" s="979"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9"/>
      <c r="Y28" s="60"/>
      <c r="Z28" s="57"/>
      <c r="AA28" s="57"/>
      <c r="AB28" s="57"/>
      <c r="AC28" s="57"/>
      <c r="AD28" s="57"/>
      <c r="AE28" s="57"/>
      <c r="AF28" s="57"/>
      <c r="AG28" s="57"/>
      <c r="AH28" s="57"/>
      <c r="AI28" s="57"/>
      <c r="AJ28" s="57"/>
      <c r="AK28" s="57"/>
      <c r="AL28" s="57"/>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customHeight="1">
      <c r="A29" s="974"/>
      <c r="B29" s="980"/>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8"/>
      <c r="Y29" s="39"/>
      <c r="Z29" s="36"/>
      <c r="AA29" s="36"/>
      <c r="AB29" s="36"/>
      <c r="AC29" s="36"/>
      <c r="AD29" s="36"/>
      <c r="AE29" s="36"/>
      <c r="AF29" s="36"/>
      <c r="AG29" s="36"/>
      <c r="AH29" s="36"/>
      <c r="AI29" s="36"/>
      <c r="AJ29" s="36"/>
      <c r="AK29" s="36"/>
      <c r="AL29" s="36"/>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customHeight="1">
      <c r="A30" s="974"/>
      <c r="B30" s="980"/>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8"/>
      <c r="Y30" s="39"/>
      <c r="Z30" s="36"/>
      <c r="AA30" s="36"/>
      <c r="AB30" s="36"/>
      <c r="AC30" s="36"/>
      <c r="AD30" s="36"/>
      <c r="AE30" s="36"/>
      <c r="AF30" s="36"/>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customHeight="1">
      <c r="A31" s="974"/>
      <c r="B31" s="980"/>
      <c r="C31" s="36" t="s">
        <v>8</v>
      </c>
      <c r="D31" s="36">
        <f t="shared" si="12"/>
        <v>21</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8"/>
      <c r="Y31" s="39"/>
      <c r="Z31" s="36"/>
      <c r="AA31" s="36"/>
      <c r="AB31" s="36"/>
      <c r="AC31" s="36"/>
      <c r="AD31" s="36"/>
      <c r="AE31" s="36"/>
      <c r="AF31" s="36"/>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customHeight="1">
      <c r="A32" s="975"/>
      <c r="B32" s="981"/>
      <c r="C32" s="61" t="s">
        <v>9</v>
      </c>
      <c r="D32" s="61">
        <f t="shared" si="12"/>
        <v>92</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3"/>
      <c r="Y32" s="64"/>
      <c r="Z32" s="61"/>
      <c r="AA32" s="61"/>
      <c r="AB32" s="61"/>
      <c r="AC32" s="61"/>
      <c r="AD32" s="61"/>
      <c r="AE32" s="61"/>
      <c r="AF32" s="61"/>
      <c r="AG32" s="61"/>
      <c r="AH32" s="61"/>
      <c r="AI32" s="61"/>
      <c r="AJ32" s="61"/>
      <c r="AK32" s="61"/>
      <c r="AL32" s="61"/>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973">
        <v>0</v>
      </c>
      <c r="B33" s="97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9"/>
      <c r="Y33" s="70"/>
      <c r="Z33" s="67"/>
      <c r="AA33" s="67"/>
      <c r="AB33" s="67"/>
      <c r="AC33" s="67"/>
      <c r="AD33" s="67"/>
      <c r="AE33" s="67"/>
      <c r="AF33" s="67"/>
      <c r="AG33" s="67"/>
      <c r="AH33" s="67"/>
      <c r="AI33" s="67"/>
      <c r="AJ33" s="67"/>
      <c r="AK33" s="67"/>
      <c r="AL33" s="67"/>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974"/>
      <c r="B34" s="98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8"/>
      <c r="Y34" s="39"/>
      <c r="Z34" s="36"/>
      <c r="AA34" s="36"/>
      <c r="AB34" s="36"/>
      <c r="AC34" s="36"/>
      <c r="AD34" s="36"/>
      <c r="AE34" s="36"/>
      <c r="AF34" s="36"/>
      <c r="AG34" s="36"/>
      <c r="AH34" s="36"/>
      <c r="AI34" s="36"/>
      <c r="AJ34" s="36"/>
      <c r="AK34" s="36"/>
      <c r="AL34" s="36"/>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974"/>
      <c r="B35" s="980"/>
      <c r="C35" s="36" t="s">
        <v>7</v>
      </c>
      <c r="D35" s="36">
        <f t="shared" si="12"/>
        <v>0</v>
      </c>
      <c r="E35" s="36"/>
      <c r="F35" s="36"/>
      <c r="G35" s="36"/>
      <c r="H35" s="36"/>
      <c r="I35" s="36"/>
      <c r="J35" s="36"/>
      <c r="K35" s="36"/>
      <c r="L35" s="36"/>
      <c r="M35" s="37"/>
      <c r="N35" s="37"/>
      <c r="O35" s="112"/>
      <c r="P35" s="37"/>
      <c r="Q35" s="37"/>
      <c r="R35" s="37"/>
      <c r="S35" s="37"/>
      <c r="T35" s="37"/>
      <c r="U35" s="37"/>
      <c r="V35" s="37"/>
      <c r="W35" s="37"/>
      <c r="X35" s="38"/>
      <c r="Y35" s="39"/>
      <c r="Z35" s="36"/>
      <c r="AA35" s="36"/>
      <c r="AB35" s="36"/>
      <c r="AC35" s="36"/>
      <c r="AD35" s="36"/>
      <c r="AE35" s="36"/>
      <c r="AF35" s="36"/>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974"/>
      <c r="B36" s="98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8"/>
      <c r="Y36" s="45"/>
      <c r="Z36" s="46"/>
      <c r="AA36" s="46"/>
      <c r="AB36" s="46"/>
      <c r="AC36" s="46"/>
      <c r="AD36" s="46"/>
      <c r="AE36" s="46"/>
      <c r="AF36" s="46"/>
      <c r="AG36" s="46"/>
      <c r="AH36" s="46"/>
      <c r="AI36" s="46"/>
      <c r="AJ36" s="46"/>
      <c r="AK36" s="46"/>
      <c r="AL36" s="46"/>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975"/>
      <c r="B37" s="981"/>
      <c r="C37" s="46" t="s">
        <v>9</v>
      </c>
      <c r="D37" s="46">
        <f t="shared" si="12"/>
        <v>10</v>
      </c>
      <c r="N37" s="81">
        <v>5</v>
      </c>
      <c r="O37" s="136">
        <v>5</v>
      </c>
      <c r="P37" s="47"/>
      <c r="Q37" s="47"/>
      <c r="R37" s="47"/>
      <c r="S37" s="47"/>
      <c r="T37" s="47"/>
      <c r="U37" s="47"/>
      <c r="V37" s="47"/>
      <c r="W37" s="47"/>
      <c r="X37" s="48"/>
      <c r="Y37" s="45"/>
      <c r="AT37" s="237"/>
      <c r="AU37" s="237"/>
    </row>
    <row r="38" spans="1:98" s="57" customFormat="1" ht="9.75" hidden="1" customHeight="1">
      <c r="A38" s="1009">
        <v>0</v>
      </c>
      <c r="B38" s="1012" t="s">
        <v>16</v>
      </c>
      <c r="C38" s="57" t="s">
        <v>5</v>
      </c>
      <c r="D38" s="57">
        <f t="shared" si="12"/>
        <v>0</v>
      </c>
      <c r="O38" s="58"/>
      <c r="P38" s="58"/>
      <c r="Q38" s="58"/>
      <c r="R38" s="58"/>
      <c r="S38" s="58"/>
      <c r="T38" s="58"/>
      <c r="U38" s="58"/>
      <c r="V38" s="58"/>
      <c r="W38" s="58"/>
      <c r="X38" s="59"/>
      <c r="Y38" s="60"/>
      <c r="AT38" s="241"/>
      <c r="AU38" s="241"/>
    </row>
    <row r="39" spans="1:98" ht="9.75" hidden="1" customHeight="1">
      <c r="A39" s="1010"/>
      <c r="B39" s="1013"/>
      <c r="C39" s="36" t="s">
        <v>6</v>
      </c>
      <c r="D39" s="36">
        <f t="shared" si="12"/>
        <v>0</v>
      </c>
      <c r="M39" s="36"/>
      <c r="N39" s="36"/>
    </row>
    <row r="40" spans="1:98" ht="9.75" hidden="1" customHeight="1">
      <c r="A40" s="1010"/>
      <c r="B40" s="1013"/>
      <c r="C40" s="36" t="s">
        <v>7</v>
      </c>
      <c r="D40" s="36">
        <f t="shared" si="12"/>
        <v>0</v>
      </c>
      <c r="M40" s="36"/>
      <c r="N40" s="36"/>
    </row>
    <row r="41" spans="1:98" ht="9.75" hidden="1" customHeight="1">
      <c r="A41" s="1010"/>
      <c r="B41" s="1013"/>
      <c r="C41" s="36" t="s">
        <v>8</v>
      </c>
      <c r="D41" s="36">
        <f t="shared" si="12"/>
        <v>0</v>
      </c>
      <c r="M41" s="36"/>
      <c r="N41" s="36"/>
    </row>
    <row r="42" spans="1:98" s="46" customFormat="1" ht="9.75" hidden="1" customHeight="1">
      <c r="A42" s="1011"/>
      <c r="B42" s="1014"/>
      <c r="C42" s="46" t="s">
        <v>9</v>
      </c>
      <c r="D42" s="46">
        <f t="shared" si="12"/>
        <v>4</v>
      </c>
      <c r="O42" s="47"/>
      <c r="P42" s="80">
        <v>4</v>
      </c>
      <c r="Q42" s="47"/>
      <c r="R42" s="47"/>
      <c r="S42" s="47"/>
      <c r="T42" s="47"/>
      <c r="U42" s="47"/>
      <c r="V42" s="47"/>
      <c r="W42" s="47"/>
      <c r="X42" s="48"/>
      <c r="Y42" s="45"/>
      <c r="AT42" s="237"/>
      <c r="AU42" s="237"/>
    </row>
    <row r="43" spans="1:98" s="107" customFormat="1" ht="9.75" hidden="1" customHeight="1">
      <c r="A43" s="1006">
        <v>0</v>
      </c>
      <c r="B43" s="979" t="s">
        <v>17</v>
      </c>
      <c r="C43" s="57" t="s">
        <v>5</v>
      </c>
      <c r="D43" s="57">
        <f t="shared" si="12"/>
        <v>0</v>
      </c>
      <c r="N43" s="152"/>
      <c r="O43" s="152"/>
      <c r="P43" s="152"/>
      <c r="Q43" s="152"/>
      <c r="R43" s="152"/>
      <c r="S43" s="152"/>
      <c r="T43" s="152"/>
      <c r="U43" s="152"/>
      <c r="V43" s="152"/>
      <c r="W43" s="152"/>
      <c r="X43" s="153"/>
      <c r="Y43" s="209"/>
      <c r="AT43" s="245"/>
      <c r="AU43" s="245"/>
    </row>
    <row r="44" spans="1:98" s="106" customFormat="1" ht="9.75" hidden="1" customHeight="1">
      <c r="A44" s="1007"/>
      <c r="B44" s="980"/>
      <c r="C44" s="36" t="s">
        <v>6</v>
      </c>
      <c r="D44" s="36">
        <f t="shared" si="12"/>
        <v>0</v>
      </c>
      <c r="N44" s="149"/>
      <c r="O44" s="149"/>
      <c r="P44" s="149"/>
      <c r="Q44" s="149"/>
      <c r="R44" s="149"/>
      <c r="S44" s="149"/>
      <c r="T44" s="149"/>
      <c r="U44" s="149"/>
      <c r="V44" s="149"/>
      <c r="W44" s="149"/>
      <c r="X44" s="151"/>
      <c r="Y44" s="210"/>
      <c r="AT44" s="246"/>
      <c r="AU44" s="246"/>
    </row>
    <row r="45" spans="1:98" s="106" customFormat="1" ht="9.75" hidden="1" customHeight="1">
      <c r="A45" s="1007"/>
      <c r="B45" s="980"/>
      <c r="C45" s="36" t="s">
        <v>7</v>
      </c>
      <c r="D45" s="36">
        <f t="shared" si="12"/>
        <v>0</v>
      </c>
      <c r="N45" s="149"/>
      <c r="O45" s="149"/>
      <c r="P45" s="149"/>
      <c r="Q45" s="149"/>
      <c r="R45" s="149"/>
      <c r="S45" s="149"/>
      <c r="T45" s="149"/>
      <c r="U45" s="149"/>
      <c r="V45" s="149"/>
      <c r="W45" s="149"/>
      <c r="X45" s="151"/>
      <c r="Y45" s="210"/>
      <c r="AT45" s="246"/>
      <c r="AU45" s="246"/>
    </row>
    <row r="46" spans="1:98" s="106" customFormat="1" ht="9.75" hidden="1" customHeight="1">
      <c r="A46" s="1007"/>
      <c r="B46" s="980"/>
      <c r="C46" s="36" t="s">
        <v>8</v>
      </c>
      <c r="D46" s="36">
        <f t="shared" si="12"/>
        <v>0</v>
      </c>
      <c r="N46" s="149"/>
      <c r="O46" s="149"/>
      <c r="P46" s="149"/>
      <c r="Q46" s="149"/>
      <c r="R46" s="149"/>
      <c r="S46" s="149"/>
      <c r="T46" s="149"/>
      <c r="U46" s="149"/>
      <c r="V46" s="149"/>
      <c r="W46" s="149"/>
      <c r="X46" s="151"/>
      <c r="Y46" s="210"/>
      <c r="AT46" s="246"/>
      <c r="AU46" s="246"/>
    </row>
    <row r="47" spans="1:98" s="108" customFormat="1" ht="9.75" hidden="1" customHeight="1">
      <c r="A47" s="1008"/>
      <c r="B47" s="981"/>
      <c r="C47" s="61" t="s">
        <v>9</v>
      </c>
      <c r="D47" s="61">
        <f t="shared" si="12"/>
        <v>12</v>
      </c>
      <c r="N47" s="155"/>
      <c r="O47" s="155"/>
      <c r="P47" s="155"/>
      <c r="Q47" s="169">
        <v>4</v>
      </c>
      <c r="R47" s="169">
        <v>3</v>
      </c>
      <c r="S47" s="169">
        <v>5</v>
      </c>
      <c r="T47" s="155"/>
      <c r="U47" s="155"/>
      <c r="V47" s="155"/>
      <c r="W47" s="155"/>
      <c r="X47" s="180"/>
      <c r="Y47" s="211"/>
      <c r="AT47" s="247"/>
      <c r="AU47" s="247"/>
    </row>
    <row r="48" spans="1:98" s="67" customFormat="1" ht="9.75" customHeight="1">
      <c r="A48" s="976">
        <v>0</v>
      </c>
      <c r="B48" s="1018" t="s">
        <v>18</v>
      </c>
      <c r="C48" s="67" t="s">
        <v>5</v>
      </c>
      <c r="D48" s="67">
        <f t="shared" si="12"/>
        <v>0</v>
      </c>
      <c r="N48" s="68"/>
      <c r="O48" s="68"/>
      <c r="P48" s="68"/>
      <c r="Q48" s="68"/>
      <c r="R48" s="68"/>
      <c r="S48" s="68"/>
      <c r="T48" s="68"/>
      <c r="U48" s="68"/>
      <c r="V48" s="68"/>
      <c r="W48" s="68"/>
      <c r="X48" s="69"/>
      <c r="Y48" s="70"/>
      <c r="AT48" s="244"/>
      <c r="AU48" s="244"/>
    </row>
    <row r="49" spans="1:99" ht="9.75" customHeight="1">
      <c r="A49" s="977"/>
      <c r="B49" s="1019"/>
      <c r="C49" s="36" t="s">
        <v>6</v>
      </c>
      <c r="D49" s="36">
        <f t="shared" si="12"/>
        <v>44</v>
      </c>
      <c r="H49" s="42">
        <v>3</v>
      </c>
      <c r="I49" s="42">
        <v>3</v>
      </c>
      <c r="J49" s="42">
        <v>3</v>
      </c>
      <c r="K49" s="42">
        <v>8</v>
      </c>
      <c r="L49" s="42">
        <v>3</v>
      </c>
      <c r="M49" s="42">
        <v>12</v>
      </c>
      <c r="N49" s="41">
        <v>8</v>
      </c>
      <c r="O49" s="41">
        <v>2</v>
      </c>
      <c r="Q49" s="170">
        <v>1</v>
      </c>
      <c r="R49" s="170">
        <v>1</v>
      </c>
    </row>
    <row r="50" spans="1:99" ht="9.75" customHeight="1">
      <c r="A50" s="977"/>
      <c r="B50" s="1019"/>
      <c r="C50" s="36" t="s">
        <v>7</v>
      </c>
      <c r="D50" s="36">
        <f t="shared" si="12"/>
        <v>29</v>
      </c>
      <c r="M50" s="36"/>
      <c r="P50" s="41">
        <v>5</v>
      </c>
      <c r="Q50" s="41">
        <v>10</v>
      </c>
      <c r="R50" s="41">
        <v>10</v>
      </c>
      <c r="S50" s="182">
        <v>3</v>
      </c>
      <c r="T50" s="182">
        <v>1</v>
      </c>
    </row>
    <row r="51" spans="1:99" ht="9.75" customHeight="1">
      <c r="A51" s="977"/>
      <c r="B51" s="1019"/>
      <c r="C51" s="36" t="s">
        <v>8</v>
      </c>
      <c r="D51" s="36">
        <f t="shared" si="12"/>
        <v>0</v>
      </c>
      <c r="M51" s="36"/>
    </row>
    <row r="52" spans="1:99" s="61" customFormat="1" ht="9.75" customHeight="1">
      <c r="A52" s="978"/>
      <c r="B52" s="1020"/>
      <c r="C52" s="61" t="s">
        <v>9</v>
      </c>
      <c r="D52" s="61">
        <f t="shared" si="12"/>
        <v>0</v>
      </c>
      <c r="N52" s="62"/>
      <c r="O52" s="62"/>
      <c r="P52" s="62"/>
      <c r="Q52" s="62"/>
      <c r="R52" s="62"/>
      <c r="S52" s="62"/>
      <c r="T52" s="62"/>
      <c r="U52" s="62"/>
      <c r="V52" s="62"/>
      <c r="W52" s="62"/>
      <c r="X52" s="63"/>
      <c r="Y52" s="64"/>
      <c r="AT52" s="243"/>
      <c r="AU52" s="243"/>
    </row>
    <row r="53" spans="1:99" s="67" customFormat="1" ht="9.75" customHeight="1">
      <c r="A53" s="973">
        <v>0</v>
      </c>
      <c r="B53" s="979" t="s">
        <v>19</v>
      </c>
      <c r="C53" s="67" t="s">
        <v>5</v>
      </c>
      <c r="D53" s="67">
        <f t="shared" si="12"/>
        <v>0</v>
      </c>
      <c r="M53" s="68"/>
      <c r="N53" s="68"/>
      <c r="O53" s="68"/>
      <c r="P53" s="68"/>
      <c r="Q53" s="68"/>
      <c r="R53" s="68"/>
      <c r="S53" s="68"/>
      <c r="T53" s="68"/>
      <c r="U53" s="68"/>
      <c r="V53" s="68"/>
      <c r="W53" s="68"/>
      <c r="X53" s="69"/>
      <c r="Y53" s="70"/>
      <c r="AT53" s="244"/>
      <c r="AU53" s="244"/>
    </row>
    <row r="54" spans="1:99" ht="9.75" customHeight="1">
      <c r="A54" s="974"/>
      <c r="B54" s="980"/>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0">
        <v>4</v>
      </c>
      <c r="Y54" s="221">
        <v>3</v>
      </c>
      <c r="Z54" s="53">
        <v>2</v>
      </c>
      <c r="AA54" s="53">
        <v>3</v>
      </c>
      <c r="AB54" s="53">
        <v>2</v>
      </c>
      <c r="AC54" s="52">
        <v>1</v>
      </c>
    </row>
    <row r="55" spans="1:99" ht="9.75" customHeight="1">
      <c r="A55" s="974"/>
      <c r="B55" s="980"/>
      <c r="C55" s="36" t="s">
        <v>7</v>
      </c>
      <c r="D55" s="36">
        <f t="shared" si="12"/>
        <v>25</v>
      </c>
      <c r="U55" s="160">
        <v>1</v>
      </c>
      <c r="V55" s="160"/>
      <c r="W55" s="160"/>
      <c r="X55" s="174"/>
      <c r="Y55" s="44">
        <v>7</v>
      </c>
      <c r="Z55" s="44">
        <v>5</v>
      </c>
      <c r="AA55" s="43">
        <v>5</v>
      </c>
      <c r="AB55" s="43">
        <v>3</v>
      </c>
      <c r="AC55" s="43">
        <v>4</v>
      </c>
    </row>
    <row r="56" spans="1:99" ht="9.75" customHeight="1">
      <c r="A56" s="974"/>
      <c r="B56" s="980"/>
      <c r="C56" s="36" t="s">
        <v>8</v>
      </c>
      <c r="D56" s="36">
        <f t="shared" si="12"/>
        <v>0</v>
      </c>
      <c r="Y56" s="70"/>
    </row>
    <row r="57" spans="1:99" s="61" customFormat="1" ht="9.75" customHeight="1">
      <c r="A57" s="975"/>
      <c r="B57" s="981"/>
      <c r="C57" s="61" t="s">
        <v>9</v>
      </c>
      <c r="D57" s="61">
        <f t="shared" si="12"/>
        <v>0</v>
      </c>
      <c r="M57" s="62"/>
      <c r="N57" s="62"/>
      <c r="O57" s="62"/>
      <c r="P57" s="62"/>
      <c r="Q57" s="62"/>
      <c r="R57" s="62"/>
      <c r="S57" s="62"/>
      <c r="T57" s="62"/>
      <c r="U57" s="62"/>
      <c r="V57" s="62"/>
      <c r="W57" s="62"/>
      <c r="X57" s="63"/>
      <c r="Y57" s="64"/>
      <c r="AT57" s="243"/>
      <c r="AU57" s="243"/>
    </row>
    <row r="58" spans="1:99" s="67" customFormat="1" ht="9.75" hidden="1" customHeight="1">
      <c r="A58" s="973">
        <v>0</v>
      </c>
      <c r="B58" s="979" t="s">
        <v>20</v>
      </c>
      <c r="C58" s="67" t="s">
        <v>5</v>
      </c>
      <c r="D58" s="67">
        <f t="shared" si="12"/>
        <v>10</v>
      </c>
      <c r="M58" s="68"/>
      <c r="N58" s="141">
        <v>2</v>
      </c>
      <c r="O58" s="141">
        <v>5</v>
      </c>
      <c r="P58" s="68"/>
      <c r="Q58" s="171">
        <v>3</v>
      </c>
      <c r="R58" s="68"/>
      <c r="S58" s="68"/>
      <c r="T58" s="68"/>
      <c r="U58" s="68"/>
      <c r="V58" s="68"/>
      <c r="W58" s="68"/>
      <c r="X58" s="69"/>
      <c r="Y58" s="70"/>
      <c r="AT58" s="244"/>
      <c r="AU58" s="244"/>
      <c r="CT58" s="143"/>
      <c r="CU58" s="70"/>
    </row>
    <row r="59" spans="1:99" ht="9.75" hidden="1" customHeight="1">
      <c r="A59" s="974"/>
      <c r="B59" s="980"/>
      <c r="C59" s="36" t="s">
        <v>6</v>
      </c>
      <c r="D59" s="36">
        <f t="shared" si="12"/>
        <v>0</v>
      </c>
      <c r="CT59" s="115"/>
      <c r="CU59" s="39"/>
    </row>
    <row r="60" spans="1:99" ht="9.75" hidden="1" customHeight="1">
      <c r="A60" s="974"/>
      <c r="B60" s="980"/>
      <c r="C60" s="36" t="s">
        <v>7</v>
      </c>
      <c r="D60" s="36">
        <f t="shared" si="12"/>
        <v>0</v>
      </c>
      <c r="CT60" s="115"/>
      <c r="CU60" s="39"/>
    </row>
    <row r="61" spans="1:99" ht="9.75" hidden="1" customHeight="1">
      <c r="A61" s="974"/>
      <c r="B61" s="980"/>
      <c r="C61" s="36" t="s">
        <v>8</v>
      </c>
      <c r="D61" s="36">
        <f t="shared" si="12"/>
        <v>0</v>
      </c>
      <c r="M61" s="36"/>
      <c r="CT61" s="115"/>
      <c r="CU61" s="39"/>
    </row>
    <row r="62" spans="1:99" s="61" customFormat="1" ht="9.75" hidden="1" customHeight="1">
      <c r="A62" s="975"/>
      <c r="B62" s="981"/>
      <c r="C62" s="61" t="s">
        <v>9</v>
      </c>
      <c r="D62" s="61">
        <f t="shared" si="12"/>
        <v>0</v>
      </c>
      <c r="M62" s="62"/>
      <c r="N62" s="62"/>
      <c r="O62" s="37"/>
      <c r="P62" s="62"/>
      <c r="Q62" s="62"/>
      <c r="R62" s="62"/>
      <c r="S62" s="62"/>
      <c r="T62" s="62"/>
      <c r="U62" s="62"/>
      <c r="V62" s="62"/>
      <c r="W62" s="62"/>
      <c r="X62" s="63"/>
      <c r="Y62" s="64"/>
      <c r="AT62" s="243"/>
      <c r="AU62" s="243"/>
      <c r="CT62" s="116"/>
      <c r="CU62" s="64"/>
    </row>
    <row r="63" spans="1:99" s="57" customFormat="1" ht="9.75" customHeight="1">
      <c r="A63" s="976">
        <v>0</v>
      </c>
      <c r="B63" s="985" t="s">
        <v>21</v>
      </c>
      <c r="C63" s="57" t="s">
        <v>5</v>
      </c>
      <c r="D63" s="57">
        <f t="shared" si="12"/>
        <v>36</v>
      </c>
      <c r="N63" s="82">
        <v>2</v>
      </c>
      <c r="O63" s="41">
        <v>5</v>
      </c>
      <c r="P63" s="82">
        <v>5</v>
      </c>
      <c r="Q63" s="82">
        <v>6</v>
      </c>
      <c r="R63" s="82">
        <v>5</v>
      </c>
      <c r="S63" s="157">
        <v>4</v>
      </c>
      <c r="T63" s="157">
        <v>2</v>
      </c>
      <c r="U63" s="157">
        <v>2</v>
      </c>
      <c r="V63" s="157">
        <v>2</v>
      </c>
      <c r="W63" s="200">
        <v>3</v>
      </c>
      <c r="X63" s="59"/>
      <c r="Y63" s="60"/>
      <c r="AT63" s="241"/>
      <c r="AU63" s="241"/>
    </row>
    <row r="64" spans="1:99" ht="9.75" customHeight="1">
      <c r="A64" s="977"/>
      <c r="B64" s="986"/>
      <c r="C64" s="36" t="s">
        <v>6</v>
      </c>
      <c r="D64" s="36">
        <f t="shared" si="12"/>
        <v>0</v>
      </c>
      <c r="M64" s="36"/>
    </row>
    <row r="65" spans="1:47" ht="9.75" customHeight="1">
      <c r="A65" s="977"/>
      <c r="B65" s="986"/>
      <c r="C65" s="36" t="s">
        <v>7</v>
      </c>
      <c r="D65" s="36">
        <f t="shared" si="12"/>
        <v>0</v>
      </c>
      <c r="M65" s="36"/>
    </row>
    <row r="66" spans="1:47" ht="9.75" customHeight="1">
      <c r="A66" s="977"/>
      <c r="B66" s="986"/>
      <c r="C66" s="36" t="s">
        <v>8</v>
      </c>
      <c r="D66" s="36">
        <f t="shared" si="12"/>
        <v>10</v>
      </c>
      <c r="M66" s="41">
        <v>1</v>
      </c>
      <c r="N66" s="41">
        <v>3</v>
      </c>
      <c r="O66" s="41">
        <v>1</v>
      </c>
      <c r="P66" s="41">
        <v>1</v>
      </c>
      <c r="Q66" s="41">
        <v>1</v>
      </c>
      <c r="R66" s="41">
        <v>1</v>
      </c>
      <c r="S66" s="41">
        <v>1</v>
      </c>
      <c r="T66" s="112">
        <v>1</v>
      </c>
    </row>
    <row r="67" spans="1:47" s="46" customFormat="1" ht="9.75" customHeight="1">
      <c r="A67" s="978"/>
      <c r="B67" s="987"/>
      <c r="C67" s="46" t="s">
        <v>9</v>
      </c>
      <c r="D67" s="46">
        <f t="shared" si="12"/>
        <v>0</v>
      </c>
      <c r="N67" s="47"/>
      <c r="O67" s="47"/>
      <c r="P67" s="47"/>
      <c r="Q67" s="47"/>
      <c r="R67" s="47"/>
      <c r="S67" s="47"/>
      <c r="T67" s="47"/>
      <c r="U67" s="47"/>
      <c r="V67" s="47"/>
      <c r="W67" s="47"/>
      <c r="X67" s="48"/>
      <c r="Y67" s="45"/>
      <c r="AT67" s="237"/>
      <c r="AU67" s="237"/>
    </row>
    <row r="68" spans="1:47" s="57" customFormat="1" ht="9.75" customHeight="1">
      <c r="A68" s="973">
        <v>0</v>
      </c>
      <c r="B68" s="988" t="s">
        <v>22</v>
      </c>
      <c r="C68" s="57" t="s">
        <v>5</v>
      </c>
      <c r="D68" s="57">
        <f t="shared" si="12"/>
        <v>30</v>
      </c>
      <c r="M68" s="58"/>
      <c r="N68" s="58"/>
      <c r="O68" s="58"/>
      <c r="P68" s="58"/>
      <c r="Q68" s="58"/>
      <c r="R68" s="58"/>
      <c r="S68" s="140"/>
      <c r="T68" s="140"/>
      <c r="U68" s="140"/>
      <c r="V68" s="140"/>
      <c r="W68" s="140"/>
      <c r="X68" s="188">
        <v>5</v>
      </c>
      <c r="Y68" s="213">
        <v>5</v>
      </c>
      <c r="Z68" s="85">
        <v>5</v>
      </c>
      <c r="AA68" s="85">
        <v>5</v>
      </c>
      <c r="AB68" s="85">
        <v>5</v>
      </c>
      <c r="AC68" s="85">
        <v>5</v>
      </c>
      <c r="AT68" s="241"/>
      <c r="AU68" s="241"/>
    </row>
    <row r="69" spans="1:47" ht="9.75" customHeight="1">
      <c r="A69" s="974"/>
      <c r="B69" s="989"/>
      <c r="C69" s="36" t="s">
        <v>6</v>
      </c>
      <c r="D69" s="36">
        <f t="shared" si="12"/>
        <v>25</v>
      </c>
      <c r="Z69" s="43">
        <v>5</v>
      </c>
      <c r="AA69" s="43">
        <v>5</v>
      </c>
      <c r="AB69" s="43">
        <v>5</v>
      </c>
      <c r="AC69" s="43">
        <v>5</v>
      </c>
      <c r="AD69" s="43">
        <v>5</v>
      </c>
    </row>
    <row r="70" spans="1:47" ht="9.75" customHeight="1">
      <c r="A70" s="974"/>
      <c r="B70" s="989"/>
      <c r="C70" s="36" t="s">
        <v>7</v>
      </c>
      <c r="D70" s="36">
        <f t="shared" si="12"/>
        <v>20</v>
      </c>
      <c r="AB70" s="43">
        <v>5</v>
      </c>
      <c r="AC70" s="43">
        <v>5</v>
      </c>
      <c r="AD70" s="43">
        <v>5</v>
      </c>
      <c r="AE70" s="43">
        <v>5</v>
      </c>
    </row>
    <row r="71" spans="1:47" ht="9.75" customHeight="1">
      <c r="A71" s="974"/>
      <c r="B71" s="989"/>
      <c r="C71" s="36" t="s">
        <v>8</v>
      </c>
      <c r="D71" s="36">
        <f t="shared" si="12"/>
        <v>5</v>
      </c>
      <c r="S71" s="160"/>
      <c r="T71" s="160"/>
      <c r="U71" s="160"/>
      <c r="V71" s="160"/>
      <c r="W71" s="160"/>
      <c r="X71" s="174">
        <v>1</v>
      </c>
      <c r="Y71" s="44">
        <v>1</v>
      </c>
      <c r="Z71" s="43">
        <v>1</v>
      </c>
      <c r="AA71" s="43">
        <v>1</v>
      </c>
      <c r="AB71" s="43">
        <v>1</v>
      </c>
    </row>
    <row r="72" spans="1:47" s="61" customFormat="1" ht="9.75" customHeight="1">
      <c r="A72" s="975"/>
      <c r="B72" s="990"/>
      <c r="C72" s="61" t="s">
        <v>9</v>
      </c>
      <c r="D72" s="252"/>
      <c r="M72" s="62"/>
      <c r="N72" s="62"/>
      <c r="O72" s="62"/>
      <c r="P72" s="62"/>
      <c r="Q72" s="62"/>
      <c r="R72" s="62"/>
      <c r="S72" s="62"/>
      <c r="T72" s="62"/>
      <c r="U72" s="62"/>
      <c r="V72" s="62"/>
      <c r="W72" s="155"/>
      <c r="X72" s="63"/>
      <c r="Y72" s="64"/>
      <c r="AT72" s="243"/>
      <c r="AU72" s="243"/>
    </row>
    <row r="73" spans="1:47" s="67" customFormat="1" ht="9.75" customHeight="1">
      <c r="A73" s="973">
        <v>0</v>
      </c>
      <c r="B73" s="979" t="s">
        <v>23</v>
      </c>
      <c r="C73" s="67" t="s">
        <v>5</v>
      </c>
      <c r="D73" s="67">
        <f t="shared" si="12"/>
        <v>0</v>
      </c>
      <c r="M73" s="68"/>
      <c r="N73" s="68"/>
      <c r="O73" s="68"/>
      <c r="P73" s="68"/>
      <c r="Q73" s="249"/>
      <c r="R73" s="250"/>
      <c r="S73" s="68"/>
      <c r="T73" s="68"/>
      <c r="U73" s="68"/>
      <c r="V73" s="68"/>
      <c r="W73" s="68"/>
      <c r="X73" s="69"/>
      <c r="Y73" s="70"/>
      <c r="AA73" s="189"/>
      <c r="AB73" s="251"/>
      <c r="AT73" s="244"/>
      <c r="AU73" s="244"/>
    </row>
    <row r="74" spans="1:47" ht="9.75" customHeight="1">
      <c r="A74" s="974"/>
      <c r="B74" s="980"/>
      <c r="C74" s="36" t="s">
        <v>6</v>
      </c>
      <c r="D74" s="36">
        <f t="shared" si="12"/>
        <v>0</v>
      </c>
      <c r="Q74" s="135"/>
      <c r="R74" s="185"/>
      <c r="AA74" s="53"/>
      <c r="AB74" s="52"/>
    </row>
    <row r="75" spans="1:47" ht="9.75" customHeight="1">
      <c r="A75" s="974"/>
      <c r="B75" s="980"/>
      <c r="C75" s="36" t="s">
        <v>7</v>
      </c>
      <c r="D75" s="36">
        <f t="shared" si="12"/>
        <v>0</v>
      </c>
      <c r="Q75" s="135"/>
      <c r="R75" s="185"/>
      <c r="AA75" s="53"/>
      <c r="AB75" s="52"/>
    </row>
    <row r="76" spans="1:47" ht="9.75" customHeight="1">
      <c r="A76" s="974"/>
      <c r="B76" s="980"/>
      <c r="C76" s="36" t="s">
        <v>8</v>
      </c>
      <c r="D76" s="36">
        <f t="shared" si="12"/>
        <v>21</v>
      </c>
      <c r="M76" s="41">
        <v>1</v>
      </c>
      <c r="N76" s="41">
        <v>1</v>
      </c>
      <c r="O76" s="132">
        <v>1</v>
      </c>
      <c r="P76" s="41">
        <v>0.5</v>
      </c>
      <c r="Q76" s="135">
        <v>1</v>
      </c>
      <c r="R76" s="185">
        <v>1</v>
      </c>
      <c r="S76" s="41">
        <v>3</v>
      </c>
      <c r="T76" s="235">
        <v>3</v>
      </c>
      <c r="U76" s="235">
        <v>2</v>
      </c>
      <c r="V76" s="235">
        <v>2</v>
      </c>
      <c r="W76" s="235">
        <v>2</v>
      </c>
      <c r="X76" s="199">
        <v>0.5</v>
      </c>
      <c r="Y76" s="214">
        <v>0.5</v>
      </c>
      <c r="Z76" s="214">
        <v>0.5</v>
      </c>
      <c r="AA76" s="53">
        <v>1</v>
      </c>
      <c r="AB76" s="52">
        <v>1</v>
      </c>
    </row>
    <row r="77" spans="1:47" s="46" customFormat="1" ht="9.75" customHeight="1">
      <c r="A77" s="975"/>
      <c r="B77" s="981"/>
      <c r="C77" s="46" t="s">
        <v>9</v>
      </c>
      <c r="D77" s="46">
        <f t="shared" ref="D77:D102" si="13">SUM(E77:CT77)</f>
        <v>41</v>
      </c>
      <c r="M77" s="47"/>
      <c r="N77" s="47"/>
      <c r="O77" s="47"/>
      <c r="P77" s="47"/>
      <c r="Q77" s="74"/>
      <c r="R77" s="186">
        <v>2</v>
      </c>
      <c r="S77" s="80">
        <v>5</v>
      </c>
      <c r="T77" s="80">
        <v>3</v>
      </c>
      <c r="U77" s="80">
        <v>3</v>
      </c>
      <c r="V77" s="80">
        <v>3</v>
      </c>
      <c r="W77" s="80">
        <v>3</v>
      </c>
      <c r="X77" s="220">
        <v>5</v>
      </c>
      <c r="Y77" s="221">
        <v>5</v>
      </c>
      <c r="Z77" s="221">
        <v>2</v>
      </c>
      <c r="AA77" s="178">
        <v>5</v>
      </c>
      <c r="AB77" s="179">
        <v>5</v>
      </c>
      <c r="AT77" s="237"/>
      <c r="AU77" s="237"/>
    </row>
    <row r="78" spans="1:47" s="57" customFormat="1" ht="9.75" customHeight="1">
      <c r="A78" s="1009">
        <v>0</v>
      </c>
      <c r="B78" s="985" t="s">
        <v>24</v>
      </c>
      <c r="C78" s="57" t="s">
        <v>5</v>
      </c>
      <c r="D78" s="57">
        <f t="shared" si="13"/>
        <v>0</v>
      </c>
      <c r="S78" s="58"/>
      <c r="T78" s="58"/>
      <c r="U78" s="58"/>
      <c r="V78" s="58"/>
      <c r="W78" s="58"/>
      <c r="X78" s="59"/>
      <c r="Y78" s="60"/>
      <c r="AT78" s="241"/>
      <c r="AU78" s="241"/>
    </row>
    <row r="79" spans="1:47" ht="9.75" customHeight="1">
      <c r="A79" s="1010"/>
      <c r="B79" s="986"/>
      <c r="C79" s="36" t="s">
        <v>6</v>
      </c>
      <c r="D79" s="36">
        <f t="shared" si="13"/>
        <v>0</v>
      </c>
      <c r="M79" s="36"/>
      <c r="N79" s="36"/>
      <c r="O79" s="36"/>
      <c r="P79" s="36"/>
      <c r="Q79" s="36"/>
      <c r="R79" s="36"/>
    </row>
    <row r="80" spans="1:47" ht="9.75" customHeight="1">
      <c r="A80" s="1010"/>
      <c r="B80" s="986"/>
      <c r="C80" s="49" t="s">
        <v>7</v>
      </c>
      <c r="D80" s="36">
        <f t="shared" si="13"/>
        <v>7</v>
      </c>
      <c r="M80" s="36"/>
      <c r="N80" s="36"/>
      <c r="O80" s="36"/>
      <c r="P80" s="36"/>
      <c r="Q80" s="36"/>
      <c r="R80" s="36"/>
      <c r="S80" s="160"/>
      <c r="T80" s="160">
        <v>1</v>
      </c>
      <c r="U80" s="160">
        <v>2</v>
      </c>
      <c r="V80" s="160">
        <v>2</v>
      </c>
      <c r="W80" s="160">
        <v>2</v>
      </c>
    </row>
    <row r="81" spans="1:98" ht="9.75" customHeight="1">
      <c r="A81" s="1010"/>
      <c r="B81" s="986"/>
      <c r="C81" s="36" t="s">
        <v>8</v>
      </c>
      <c r="D81" s="36">
        <f t="shared" si="13"/>
        <v>0</v>
      </c>
      <c r="M81" s="36"/>
      <c r="N81" s="36"/>
      <c r="O81" s="36"/>
      <c r="P81" s="36"/>
      <c r="Q81" s="36"/>
      <c r="R81" s="36"/>
    </row>
    <row r="82" spans="1:98" s="46" customFormat="1" ht="9.75" customHeight="1">
      <c r="A82" s="1011"/>
      <c r="B82" s="987"/>
      <c r="C82" s="46" t="s">
        <v>9</v>
      </c>
      <c r="D82" s="46">
        <f t="shared" si="13"/>
        <v>0</v>
      </c>
      <c r="S82" s="47"/>
      <c r="T82" s="47"/>
      <c r="U82" s="47"/>
      <c r="V82" s="47"/>
      <c r="W82" s="47"/>
      <c r="X82" s="48"/>
      <c r="Y82" s="45"/>
      <c r="AT82" s="237"/>
      <c r="AU82" s="237"/>
    </row>
    <row r="83" spans="1:98" s="57" customFormat="1" ht="9.75" customHeight="1">
      <c r="A83" s="1009"/>
      <c r="B83" s="985" t="s">
        <v>89</v>
      </c>
      <c r="C83" s="57" t="s">
        <v>5</v>
      </c>
      <c r="D83" s="57">
        <f t="shared" ref="D83:D87" si="14">SUM(E83:CT83)</f>
        <v>20</v>
      </c>
      <c r="T83" s="58"/>
      <c r="U83" s="58"/>
      <c r="V83" s="82">
        <v>10</v>
      </c>
      <c r="W83" s="157">
        <v>8</v>
      </c>
      <c r="X83" s="262">
        <v>2</v>
      </c>
      <c r="Y83" s="60"/>
      <c r="AT83" s="241"/>
      <c r="AU83" s="241"/>
    </row>
    <row r="84" spans="1:98" ht="9.75" customHeight="1">
      <c r="A84" s="1010"/>
      <c r="B84" s="986"/>
      <c r="C84" s="36" t="s">
        <v>6</v>
      </c>
      <c r="D84" s="36">
        <f t="shared" si="14"/>
        <v>0</v>
      </c>
      <c r="M84" s="36"/>
      <c r="N84" s="36"/>
      <c r="O84" s="36"/>
      <c r="P84" s="36"/>
      <c r="Q84" s="36"/>
      <c r="R84" s="36"/>
      <c r="S84" s="36"/>
    </row>
    <row r="85" spans="1:98" ht="9.75" customHeight="1">
      <c r="A85" s="1010"/>
      <c r="B85" s="986"/>
      <c r="C85" s="36" t="s">
        <v>7</v>
      </c>
      <c r="D85" s="36">
        <f t="shared" si="14"/>
        <v>0</v>
      </c>
      <c r="M85" s="36"/>
      <c r="N85" s="36"/>
      <c r="O85" s="36"/>
      <c r="P85" s="36"/>
      <c r="Q85" s="36"/>
      <c r="R85" s="36"/>
      <c r="S85" s="36"/>
    </row>
    <row r="86" spans="1:98" ht="9.75" customHeight="1">
      <c r="A86" s="1010"/>
      <c r="B86" s="986"/>
      <c r="C86" s="36" t="s">
        <v>8</v>
      </c>
      <c r="D86" s="36">
        <f t="shared" si="14"/>
        <v>0</v>
      </c>
      <c r="M86" s="36"/>
      <c r="N86" s="36"/>
      <c r="O86" s="36"/>
      <c r="P86" s="36"/>
      <c r="Q86" s="36"/>
      <c r="R86" s="36"/>
      <c r="S86" s="36"/>
    </row>
    <row r="87" spans="1:98" s="61" customFormat="1" ht="9.75" customHeight="1">
      <c r="A87" s="1011"/>
      <c r="B87" s="987"/>
      <c r="C87" s="61" t="s">
        <v>9</v>
      </c>
      <c r="D87" s="61">
        <f t="shared" si="14"/>
        <v>20</v>
      </c>
      <c r="T87" s="62"/>
      <c r="U87" s="62"/>
      <c r="V87" s="138">
        <v>10</v>
      </c>
      <c r="W87" s="158">
        <v>8</v>
      </c>
      <c r="X87" s="272">
        <v>2</v>
      </c>
      <c r="Y87" s="64"/>
      <c r="AT87" s="243"/>
      <c r="AU87" s="243"/>
    </row>
    <row r="88" spans="1:98" s="106" customFormat="1" ht="9.75" customHeight="1">
      <c r="A88" s="973">
        <v>1</v>
      </c>
      <c r="B88" s="979" t="s">
        <v>25</v>
      </c>
      <c r="C88" s="67" t="s">
        <v>5</v>
      </c>
      <c r="D88" s="67">
        <f t="shared" si="13"/>
        <v>73</v>
      </c>
      <c r="E88" s="67"/>
      <c r="F88" s="67"/>
      <c r="G88" s="67"/>
      <c r="H88" s="67"/>
      <c r="I88" s="67"/>
      <c r="J88" s="67"/>
      <c r="K88" s="67"/>
      <c r="L88" s="67"/>
      <c r="M88" s="68"/>
      <c r="N88" s="68"/>
      <c r="O88" s="68"/>
      <c r="P88" s="68"/>
      <c r="Q88" s="141">
        <v>6</v>
      </c>
      <c r="R88" s="141">
        <v>10</v>
      </c>
      <c r="S88" s="141">
        <v>8</v>
      </c>
      <c r="T88" s="141">
        <v>8</v>
      </c>
      <c r="U88" s="141">
        <v>8</v>
      </c>
      <c r="V88" s="141">
        <v>8</v>
      </c>
      <c r="W88" s="141">
        <v>5</v>
      </c>
      <c r="X88" s="69"/>
      <c r="Y88" s="224">
        <v>5</v>
      </c>
      <c r="Z88" s="67"/>
      <c r="AA88" s="67"/>
      <c r="AB88" s="67"/>
      <c r="AC88" s="130">
        <v>5</v>
      </c>
      <c r="AD88" s="130">
        <v>5</v>
      </c>
      <c r="AE88" s="130">
        <v>5</v>
      </c>
      <c r="AF88" s="67"/>
      <c r="AG88" s="67"/>
      <c r="AH88" s="67"/>
      <c r="AI88" s="67"/>
      <c r="AJ88" s="67"/>
      <c r="AK88" s="67"/>
      <c r="AL88" s="67"/>
      <c r="AM88" s="67"/>
      <c r="AN88" s="67"/>
      <c r="AO88" s="67"/>
      <c r="AP88" s="67"/>
      <c r="AQ88" s="67"/>
      <c r="AR88" s="67"/>
      <c r="AS88" s="67"/>
      <c r="AT88" s="244"/>
      <c r="AU88" s="244"/>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c r="CS88" s="67"/>
      <c r="CT88" s="67"/>
    </row>
    <row r="89" spans="1:98" s="106" customFormat="1" ht="9.75" customHeight="1">
      <c r="A89" s="974"/>
      <c r="B89" s="980"/>
      <c r="C89" s="36" t="s">
        <v>6</v>
      </c>
      <c r="D89" s="36">
        <f t="shared" si="13"/>
        <v>60</v>
      </c>
      <c r="E89" s="36"/>
      <c r="F89" s="36"/>
      <c r="G89" s="36"/>
      <c r="H89" s="36"/>
      <c r="I89" s="36"/>
      <c r="J89" s="36"/>
      <c r="K89" s="36"/>
      <c r="L89" s="36"/>
      <c r="M89" s="37"/>
      <c r="N89" s="37"/>
      <c r="O89" s="37"/>
      <c r="P89" s="37"/>
      <c r="Q89" s="41">
        <v>5</v>
      </c>
      <c r="R89" s="41">
        <v>3</v>
      </c>
      <c r="S89" s="41">
        <v>5</v>
      </c>
      <c r="T89" s="41">
        <v>2</v>
      </c>
      <c r="U89" s="41">
        <v>2</v>
      </c>
      <c r="V89" s="41">
        <v>2</v>
      </c>
      <c r="W89" s="160">
        <v>0</v>
      </c>
      <c r="X89" s="174">
        <v>2</v>
      </c>
      <c r="Y89" s="44">
        <v>2</v>
      </c>
      <c r="Z89" s="43">
        <v>5</v>
      </c>
      <c r="AA89" s="43">
        <v>5</v>
      </c>
      <c r="AB89" s="43">
        <v>5</v>
      </c>
      <c r="AC89" s="43">
        <v>5</v>
      </c>
      <c r="AD89" s="43">
        <v>5</v>
      </c>
      <c r="AE89" s="43">
        <v>5</v>
      </c>
      <c r="AF89" s="43">
        <v>5</v>
      </c>
      <c r="AG89" s="43">
        <v>2</v>
      </c>
      <c r="AH89" s="36"/>
      <c r="AI89" s="36"/>
      <c r="AJ89" s="36"/>
      <c r="AK89" s="36"/>
      <c r="AL89" s="36"/>
      <c r="AM89" s="36"/>
      <c r="AN89" s="36"/>
      <c r="AO89" s="36"/>
      <c r="AP89" s="36"/>
      <c r="AQ89" s="36"/>
      <c r="AR89" s="36"/>
      <c r="AS89" s="36"/>
      <c r="AT89" s="242"/>
      <c r="AU89" s="242"/>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row>
    <row r="90" spans="1:98" s="106" customFormat="1" ht="9.75" customHeight="1">
      <c r="A90" s="974"/>
      <c r="B90" s="980"/>
      <c r="C90" s="36" t="s">
        <v>7</v>
      </c>
      <c r="D90" s="36">
        <f t="shared" si="13"/>
        <v>266</v>
      </c>
      <c r="E90" s="36"/>
      <c r="F90" s="36"/>
      <c r="G90" s="36"/>
      <c r="H90" s="36"/>
      <c r="I90" s="36"/>
      <c r="J90" s="36"/>
      <c r="K90" s="36"/>
      <c r="L90" s="36"/>
      <c r="M90" s="41">
        <v>2</v>
      </c>
      <c r="N90" s="41">
        <v>6</v>
      </c>
      <c r="O90" s="41">
        <v>10</v>
      </c>
      <c r="P90" s="41">
        <v>15</v>
      </c>
      <c r="Q90" s="41">
        <v>15</v>
      </c>
      <c r="R90" s="41">
        <v>15</v>
      </c>
      <c r="S90" s="41">
        <v>5</v>
      </c>
      <c r="T90" s="41">
        <v>5</v>
      </c>
      <c r="U90" s="41">
        <v>10</v>
      </c>
      <c r="V90" s="41">
        <v>10</v>
      </c>
      <c r="W90" s="160">
        <v>10</v>
      </c>
      <c r="X90" s="174">
        <v>10</v>
      </c>
      <c r="Y90" s="44">
        <v>10</v>
      </c>
      <c r="Z90" s="43">
        <v>10</v>
      </c>
      <c r="AA90" s="43">
        <v>10</v>
      </c>
      <c r="AB90" s="43">
        <v>10</v>
      </c>
      <c r="AC90" s="43">
        <v>10</v>
      </c>
      <c r="AD90" s="43">
        <v>10</v>
      </c>
      <c r="AE90" s="43">
        <v>10</v>
      </c>
      <c r="AF90" s="43">
        <v>10</v>
      </c>
      <c r="AG90" s="43">
        <v>10</v>
      </c>
      <c r="AH90" s="43">
        <v>10</v>
      </c>
      <c r="AI90" s="43">
        <v>10</v>
      </c>
      <c r="AJ90" s="43">
        <v>10</v>
      </c>
      <c r="AK90" s="43">
        <v>10</v>
      </c>
      <c r="AL90" s="43">
        <v>10</v>
      </c>
      <c r="AM90" s="43">
        <v>10</v>
      </c>
      <c r="AN90" s="43">
        <v>3</v>
      </c>
      <c r="AO90" s="36"/>
      <c r="AP90" s="36"/>
      <c r="AQ90" s="36"/>
      <c r="AR90" s="36"/>
      <c r="AS90" s="36"/>
      <c r="AT90" s="242"/>
      <c r="AU90" s="242"/>
      <c r="AV90" s="36"/>
      <c r="AW90" s="36"/>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6"/>
      <c r="BV90" s="36"/>
      <c r="BW90" s="36"/>
      <c r="BX90" s="36"/>
      <c r="BY90" s="36"/>
      <c r="BZ90" s="36"/>
      <c r="CA90" s="36"/>
      <c r="CB90" s="36"/>
      <c r="CC90" s="36"/>
      <c r="CD90" s="36"/>
      <c r="CE90" s="36"/>
      <c r="CF90" s="36"/>
      <c r="CG90" s="36"/>
      <c r="CH90" s="36"/>
      <c r="CI90" s="36"/>
      <c r="CJ90" s="36"/>
      <c r="CK90" s="36"/>
      <c r="CL90" s="36"/>
      <c r="CM90" s="36"/>
      <c r="CN90" s="36"/>
      <c r="CO90" s="36"/>
      <c r="CP90" s="36"/>
      <c r="CQ90" s="36"/>
      <c r="CR90" s="36"/>
      <c r="CS90" s="36"/>
      <c r="CT90" s="36"/>
    </row>
    <row r="91" spans="1:98" s="106" customFormat="1" ht="9.75" customHeight="1">
      <c r="A91" s="974"/>
      <c r="B91" s="980"/>
      <c r="C91" s="36" t="s">
        <v>8</v>
      </c>
      <c r="D91" s="36">
        <f t="shared" si="13"/>
        <v>3.5</v>
      </c>
      <c r="E91" s="36"/>
      <c r="F91" s="36"/>
      <c r="G91" s="36"/>
      <c r="H91" s="36"/>
      <c r="I91" s="36"/>
      <c r="J91" s="36"/>
      <c r="K91" s="36"/>
      <c r="L91" s="36"/>
      <c r="M91" s="37"/>
      <c r="N91" s="37"/>
      <c r="O91" s="37"/>
      <c r="P91" s="80">
        <v>1</v>
      </c>
      <c r="Q91" s="41">
        <v>1</v>
      </c>
      <c r="R91" s="41">
        <v>1</v>
      </c>
      <c r="S91" s="37"/>
      <c r="T91" s="37"/>
      <c r="U91" s="37">
        <v>0.5</v>
      </c>
      <c r="V91" s="37"/>
      <c r="W91" s="37"/>
      <c r="X91" s="38"/>
      <c r="Y91" s="39"/>
      <c r="Z91" s="36"/>
      <c r="AA91" s="36"/>
      <c r="AB91" s="36"/>
      <c r="AC91" s="36"/>
      <c r="AD91" s="36"/>
      <c r="AE91" s="36"/>
      <c r="AF91" s="36"/>
      <c r="AG91" s="36"/>
      <c r="AH91" s="36"/>
      <c r="AI91" s="36"/>
      <c r="AJ91" s="36"/>
      <c r="AK91" s="36"/>
      <c r="AL91" s="36"/>
      <c r="AM91" s="36"/>
      <c r="AN91" s="36"/>
      <c r="AO91" s="36"/>
      <c r="AP91" s="36"/>
      <c r="AQ91" s="36"/>
      <c r="AR91" s="36"/>
      <c r="AS91" s="36"/>
      <c r="AT91" s="242"/>
      <c r="AU91" s="242"/>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row>
    <row r="92" spans="1:98" s="108" customFormat="1" ht="9.75" customHeight="1">
      <c r="A92" s="975"/>
      <c r="B92" s="981"/>
      <c r="C92" s="61" t="s">
        <v>9</v>
      </c>
      <c r="D92" s="61">
        <f t="shared" si="13"/>
        <v>21</v>
      </c>
      <c r="E92" s="61"/>
      <c r="F92" s="61"/>
      <c r="G92" s="61"/>
      <c r="H92" s="61"/>
      <c r="I92" s="61"/>
      <c r="J92" s="61"/>
      <c r="K92" s="61"/>
      <c r="L92" s="61"/>
      <c r="M92" s="62"/>
      <c r="N92" s="62"/>
      <c r="O92" s="62"/>
      <c r="P92" s="137">
        <v>1</v>
      </c>
      <c r="Q92" s="230"/>
      <c r="R92" s="173"/>
      <c r="S92" s="173"/>
      <c r="T92" s="173"/>
      <c r="U92" s="138">
        <v>5</v>
      </c>
      <c r="V92" s="173">
        <v>5</v>
      </c>
      <c r="W92" s="173">
        <v>5</v>
      </c>
      <c r="X92" s="134">
        <v>5</v>
      </c>
      <c r="Y92" s="64"/>
      <c r="Z92" s="61"/>
      <c r="AA92" s="61"/>
      <c r="AB92" s="61"/>
      <c r="AC92" s="61"/>
      <c r="AD92" s="61"/>
      <c r="AE92" s="61"/>
      <c r="AF92" s="61"/>
      <c r="AG92" s="61"/>
      <c r="AH92" s="61"/>
      <c r="AI92" s="61"/>
      <c r="AJ92" s="61"/>
      <c r="AK92" s="61"/>
      <c r="AL92" s="61"/>
      <c r="AM92" s="61"/>
      <c r="AN92" s="61"/>
      <c r="AO92" s="61"/>
      <c r="AP92" s="61"/>
      <c r="AQ92" s="61"/>
      <c r="AR92" s="61"/>
      <c r="AS92" s="61"/>
      <c r="AT92" s="243"/>
      <c r="AU92" s="243"/>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row>
    <row r="93" spans="1:98" s="67" customFormat="1" ht="9.75" customHeight="1">
      <c r="A93" s="973">
        <v>2</v>
      </c>
      <c r="B93" s="979" t="s">
        <v>26</v>
      </c>
      <c r="C93" s="67" t="s">
        <v>5</v>
      </c>
      <c r="D93" s="67">
        <f t="shared" si="13"/>
        <v>40</v>
      </c>
      <c r="M93" s="68"/>
      <c r="N93" s="68"/>
      <c r="O93" s="68"/>
      <c r="P93" s="68"/>
      <c r="Q93" s="141">
        <v>5</v>
      </c>
      <c r="R93" s="141">
        <v>5</v>
      </c>
      <c r="S93" s="68"/>
      <c r="T93" s="141">
        <v>4</v>
      </c>
      <c r="U93" s="141">
        <v>4</v>
      </c>
      <c r="V93" s="263">
        <v>5</v>
      </c>
      <c r="W93" s="141">
        <v>5</v>
      </c>
      <c r="X93" s="216">
        <v>5</v>
      </c>
      <c r="Y93" s="275">
        <v>5</v>
      </c>
      <c r="Z93" s="251">
        <v>2</v>
      </c>
      <c r="AT93" s="244"/>
      <c r="AU93" s="244"/>
    </row>
    <row r="94" spans="1:98" ht="9.75" customHeight="1">
      <c r="A94" s="974"/>
      <c r="B94" s="980"/>
      <c r="C94" s="36" t="s">
        <v>6</v>
      </c>
      <c r="D94" s="36">
        <f t="shared" si="13"/>
        <v>20</v>
      </c>
      <c r="P94" s="41">
        <v>1</v>
      </c>
      <c r="S94" s="41">
        <v>2</v>
      </c>
      <c r="T94" s="41">
        <v>1</v>
      </c>
      <c r="U94" s="41">
        <v>3</v>
      </c>
      <c r="V94" s="41">
        <v>4</v>
      </c>
      <c r="W94" s="112">
        <v>5</v>
      </c>
      <c r="X94" s="40">
        <v>0</v>
      </c>
      <c r="Y94" s="232">
        <v>3</v>
      </c>
      <c r="Z94" s="52">
        <v>1</v>
      </c>
    </row>
    <row r="95" spans="1:98" ht="9.75" customHeight="1">
      <c r="A95" s="974"/>
      <c r="B95" s="980"/>
      <c r="C95" s="36" t="s">
        <v>7</v>
      </c>
      <c r="D95" s="36">
        <f t="shared" si="13"/>
        <v>30</v>
      </c>
      <c r="V95" s="141">
        <v>5</v>
      </c>
      <c r="W95" s="41">
        <v>10</v>
      </c>
      <c r="X95" s="40">
        <v>5</v>
      </c>
      <c r="Y95" s="232">
        <v>5</v>
      </c>
      <c r="Z95" s="52">
        <v>5</v>
      </c>
    </row>
    <row r="96" spans="1:98" ht="9.75" customHeight="1">
      <c r="A96" s="974"/>
      <c r="B96" s="980"/>
      <c r="C96" s="36" t="s">
        <v>8</v>
      </c>
      <c r="D96" s="36">
        <f t="shared" si="13"/>
        <v>0</v>
      </c>
    </row>
    <row r="97" spans="1:47" s="46" customFormat="1" ht="9.75" customHeight="1">
      <c r="A97" s="975"/>
      <c r="B97" s="981"/>
      <c r="C97" s="46" t="s">
        <v>9</v>
      </c>
      <c r="D97" s="46">
        <f t="shared" si="13"/>
        <v>0</v>
      </c>
      <c r="M97" s="47"/>
      <c r="N97" s="47"/>
      <c r="O97" s="47"/>
      <c r="P97" s="47"/>
      <c r="Q97" s="47"/>
      <c r="R97" s="47"/>
      <c r="S97" s="47"/>
      <c r="T97" s="47"/>
      <c r="U97" s="47"/>
      <c r="V97" s="47"/>
      <c r="W97" s="47"/>
      <c r="X97" s="48"/>
      <c r="Y97" s="45"/>
      <c r="AT97" s="237"/>
      <c r="AU97" s="237"/>
    </row>
    <row r="98" spans="1:47" s="57" customFormat="1" ht="9.75" customHeight="1">
      <c r="A98" s="973">
        <v>3</v>
      </c>
      <c r="B98" s="979" t="s">
        <v>27</v>
      </c>
      <c r="C98" s="57" t="s">
        <v>5</v>
      </c>
      <c r="D98" s="57">
        <f t="shared" si="13"/>
        <v>37</v>
      </c>
      <c r="M98" s="58"/>
      <c r="N98" s="82">
        <v>5</v>
      </c>
      <c r="O98" s="82">
        <v>10</v>
      </c>
      <c r="P98" s="82">
        <v>11</v>
      </c>
      <c r="Q98" s="82">
        <v>5</v>
      </c>
      <c r="R98" s="157">
        <v>4</v>
      </c>
      <c r="S98" s="181">
        <v>2</v>
      </c>
      <c r="T98" s="58"/>
      <c r="U98" s="58"/>
      <c r="V98" s="58"/>
      <c r="W98" s="58"/>
      <c r="X98" s="59"/>
      <c r="Y98" s="60"/>
      <c r="AT98" s="241"/>
      <c r="AU98" s="241"/>
    </row>
    <row r="99" spans="1:47" ht="9.75" customHeight="1">
      <c r="A99" s="974"/>
      <c r="B99" s="980"/>
      <c r="C99" s="36" t="s">
        <v>6</v>
      </c>
      <c r="D99" s="36">
        <f t="shared" si="13"/>
        <v>17</v>
      </c>
      <c r="O99" s="41">
        <v>2</v>
      </c>
      <c r="P99" s="41">
        <v>3</v>
      </c>
      <c r="Q99" s="41">
        <v>6</v>
      </c>
      <c r="R99" s="112">
        <v>4</v>
      </c>
      <c r="S99" s="182">
        <v>2</v>
      </c>
    </row>
    <row r="100" spans="1:47" ht="9.75" customHeight="1">
      <c r="A100" s="974"/>
      <c r="B100" s="980"/>
      <c r="C100" s="36" t="s">
        <v>7</v>
      </c>
      <c r="D100" s="36">
        <f t="shared" si="13"/>
        <v>22</v>
      </c>
      <c r="S100" s="41">
        <v>1</v>
      </c>
      <c r="T100" s="41">
        <v>9</v>
      </c>
      <c r="U100" s="41">
        <v>5</v>
      </c>
      <c r="V100" s="112">
        <v>5</v>
      </c>
      <c r="W100" s="182">
        <v>2</v>
      </c>
      <c r="X100" s="274"/>
      <c r="Y100" s="264"/>
      <c r="Z100" s="261"/>
    </row>
    <row r="101" spans="1:47" ht="9.75" customHeight="1">
      <c r="A101" s="974"/>
      <c r="B101" s="980"/>
      <c r="C101" s="36" t="s">
        <v>8</v>
      </c>
      <c r="D101" s="36">
        <v>8</v>
      </c>
      <c r="N101" s="41">
        <v>2</v>
      </c>
      <c r="O101" s="41">
        <v>4</v>
      </c>
      <c r="P101" s="41">
        <v>1</v>
      </c>
      <c r="Q101" s="41">
        <v>1</v>
      </c>
      <c r="R101" s="112">
        <v>0.5</v>
      </c>
      <c r="AE101" s="130">
        <v>9</v>
      </c>
      <c r="AF101" s="130">
        <v>8</v>
      </c>
      <c r="AG101" s="130">
        <v>8</v>
      </c>
      <c r="AH101" s="130">
        <v>10</v>
      </c>
      <c r="AI101" s="130">
        <v>10</v>
      </c>
      <c r="AJ101" s="130">
        <v>10</v>
      </c>
      <c r="AK101" s="130">
        <v>10</v>
      </c>
    </row>
    <row r="102" spans="1:47" s="46" customFormat="1" ht="9.75" customHeight="1">
      <c r="A102" s="975"/>
      <c r="B102" s="980"/>
      <c r="C102" s="46" t="s">
        <v>9</v>
      </c>
      <c r="D102" s="46">
        <f t="shared" si="13"/>
        <v>0</v>
      </c>
      <c r="M102" s="47"/>
      <c r="N102" s="47"/>
      <c r="O102" s="47"/>
      <c r="P102" s="47"/>
      <c r="Q102" s="47"/>
      <c r="R102" s="47"/>
      <c r="S102" s="47"/>
      <c r="T102" s="47"/>
      <c r="U102" s="47"/>
      <c r="V102" s="47"/>
      <c r="W102" s="47"/>
      <c r="X102" s="48"/>
      <c r="Y102" s="45"/>
      <c r="AT102" s="237"/>
      <c r="AU102" s="237"/>
    </row>
    <row r="103" spans="1:47" s="57" customFormat="1" ht="9.75" customHeight="1">
      <c r="A103" s="265">
        <v>4</v>
      </c>
      <c r="B103" s="266" t="s">
        <v>90</v>
      </c>
      <c r="C103" s="60" t="s">
        <v>5</v>
      </c>
      <c r="D103" s="107">
        <f>SUM(E103:CT103)</f>
        <v>55</v>
      </c>
      <c r="U103" s="79">
        <v>5</v>
      </c>
      <c r="V103" s="82">
        <v>5</v>
      </c>
      <c r="W103" s="82">
        <v>5</v>
      </c>
      <c r="X103" s="188">
        <v>5</v>
      </c>
      <c r="Y103" s="213">
        <v>5</v>
      </c>
      <c r="Z103" s="85">
        <v>5</v>
      </c>
      <c r="AA103" s="85">
        <v>5</v>
      </c>
      <c r="AB103" s="85">
        <v>5</v>
      </c>
      <c r="AC103" s="85">
        <v>5</v>
      </c>
      <c r="AD103" s="85">
        <v>5</v>
      </c>
      <c r="AE103" s="85">
        <v>5</v>
      </c>
      <c r="AF103" s="288"/>
      <c r="AG103" s="288"/>
      <c r="AT103" s="241"/>
      <c r="AU103" s="241"/>
    </row>
    <row r="104" spans="1:47" s="67" customFormat="1" ht="9.75" customHeight="1">
      <c r="A104" s="1021" t="s">
        <v>91</v>
      </c>
      <c r="B104" s="267" t="s">
        <v>92</v>
      </c>
      <c r="C104" s="271" t="s">
        <v>5</v>
      </c>
      <c r="D104" s="36">
        <f>SUM(E104:CT104)</f>
        <v>30</v>
      </c>
      <c r="E104" s="70"/>
      <c r="V104" s="68"/>
      <c r="W104" s="68"/>
      <c r="X104" s="69"/>
      <c r="Y104" s="70"/>
      <c r="AF104" s="130">
        <v>5</v>
      </c>
      <c r="AG104" s="130">
        <v>5</v>
      </c>
      <c r="AH104" s="130">
        <v>5</v>
      </c>
      <c r="AI104" s="130">
        <v>5</v>
      </c>
      <c r="AJ104" s="130">
        <v>5</v>
      </c>
      <c r="AK104" s="130">
        <v>5</v>
      </c>
      <c r="AT104" s="244"/>
      <c r="AU104" s="244"/>
    </row>
    <row r="105" spans="1:47" s="67" customFormat="1" ht="9.75" customHeight="1">
      <c r="A105" s="1022"/>
      <c r="B105" s="267" t="s">
        <v>93</v>
      </c>
      <c r="C105" s="70" t="s">
        <v>5</v>
      </c>
      <c r="D105" s="67">
        <f>SUM(E105:CT105)</f>
        <v>5</v>
      </c>
      <c r="V105" s="68"/>
      <c r="W105" s="68"/>
      <c r="X105" s="69"/>
      <c r="Y105" s="70"/>
      <c r="AE105" s="130">
        <v>5</v>
      </c>
      <c r="AT105" s="244"/>
      <c r="AU105" s="244"/>
    </row>
    <row r="106" spans="1:47" s="67" customFormat="1" ht="9.75" customHeight="1">
      <c r="A106" s="1022"/>
      <c r="B106" s="267" t="s">
        <v>94</v>
      </c>
      <c r="C106" s="70" t="s">
        <v>5</v>
      </c>
      <c r="V106" s="68"/>
      <c r="W106" s="68"/>
      <c r="X106" s="69"/>
      <c r="Y106" s="70"/>
      <c r="AM106" s="130">
        <v>10</v>
      </c>
      <c r="AN106" s="130">
        <v>10</v>
      </c>
      <c r="AT106" s="244"/>
      <c r="AU106" s="244"/>
    </row>
    <row r="107" spans="1:47" ht="9.75" customHeight="1">
      <c r="A107" s="1022"/>
      <c r="B107" s="267" t="s">
        <v>95</v>
      </c>
      <c r="C107" s="39" t="s">
        <v>6</v>
      </c>
      <c r="D107" s="36">
        <f t="shared" ref="D107:D115" si="15">SUM(E107:CT107)</f>
        <v>20</v>
      </c>
      <c r="M107" s="36"/>
      <c r="N107" s="36"/>
      <c r="O107" s="36"/>
      <c r="P107" s="36"/>
      <c r="Q107" s="36"/>
      <c r="R107" s="36"/>
      <c r="S107" s="36"/>
      <c r="T107" s="36"/>
      <c r="U107" s="36"/>
      <c r="AN107" s="43">
        <v>5</v>
      </c>
      <c r="AO107" s="43">
        <v>10</v>
      </c>
      <c r="AP107" s="43">
        <v>5</v>
      </c>
    </row>
    <row r="108" spans="1:47" ht="9.75" customHeight="1">
      <c r="A108" s="1022"/>
      <c r="B108" s="267" t="s">
        <v>96</v>
      </c>
      <c r="C108" s="39" t="s">
        <v>7</v>
      </c>
      <c r="D108" s="36">
        <f t="shared" si="15"/>
        <v>30</v>
      </c>
      <c r="M108" s="36"/>
      <c r="N108" s="36"/>
      <c r="O108" s="36"/>
      <c r="P108" s="36"/>
      <c r="Q108" s="36"/>
      <c r="R108" s="36"/>
      <c r="S108" s="36"/>
      <c r="T108" s="36"/>
      <c r="U108" s="36"/>
      <c r="AP108" s="43">
        <v>5</v>
      </c>
      <c r="AQ108" s="43">
        <v>10</v>
      </c>
      <c r="AR108" s="43">
        <v>10</v>
      </c>
      <c r="AS108" s="43">
        <v>5</v>
      </c>
    </row>
    <row r="109" spans="1:47" ht="9.75" customHeight="1">
      <c r="A109" s="1022"/>
      <c r="B109" s="267" t="s">
        <v>97</v>
      </c>
      <c r="C109" s="39" t="s">
        <v>8</v>
      </c>
      <c r="D109" s="36">
        <f t="shared" si="15"/>
        <v>34</v>
      </c>
      <c r="M109" s="36"/>
      <c r="N109" s="36"/>
      <c r="O109" s="36"/>
      <c r="P109" s="36"/>
      <c r="Q109" s="36"/>
      <c r="R109" s="36"/>
      <c r="S109" s="36"/>
      <c r="T109" s="36"/>
      <c r="U109" s="36"/>
      <c r="W109" s="41">
        <v>2</v>
      </c>
      <c r="X109" s="174">
        <v>2</v>
      </c>
      <c r="Y109" s="44">
        <v>5</v>
      </c>
      <c r="Z109" s="43">
        <v>5</v>
      </c>
      <c r="AA109" s="43">
        <v>5</v>
      </c>
      <c r="AB109" s="43">
        <v>5</v>
      </c>
      <c r="AC109" s="43">
        <v>5</v>
      </c>
      <c r="AD109" s="43">
        <v>5</v>
      </c>
    </row>
    <row r="110" spans="1:47" s="46" customFormat="1" ht="9.75" customHeight="1">
      <c r="A110" s="1023"/>
      <c r="B110" s="270" t="s">
        <v>98</v>
      </c>
      <c r="C110" s="45" t="s">
        <v>8</v>
      </c>
      <c r="D110" s="46">
        <f t="shared" si="15"/>
        <v>10</v>
      </c>
      <c r="V110" s="47"/>
      <c r="W110" s="47"/>
      <c r="X110" s="48"/>
      <c r="Y110" s="45"/>
      <c r="AH110" s="269">
        <v>5</v>
      </c>
      <c r="AI110" s="269">
        <v>5</v>
      </c>
      <c r="AT110" s="237"/>
      <c r="AU110" s="237"/>
    </row>
    <row r="111" spans="1:47" s="57" customFormat="1" ht="9.75" customHeight="1">
      <c r="A111" s="976">
        <v>5</v>
      </c>
      <c r="B111" s="982" t="s">
        <v>99</v>
      </c>
      <c r="C111" s="60" t="s">
        <v>5</v>
      </c>
      <c r="D111" s="57">
        <f t="shared" si="15"/>
        <v>0</v>
      </c>
      <c r="M111" s="58"/>
      <c r="N111" s="58"/>
      <c r="O111" s="58"/>
      <c r="P111" s="58"/>
      <c r="Q111" s="58"/>
      <c r="R111" s="58"/>
      <c r="S111" s="58"/>
      <c r="T111" s="58"/>
      <c r="U111" s="58"/>
      <c r="V111" s="58"/>
      <c r="W111" s="58"/>
      <c r="X111" s="59"/>
      <c r="Y111" s="60"/>
      <c r="AT111" s="241"/>
      <c r="AU111" s="241"/>
    </row>
    <row r="112" spans="1:47" ht="9.75" customHeight="1">
      <c r="A112" s="977"/>
      <c r="B112" s="983"/>
      <c r="C112" s="39" t="s">
        <v>6</v>
      </c>
      <c r="D112" s="36">
        <f t="shared" si="15"/>
        <v>0</v>
      </c>
    </row>
    <row r="113" spans="1:47" ht="9.75" customHeight="1">
      <c r="A113" s="977"/>
      <c r="B113" s="983"/>
      <c r="C113" s="39" t="s">
        <v>7</v>
      </c>
      <c r="D113" s="36">
        <f t="shared" si="15"/>
        <v>0</v>
      </c>
    </row>
    <row r="114" spans="1:47" ht="9.75" customHeight="1">
      <c r="A114" s="977"/>
      <c r="B114" s="983"/>
      <c r="C114" s="39" t="s">
        <v>8</v>
      </c>
      <c r="D114" s="36">
        <f t="shared" si="15"/>
        <v>0</v>
      </c>
    </row>
    <row r="115" spans="1:47" s="61" customFormat="1" ht="9.75" customHeight="1">
      <c r="A115" s="978"/>
      <c r="B115" s="984"/>
      <c r="C115" s="64" t="s">
        <v>9</v>
      </c>
      <c r="D115" s="61">
        <f t="shared" si="15"/>
        <v>0</v>
      </c>
      <c r="M115" s="62"/>
      <c r="N115" s="62"/>
      <c r="O115" s="62"/>
      <c r="P115" s="62"/>
      <c r="Q115" s="62"/>
      <c r="R115" s="62"/>
      <c r="S115" s="62"/>
      <c r="T115" s="62"/>
      <c r="U115" s="62"/>
      <c r="V115" s="62"/>
      <c r="W115" s="62"/>
      <c r="X115" s="63"/>
      <c r="Y115" s="64"/>
      <c r="AT115" s="243"/>
      <c r="AU115" s="243"/>
    </row>
    <row r="116" spans="1:47" s="67" customFormat="1" ht="9.75" customHeight="1">
      <c r="A116" s="973">
        <v>6</v>
      </c>
      <c r="B116" s="979" t="s">
        <v>29</v>
      </c>
      <c r="C116" s="67" t="s">
        <v>5</v>
      </c>
      <c r="D116" s="67">
        <f t="shared" ref="D116:D139" si="16">SUM(E116:CT116)</f>
        <v>68</v>
      </c>
      <c r="M116" s="68"/>
      <c r="N116" s="68"/>
      <c r="O116" s="68"/>
      <c r="P116" s="68"/>
      <c r="Q116" s="68"/>
      <c r="R116" s="68"/>
      <c r="S116" s="68"/>
      <c r="T116" s="68"/>
      <c r="U116" s="68"/>
      <c r="V116" s="68"/>
      <c r="W116" s="68"/>
      <c r="X116" s="69"/>
      <c r="Y116" s="70"/>
      <c r="AE116" s="130">
        <v>8</v>
      </c>
      <c r="AF116" s="130">
        <v>10</v>
      </c>
      <c r="AG116" s="130">
        <v>10</v>
      </c>
      <c r="AH116" s="130">
        <v>10</v>
      </c>
      <c r="AI116" s="130">
        <v>10</v>
      </c>
      <c r="AJ116" s="130">
        <v>10</v>
      </c>
      <c r="AK116" s="130">
        <v>5</v>
      </c>
      <c r="AL116" s="130">
        <v>5</v>
      </c>
      <c r="AT116" s="244"/>
      <c r="AU116" s="244"/>
    </row>
    <row r="117" spans="1:47" ht="9.75" customHeight="1">
      <c r="A117" s="974"/>
      <c r="B117" s="980"/>
      <c r="C117" s="36" t="s">
        <v>6</v>
      </c>
      <c r="D117" s="36">
        <f t="shared" si="16"/>
        <v>17</v>
      </c>
      <c r="AK117" s="43">
        <v>5</v>
      </c>
      <c r="AL117" s="43">
        <v>10</v>
      </c>
      <c r="AM117" s="43">
        <v>2</v>
      </c>
    </row>
    <row r="118" spans="1:47" ht="9.75" customHeight="1">
      <c r="A118" s="974"/>
      <c r="B118" s="980"/>
      <c r="C118" s="36" t="s">
        <v>7</v>
      </c>
      <c r="D118" s="36">
        <f t="shared" si="16"/>
        <v>50</v>
      </c>
      <c r="AL118" s="43">
        <v>5</v>
      </c>
      <c r="AM118" s="43">
        <v>10</v>
      </c>
      <c r="AN118" s="43">
        <v>10</v>
      </c>
      <c r="AO118" s="43">
        <v>10</v>
      </c>
      <c r="AP118" s="43">
        <v>10</v>
      </c>
      <c r="AQ118" s="43">
        <v>5</v>
      </c>
    </row>
    <row r="119" spans="1:47" ht="9.75" customHeight="1">
      <c r="A119" s="974"/>
      <c r="B119" s="980"/>
      <c r="C119" s="36" t="s">
        <v>8</v>
      </c>
      <c r="D119" s="49">
        <f t="shared" si="16"/>
        <v>36</v>
      </c>
      <c r="AD119" s="43">
        <v>5</v>
      </c>
      <c r="AE119" s="43">
        <v>5</v>
      </c>
      <c r="AF119" s="43">
        <v>5</v>
      </c>
      <c r="AG119" s="43">
        <v>5</v>
      </c>
      <c r="AH119" s="43">
        <v>5</v>
      </c>
      <c r="AI119" s="43">
        <v>5</v>
      </c>
      <c r="AJ119" s="43">
        <v>2</v>
      </c>
      <c r="AK119" s="43">
        <v>2</v>
      </c>
      <c r="AL119" s="43">
        <v>2</v>
      </c>
    </row>
    <row r="120" spans="1:47" s="46" customFormat="1" ht="9.75" customHeight="1">
      <c r="A120" s="975"/>
      <c r="B120" s="981"/>
      <c r="C120" s="46" t="s">
        <v>9</v>
      </c>
      <c r="D120" s="46">
        <f t="shared" si="16"/>
        <v>0</v>
      </c>
      <c r="M120" s="47"/>
      <c r="N120" s="47"/>
      <c r="O120" s="47"/>
      <c r="P120" s="47"/>
      <c r="Q120" s="47"/>
      <c r="R120" s="47"/>
      <c r="S120" s="47"/>
      <c r="T120" s="47"/>
      <c r="U120" s="47"/>
      <c r="V120" s="47"/>
      <c r="W120" s="47"/>
      <c r="X120" s="48"/>
      <c r="Y120" s="45"/>
      <c r="AT120" s="237"/>
      <c r="AU120" s="237"/>
    </row>
    <row r="121" spans="1:47" s="57" customFormat="1" ht="9.75" customHeight="1">
      <c r="A121" s="1006">
        <v>7</v>
      </c>
      <c r="B121" s="979" t="s">
        <v>30</v>
      </c>
      <c r="C121" s="57" t="s">
        <v>5</v>
      </c>
      <c r="D121" s="57">
        <f t="shared" si="16"/>
        <v>70</v>
      </c>
      <c r="M121" s="58"/>
      <c r="N121" s="58"/>
      <c r="O121" s="58"/>
      <c r="P121" s="58"/>
      <c r="Q121" s="58"/>
      <c r="R121" s="58"/>
      <c r="S121" s="58"/>
      <c r="T121" s="58"/>
      <c r="U121" s="58"/>
      <c r="V121" s="58"/>
      <c r="W121" s="58"/>
      <c r="X121" s="59"/>
      <c r="Y121" s="60"/>
      <c r="AF121" s="43">
        <v>5</v>
      </c>
      <c r="AG121" s="43">
        <v>5</v>
      </c>
      <c r="AH121" s="43">
        <v>5</v>
      </c>
      <c r="AI121" s="43">
        <v>5</v>
      </c>
      <c r="AJ121" s="43">
        <v>5</v>
      </c>
      <c r="AK121" s="43">
        <v>5</v>
      </c>
      <c r="AL121" s="43">
        <v>5</v>
      </c>
      <c r="AM121" s="43">
        <v>5</v>
      </c>
      <c r="AN121" s="43">
        <v>5</v>
      </c>
      <c r="AO121" s="43">
        <v>5</v>
      </c>
      <c r="AP121" s="43">
        <v>5</v>
      </c>
      <c r="AQ121" s="43">
        <v>5</v>
      </c>
      <c r="AR121" s="43">
        <v>5</v>
      </c>
      <c r="AS121" s="43">
        <v>5</v>
      </c>
      <c r="AT121" s="241"/>
      <c r="AU121" s="241"/>
    </row>
    <row r="122" spans="1:47" ht="9.75" customHeight="1">
      <c r="A122" s="1007"/>
      <c r="B122" s="980"/>
      <c r="C122" s="36" t="s">
        <v>6</v>
      </c>
      <c r="D122" s="36">
        <f t="shared" si="16"/>
        <v>0</v>
      </c>
      <c r="AM122" s="46"/>
      <c r="AN122" s="46"/>
      <c r="AO122" s="46"/>
      <c r="AP122" s="46"/>
      <c r="AQ122" s="46"/>
      <c r="AR122" s="46"/>
      <c r="AS122" s="46"/>
      <c r="AT122" s="237"/>
    </row>
    <row r="123" spans="1:47" ht="9.75" customHeight="1">
      <c r="A123" s="1007"/>
      <c r="B123" s="980"/>
      <c r="C123" s="36" t="s">
        <v>7</v>
      </c>
      <c r="D123" s="36">
        <f t="shared" si="16"/>
        <v>0</v>
      </c>
      <c r="AL123" s="37"/>
      <c r="AU123" s="248"/>
    </row>
    <row r="124" spans="1:47" ht="9.75" customHeight="1">
      <c r="A124" s="1007"/>
      <c r="B124" s="980"/>
      <c r="C124" s="36" t="s">
        <v>8</v>
      </c>
      <c r="D124" s="36">
        <f t="shared" si="16"/>
        <v>0</v>
      </c>
      <c r="AM124" s="67"/>
      <c r="AN124" s="67"/>
      <c r="AO124" s="67"/>
      <c r="AP124" s="67"/>
      <c r="AQ124" s="67"/>
      <c r="AR124" s="67"/>
      <c r="AS124" s="67"/>
      <c r="AT124" s="244"/>
    </row>
    <row r="125" spans="1:47" s="61" customFormat="1" ht="9.75" customHeight="1">
      <c r="A125" s="1008"/>
      <c r="B125" s="981"/>
      <c r="C125" s="61" t="s">
        <v>9</v>
      </c>
      <c r="D125" s="61">
        <f t="shared" si="16"/>
        <v>180</v>
      </c>
      <c r="M125" s="62"/>
      <c r="N125" s="62"/>
      <c r="O125" s="62"/>
      <c r="P125" s="62"/>
      <c r="Q125" s="62"/>
      <c r="R125" s="138">
        <v>4</v>
      </c>
      <c r="S125" s="138">
        <v>4</v>
      </c>
      <c r="T125" s="138">
        <v>2</v>
      </c>
      <c r="U125" s="173">
        <v>10</v>
      </c>
      <c r="V125" s="173">
        <v>10</v>
      </c>
      <c r="W125" s="173">
        <v>10</v>
      </c>
      <c r="X125" s="134">
        <v>10</v>
      </c>
      <c r="Y125" s="109">
        <v>10</v>
      </c>
      <c r="Z125" s="110">
        <v>10</v>
      </c>
      <c r="AA125" s="110">
        <v>10</v>
      </c>
      <c r="AB125" s="110">
        <v>10</v>
      </c>
      <c r="AC125" s="110">
        <v>10</v>
      </c>
      <c r="AD125" s="110">
        <v>10</v>
      </c>
      <c r="AE125" s="110">
        <v>10</v>
      </c>
      <c r="AF125" s="110">
        <v>10</v>
      </c>
      <c r="AG125" s="110">
        <v>10</v>
      </c>
      <c r="AH125" s="110">
        <v>10</v>
      </c>
      <c r="AI125" s="110">
        <v>10</v>
      </c>
      <c r="AJ125" s="110">
        <v>10</v>
      </c>
      <c r="AK125" s="110">
        <v>10</v>
      </c>
      <c r="AT125" s="243"/>
      <c r="AU125" s="243"/>
    </row>
    <row r="126" spans="1:47" s="106" customFormat="1" ht="50.25" hidden="1" customHeight="1">
      <c r="A126" s="147"/>
      <c r="B126" s="148"/>
      <c r="M126" s="149"/>
      <c r="N126" s="149"/>
      <c r="O126" s="149"/>
      <c r="P126" s="149"/>
      <c r="Q126" s="149"/>
      <c r="R126" s="187"/>
      <c r="S126" s="187"/>
      <c r="T126" s="187"/>
      <c r="U126" s="187"/>
      <c r="V126" s="187"/>
      <c r="W126" s="187"/>
      <c r="X126" s="175"/>
      <c r="Y126" s="215"/>
      <c r="Z126" s="159"/>
      <c r="AA126" s="159"/>
      <c r="AB126" s="159"/>
      <c r="AC126" s="159"/>
      <c r="AD126" s="159"/>
      <c r="AE126" s="159"/>
      <c r="AF126" s="159"/>
      <c r="AG126" s="159"/>
      <c r="AH126" s="159"/>
      <c r="AI126" s="159"/>
      <c r="AJ126" s="159"/>
      <c r="AK126" s="159"/>
      <c r="AT126" s="246"/>
      <c r="AU126" s="246"/>
    </row>
    <row r="127" spans="1:47" s="57" customFormat="1" ht="9.75" customHeight="1">
      <c r="A127" s="1006">
        <v>8</v>
      </c>
      <c r="B127" s="985" t="s">
        <v>31</v>
      </c>
      <c r="C127" s="57" t="s">
        <v>5</v>
      </c>
      <c r="D127" s="57">
        <f t="shared" ref="D127:D131" si="17">SUM(E127:CT127)</f>
        <v>0</v>
      </c>
      <c r="R127" s="58"/>
      <c r="S127" s="58"/>
      <c r="T127" s="58"/>
      <c r="U127" s="58"/>
      <c r="V127" s="58"/>
      <c r="W127" s="58"/>
      <c r="X127" s="59"/>
      <c r="Y127" s="60"/>
      <c r="AT127" s="241"/>
      <c r="AU127" s="241"/>
    </row>
    <row r="128" spans="1:47" ht="9.75" customHeight="1">
      <c r="A128" s="1007"/>
      <c r="B128" s="986"/>
      <c r="C128" s="36" t="s">
        <v>6</v>
      </c>
      <c r="D128" s="36">
        <f t="shared" si="17"/>
        <v>0</v>
      </c>
      <c r="M128" s="36"/>
      <c r="N128" s="36"/>
      <c r="O128" s="36"/>
      <c r="P128" s="36"/>
      <c r="Q128" s="36"/>
    </row>
    <row r="129" spans="1:56" ht="9.75" customHeight="1">
      <c r="A129" s="1007"/>
      <c r="B129" s="986"/>
      <c r="C129" s="36" t="s">
        <v>7</v>
      </c>
      <c r="D129" s="36">
        <f t="shared" si="17"/>
        <v>0</v>
      </c>
      <c r="M129" s="36"/>
      <c r="N129" s="36"/>
      <c r="O129" s="36"/>
      <c r="P129" s="36"/>
      <c r="Q129" s="36"/>
    </row>
    <row r="130" spans="1:56" ht="9.75" customHeight="1">
      <c r="A130" s="1007"/>
      <c r="B130" s="986"/>
      <c r="C130" s="36" t="s">
        <v>8</v>
      </c>
      <c r="D130" s="36">
        <f t="shared" si="17"/>
        <v>0</v>
      </c>
      <c r="M130" s="36"/>
      <c r="N130" s="36"/>
      <c r="O130" s="36"/>
      <c r="P130" s="36"/>
      <c r="Q130" s="36"/>
    </row>
    <row r="131" spans="1:56" s="61" customFormat="1" ht="9.75" customHeight="1">
      <c r="A131" s="1008"/>
      <c r="B131" s="987"/>
      <c r="C131" s="61" t="s">
        <v>9</v>
      </c>
      <c r="D131" s="61">
        <f t="shared" si="17"/>
        <v>27</v>
      </c>
      <c r="Q131" s="110"/>
      <c r="R131" s="138">
        <v>3</v>
      </c>
      <c r="S131" s="138">
        <v>7</v>
      </c>
      <c r="T131" s="138">
        <v>7</v>
      </c>
      <c r="U131" s="173">
        <v>5</v>
      </c>
      <c r="V131" s="173">
        <v>5</v>
      </c>
      <c r="W131" s="173"/>
      <c r="X131" s="63"/>
      <c r="Y131" s="64"/>
      <c r="AT131" s="243"/>
      <c r="AU131" s="243"/>
    </row>
    <row r="132" spans="1:56" s="67" customFormat="1" ht="9.75" customHeight="1">
      <c r="A132" s="1006">
        <v>9</v>
      </c>
      <c r="B132" s="985" t="s">
        <v>32</v>
      </c>
      <c r="C132" s="67" t="s">
        <v>5</v>
      </c>
      <c r="D132" s="67">
        <f t="shared" si="16"/>
        <v>41</v>
      </c>
      <c r="N132" s="68"/>
      <c r="O132" s="68"/>
      <c r="P132" s="68"/>
      <c r="Q132" s="68"/>
      <c r="R132" s="68"/>
      <c r="S132" s="68"/>
      <c r="T132" s="68"/>
      <c r="U132" s="68"/>
      <c r="V132" s="68"/>
      <c r="W132" s="68"/>
      <c r="X132" s="69"/>
      <c r="Y132" s="70"/>
      <c r="Z132" s="130">
        <v>5</v>
      </c>
      <c r="AA132" s="130">
        <v>5</v>
      </c>
      <c r="AB132" s="130">
        <v>7</v>
      </c>
      <c r="AC132" s="130">
        <v>5</v>
      </c>
      <c r="AD132" s="130">
        <v>6</v>
      </c>
      <c r="AE132" s="130">
        <v>8</v>
      </c>
      <c r="AF132" s="130">
        <v>5</v>
      </c>
      <c r="AT132" s="244"/>
      <c r="AU132" s="244"/>
    </row>
    <row r="133" spans="1:56" ht="9.75" customHeight="1">
      <c r="A133" s="1007"/>
      <c r="B133" s="986"/>
      <c r="C133" s="36" t="s">
        <v>6</v>
      </c>
      <c r="D133" s="36">
        <f t="shared" si="16"/>
        <v>15</v>
      </c>
      <c r="M133" s="36"/>
      <c r="AF133" s="43">
        <v>5</v>
      </c>
      <c r="AG133" s="43">
        <v>5</v>
      </c>
      <c r="AH133" s="43">
        <v>5</v>
      </c>
    </row>
    <row r="134" spans="1:56" ht="9.75" customHeight="1">
      <c r="A134" s="1007"/>
      <c r="B134" s="986"/>
      <c r="C134" s="36" t="s">
        <v>7</v>
      </c>
      <c r="D134" s="36">
        <f t="shared" si="16"/>
        <v>75</v>
      </c>
      <c r="M134" s="36"/>
      <c r="AG134" s="43">
        <v>10</v>
      </c>
      <c r="AH134" s="43">
        <v>20</v>
      </c>
      <c r="AI134" s="43">
        <v>15</v>
      </c>
      <c r="AJ134" s="43">
        <v>10</v>
      </c>
      <c r="AK134" s="43">
        <v>10</v>
      </c>
      <c r="AL134" s="43">
        <v>10</v>
      </c>
    </row>
    <row r="135" spans="1:56" ht="9.75" customHeight="1">
      <c r="A135" s="1007"/>
      <c r="B135" s="986"/>
      <c r="C135" s="36" t="s">
        <v>8</v>
      </c>
      <c r="D135" s="36">
        <f t="shared" si="16"/>
        <v>25</v>
      </c>
      <c r="M135" s="36"/>
      <c r="Z135" s="44">
        <v>5</v>
      </c>
      <c r="AA135" s="43">
        <v>6</v>
      </c>
      <c r="AB135" s="43">
        <v>5</v>
      </c>
      <c r="AD135" s="43">
        <v>3</v>
      </c>
      <c r="AF135" s="43">
        <v>3</v>
      </c>
      <c r="AG135" s="43">
        <v>3</v>
      </c>
      <c r="AV135" s="39"/>
    </row>
    <row r="136" spans="1:56" s="61" customFormat="1" ht="9.75" customHeight="1">
      <c r="A136" s="1008"/>
      <c r="B136" s="987"/>
      <c r="C136" s="61" t="s">
        <v>9</v>
      </c>
      <c r="D136" s="61">
        <f t="shared" si="16"/>
        <v>60</v>
      </c>
      <c r="E136" s="144"/>
      <c r="N136" s="62"/>
      <c r="O136" s="62"/>
      <c r="P136" s="62"/>
      <c r="Q136" s="62"/>
      <c r="R136" s="62"/>
      <c r="S136" s="62"/>
      <c r="T136" s="62"/>
      <c r="U136" s="62"/>
      <c r="V136" s="62"/>
      <c r="W136" s="62"/>
      <c r="X136" s="63"/>
      <c r="Y136" s="64"/>
      <c r="Z136" s="109">
        <v>5</v>
      </c>
      <c r="AA136" s="110">
        <v>5</v>
      </c>
      <c r="AB136" s="110">
        <v>20</v>
      </c>
      <c r="AC136" s="110">
        <v>10</v>
      </c>
      <c r="AD136" s="110">
        <v>10</v>
      </c>
      <c r="AE136" s="110">
        <v>5</v>
      </c>
      <c r="AF136" s="110">
        <v>5</v>
      </c>
      <c r="AT136" s="243"/>
      <c r="AU136" s="243"/>
      <c r="AV136" s="64"/>
    </row>
    <row r="137" spans="1:56" s="67" customFormat="1" ht="9.75" customHeight="1">
      <c r="A137" s="1006">
        <v>10</v>
      </c>
      <c r="B137" s="985" t="s">
        <v>33</v>
      </c>
      <c r="C137" s="70" t="s">
        <v>5</v>
      </c>
      <c r="D137" s="145">
        <f t="shared" si="16"/>
        <v>60</v>
      </c>
      <c r="M137" s="68"/>
      <c r="N137" s="68"/>
      <c r="O137" s="68"/>
      <c r="P137" s="68"/>
      <c r="Q137" s="68"/>
      <c r="R137" s="68"/>
      <c r="S137" s="68"/>
      <c r="T137" s="68"/>
      <c r="U137" s="68"/>
      <c r="V137" s="68"/>
      <c r="W137" s="68"/>
      <c r="X137" s="69"/>
      <c r="Y137" s="70"/>
      <c r="AG137" s="130">
        <v>8</v>
      </c>
      <c r="AH137" s="130">
        <v>8</v>
      </c>
      <c r="AI137" s="130">
        <v>9</v>
      </c>
      <c r="AJ137" s="130">
        <v>9</v>
      </c>
      <c r="AK137" s="130">
        <v>11</v>
      </c>
      <c r="AL137" s="130">
        <v>10</v>
      </c>
      <c r="AM137" s="130">
        <v>5</v>
      </c>
      <c r="AT137" s="244"/>
      <c r="AU137" s="244"/>
    </row>
    <row r="138" spans="1:56" ht="9.75" customHeight="1">
      <c r="A138" s="1007"/>
      <c r="B138" s="986"/>
      <c r="C138" s="39" t="s">
        <v>6</v>
      </c>
      <c r="D138" s="36">
        <f t="shared" si="16"/>
        <v>23</v>
      </c>
      <c r="AL138" s="43">
        <v>5</v>
      </c>
      <c r="AM138" s="43">
        <v>5</v>
      </c>
      <c r="AN138" s="43">
        <v>5</v>
      </c>
      <c r="AO138" s="43">
        <v>5</v>
      </c>
      <c r="AP138" s="43">
        <v>3</v>
      </c>
    </row>
    <row r="139" spans="1:56" ht="9.75" customHeight="1">
      <c r="A139" s="1007"/>
      <c r="B139" s="986"/>
      <c r="C139" s="39" t="s">
        <v>7</v>
      </c>
      <c r="D139" s="36">
        <f t="shared" si="16"/>
        <v>20</v>
      </c>
      <c r="AO139" s="43">
        <v>5</v>
      </c>
      <c r="AP139" s="43">
        <v>5</v>
      </c>
      <c r="AQ139" s="43">
        <v>5</v>
      </c>
      <c r="AR139" s="43">
        <v>5</v>
      </c>
    </row>
    <row r="140" spans="1:56" ht="9.75" customHeight="1">
      <c r="A140" s="1007"/>
      <c r="B140" s="986"/>
      <c r="C140" s="39" t="s">
        <v>8</v>
      </c>
      <c r="D140" s="49">
        <v>20</v>
      </c>
      <c r="AH140" s="43">
        <v>5</v>
      </c>
      <c r="AI140" s="43">
        <v>5</v>
      </c>
      <c r="AJ140" s="43">
        <v>5</v>
      </c>
      <c r="AK140" s="43">
        <v>5</v>
      </c>
    </row>
    <row r="141" spans="1:56" s="46" customFormat="1" ht="9.75" customHeight="1">
      <c r="A141" s="1008"/>
      <c r="B141" s="987"/>
      <c r="C141" s="45" t="s">
        <v>9</v>
      </c>
      <c r="D141" s="46">
        <f>SUM(E141:CT141)</f>
        <v>0</v>
      </c>
      <c r="M141" s="47"/>
      <c r="N141" s="47"/>
      <c r="O141" s="47"/>
      <c r="P141" s="47"/>
      <c r="Q141" s="47"/>
      <c r="R141" s="47"/>
      <c r="S141" s="47"/>
      <c r="T141" s="47"/>
      <c r="U141" s="47"/>
      <c r="V141" s="47"/>
      <c r="W141" s="47"/>
      <c r="X141" s="48"/>
      <c r="Y141" s="45"/>
      <c r="AT141" s="237"/>
      <c r="AU141" s="237"/>
    </row>
    <row r="142" spans="1:56" s="57" customFormat="1" ht="9.75" customHeight="1">
      <c r="A142" s="1006">
        <v>11</v>
      </c>
      <c r="B142" s="979" t="s">
        <v>34</v>
      </c>
      <c r="C142" s="57" t="s">
        <v>5</v>
      </c>
      <c r="D142" s="57">
        <f t="shared" ref="D142:D205" si="18">SUM(E142:CT142)</f>
        <v>65</v>
      </c>
      <c r="M142" s="58"/>
      <c r="N142" s="58"/>
      <c r="O142" s="58"/>
      <c r="P142" s="58"/>
      <c r="Q142" s="58"/>
      <c r="R142" s="58"/>
      <c r="S142" s="58"/>
      <c r="T142" s="58"/>
      <c r="U142" s="58"/>
      <c r="V142" s="58"/>
      <c r="W142" s="58"/>
      <c r="X142" s="59"/>
      <c r="Y142" s="60"/>
      <c r="AO142" s="85">
        <v>6</v>
      </c>
      <c r="AP142" s="85">
        <v>9</v>
      </c>
      <c r="AQ142" s="85">
        <v>12</v>
      </c>
      <c r="AR142" s="85">
        <v>13</v>
      </c>
      <c r="AS142" s="85">
        <v>15</v>
      </c>
      <c r="AT142" s="241"/>
      <c r="AU142" s="241"/>
      <c r="AV142" s="85">
        <v>5</v>
      </c>
      <c r="AW142" s="85">
        <v>5</v>
      </c>
    </row>
    <row r="143" spans="1:56" ht="9.75" customHeight="1">
      <c r="A143" s="1007"/>
      <c r="B143" s="980"/>
      <c r="C143" s="36" t="s">
        <v>6</v>
      </c>
      <c r="D143" s="36">
        <f t="shared" si="18"/>
        <v>19</v>
      </c>
      <c r="AV143" s="43">
        <v>5</v>
      </c>
      <c r="AW143" s="43">
        <v>5</v>
      </c>
      <c r="AX143" s="43">
        <v>5</v>
      </c>
      <c r="AY143" s="43">
        <v>4</v>
      </c>
    </row>
    <row r="144" spans="1:56" ht="9.75" customHeight="1">
      <c r="A144" s="1007"/>
      <c r="B144" s="980"/>
      <c r="C144" s="36" t="s">
        <v>7</v>
      </c>
      <c r="D144" s="36">
        <f t="shared" si="18"/>
        <v>75</v>
      </c>
      <c r="AV144" s="43">
        <v>5</v>
      </c>
      <c r="AW144" s="43">
        <v>5</v>
      </c>
      <c r="AX144" s="43">
        <v>10</v>
      </c>
      <c r="AY144" s="43">
        <v>10</v>
      </c>
      <c r="AZ144" s="43">
        <v>5</v>
      </c>
      <c r="BA144" s="43">
        <v>10</v>
      </c>
      <c r="BB144" s="43">
        <v>10</v>
      </c>
      <c r="BC144" s="43">
        <v>10</v>
      </c>
      <c r="BD144" s="43">
        <v>10</v>
      </c>
    </row>
    <row r="145" spans="1:99" ht="9.75" customHeight="1">
      <c r="A145" s="1007"/>
      <c r="B145" s="980"/>
      <c r="C145" s="36" t="s">
        <v>8</v>
      </c>
      <c r="D145" s="36">
        <f t="shared" si="18"/>
        <v>30</v>
      </c>
      <c r="AQ145" s="43">
        <v>5</v>
      </c>
      <c r="AR145" s="43">
        <v>5</v>
      </c>
      <c r="AS145" s="43">
        <v>5</v>
      </c>
      <c r="AV145" s="43">
        <v>5</v>
      </c>
      <c r="AW145" s="43">
        <v>5</v>
      </c>
      <c r="AX145" s="43">
        <v>5</v>
      </c>
    </row>
    <row r="146" spans="1:99" s="61" customFormat="1" ht="9.75" customHeight="1">
      <c r="A146" s="1008"/>
      <c r="B146" s="981"/>
      <c r="C146" s="61" t="s">
        <v>9</v>
      </c>
      <c r="D146" s="61">
        <f t="shared" si="18"/>
        <v>0</v>
      </c>
      <c r="M146" s="62"/>
      <c r="N146" s="62"/>
      <c r="O146" s="62"/>
      <c r="P146" s="62"/>
      <c r="Q146" s="62"/>
      <c r="R146" s="62"/>
      <c r="S146" s="62"/>
      <c r="T146" s="62"/>
      <c r="U146" s="62"/>
      <c r="V146" s="62"/>
      <c r="W146" s="62"/>
      <c r="X146" s="63"/>
      <c r="Y146" s="64"/>
      <c r="AT146" s="243"/>
      <c r="AU146" s="243"/>
    </row>
    <row r="147" spans="1:99" s="106" customFormat="1" ht="9.75" customHeight="1">
      <c r="A147" s="1006">
        <v>12</v>
      </c>
      <c r="B147" s="985" t="s">
        <v>35</v>
      </c>
      <c r="C147" s="70" t="s">
        <v>5</v>
      </c>
      <c r="D147" s="67">
        <f>SUM(E147:CT147)</f>
        <v>50</v>
      </c>
      <c r="E147" s="67"/>
      <c r="F147" s="67"/>
      <c r="G147" s="67"/>
      <c r="H147" s="67"/>
      <c r="I147" s="67"/>
      <c r="J147" s="67"/>
      <c r="K147" s="67"/>
      <c r="L147" s="67"/>
      <c r="M147" s="68"/>
      <c r="N147" s="68"/>
      <c r="O147" s="68"/>
      <c r="P147" s="68"/>
      <c r="Q147" s="68"/>
      <c r="R147" s="68"/>
      <c r="S147" s="68"/>
      <c r="T147" s="68"/>
      <c r="U147" s="68"/>
      <c r="V147" s="68"/>
      <c r="W147" s="68"/>
      <c r="X147" s="69"/>
      <c r="Y147" s="70"/>
      <c r="Z147" s="67"/>
      <c r="AA147" s="67"/>
      <c r="AB147" s="67"/>
      <c r="AC147" s="67"/>
      <c r="AD147" s="67"/>
      <c r="AE147" s="67"/>
      <c r="AF147" s="67"/>
      <c r="AG147" s="67"/>
      <c r="AH147" s="67"/>
      <c r="AI147" s="67"/>
      <c r="AJ147" s="67"/>
      <c r="AK147" s="67"/>
      <c r="AL147" s="67"/>
      <c r="AM147" s="67"/>
      <c r="AN147" s="67"/>
      <c r="AO147" s="130">
        <v>10</v>
      </c>
      <c r="AP147" s="130">
        <v>15</v>
      </c>
      <c r="AQ147" s="130">
        <v>15</v>
      </c>
      <c r="AR147" s="130">
        <v>10</v>
      </c>
      <c r="AS147" s="67"/>
      <c r="AT147" s="244"/>
      <c r="AU147" s="244"/>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67"/>
      <c r="BY147" s="67"/>
      <c r="BZ147" s="67"/>
      <c r="CA147" s="67"/>
      <c r="CB147" s="67"/>
      <c r="CC147" s="67"/>
      <c r="CD147" s="67"/>
      <c r="CE147" s="67"/>
      <c r="CF147" s="67"/>
      <c r="CG147" s="67"/>
      <c r="CH147" s="67"/>
      <c r="CI147" s="67"/>
      <c r="CJ147" s="67"/>
      <c r="CK147" s="67"/>
      <c r="CL147" s="67"/>
      <c r="CM147" s="67"/>
      <c r="CN147" s="67"/>
      <c r="CO147" s="67"/>
      <c r="CP147" s="67"/>
      <c r="CQ147" s="67"/>
      <c r="CR147" s="67"/>
      <c r="CS147" s="67"/>
      <c r="CT147" s="67"/>
      <c r="CU147" s="67"/>
    </row>
    <row r="148" spans="1:99" s="106" customFormat="1" ht="9.75" customHeight="1">
      <c r="A148" s="1007"/>
      <c r="B148" s="986"/>
      <c r="C148" s="39" t="s">
        <v>6</v>
      </c>
      <c r="D148" s="36">
        <f>SUM(E148:CT148)</f>
        <v>20</v>
      </c>
      <c r="E148" s="36"/>
      <c r="F148" s="36"/>
      <c r="G148" s="36"/>
      <c r="H148" s="36"/>
      <c r="I148" s="36"/>
      <c r="J148" s="36"/>
      <c r="K148" s="36"/>
      <c r="L148" s="36"/>
      <c r="M148" s="37"/>
      <c r="N148" s="37"/>
      <c r="O148" s="37"/>
      <c r="P148" s="37"/>
      <c r="Q148" s="37"/>
      <c r="R148" s="37"/>
      <c r="S148" s="37"/>
      <c r="T148" s="37"/>
      <c r="U148" s="37"/>
      <c r="V148" s="37"/>
      <c r="W148" s="37"/>
      <c r="X148" s="38"/>
      <c r="Y148" s="39"/>
      <c r="Z148" s="36"/>
      <c r="AA148" s="36"/>
      <c r="AB148" s="36"/>
      <c r="AC148" s="36"/>
      <c r="AD148" s="36"/>
      <c r="AE148" s="36"/>
      <c r="AF148" s="36"/>
      <c r="AG148" s="36"/>
      <c r="AH148" s="36"/>
      <c r="AI148" s="36"/>
      <c r="AJ148" s="36"/>
      <c r="AK148" s="36"/>
      <c r="AL148" s="36"/>
      <c r="AM148" s="36"/>
      <c r="AN148" s="36"/>
      <c r="AO148" s="36"/>
      <c r="AP148" s="36"/>
      <c r="AQ148" s="36"/>
      <c r="AR148" s="43">
        <v>5</v>
      </c>
      <c r="AS148" s="43">
        <v>10</v>
      </c>
      <c r="AT148" s="242"/>
      <c r="AU148" s="242"/>
      <c r="AV148" s="43">
        <v>5</v>
      </c>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row>
    <row r="149" spans="1:99" s="106" customFormat="1" ht="9.75" customHeight="1">
      <c r="A149" s="1007"/>
      <c r="B149" s="986"/>
      <c r="C149" s="39" t="s">
        <v>7</v>
      </c>
      <c r="D149" s="36">
        <f>SUM(E149:CT149)</f>
        <v>20</v>
      </c>
      <c r="E149" s="36"/>
      <c r="F149" s="36"/>
      <c r="G149" s="36"/>
      <c r="H149" s="36"/>
      <c r="I149" s="36"/>
      <c r="J149" s="36"/>
      <c r="K149" s="36"/>
      <c r="L149" s="36"/>
      <c r="M149" s="37"/>
      <c r="N149" s="37"/>
      <c r="O149" s="37"/>
      <c r="P149" s="37"/>
      <c r="Q149" s="37"/>
      <c r="R149" s="37"/>
      <c r="S149" s="37"/>
      <c r="T149" s="37"/>
      <c r="U149" s="37"/>
      <c r="V149" s="37"/>
      <c r="W149" s="37"/>
      <c r="X149" s="38"/>
      <c r="Y149" s="39"/>
      <c r="Z149" s="36"/>
      <c r="AA149" s="36"/>
      <c r="AB149" s="36"/>
      <c r="AC149" s="36"/>
      <c r="AD149" s="36"/>
      <c r="AE149" s="36"/>
      <c r="AF149" s="36"/>
      <c r="AG149" s="36"/>
      <c r="AH149" s="36"/>
      <c r="AI149" s="36"/>
      <c r="AJ149" s="36"/>
      <c r="AK149" s="36"/>
      <c r="AL149" s="36"/>
      <c r="AM149" s="36"/>
      <c r="AN149" s="36"/>
      <c r="AO149" s="36"/>
      <c r="AP149" s="36"/>
      <c r="AQ149" s="36"/>
      <c r="AR149" s="36"/>
      <c r="AS149" s="43">
        <v>5</v>
      </c>
      <c r="AT149" s="242"/>
      <c r="AU149" s="242"/>
      <c r="AV149" s="43">
        <v>10</v>
      </c>
      <c r="AW149" s="43">
        <v>5</v>
      </c>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row>
    <row r="150" spans="1:99" s="106" customFormat="1" ht="9.75" customHeight="1">
      <c r="A150" s="1007"/>
      <c r="B150" s="986"/>
      <c r="C150" s="39" t="s">
        <v>8</v>
      </c>
      <c r="D150" s="36">
        <f>SUM(E150:CT150)</f>
        <v>0</v>
      </c>
      <c r="E150" s="36"/>
      <c r="F150" s="36"/>
      <c r="G150" s="36"/>
      <c r="H150" s="36"/>
      <c r="I150" s="36"/>
      <c r="J150" s="36"/>
      <c r="K150" s="36"/>
      <c r="L150" s="36"/>
      <c r="M150" s="37"/>
      <c r="N150" s="37"/>
      <c r="O150" s="37"/>
      <c r="P150" s="37"/>
      <c r="Q150" s="37"/>
      <c r="R150" s="37"/>
      <c r="S150" s="37"/>
      <c r="T150" s="37"/>
      <c r="U150" s="37"/>
      <c r="V150" s="37"/>
      <c r="W150" s="37"/>
      <c r="X150" s="38"/>
      <c r="Y150" s="39"/>
      <c r="Z150" s="36"/>
      <c r="AA150" s="36"/>
      <c r="AB150" s="36"/>
      <c r="AC150" s="36"/>
      <c r="AD150" s="36"/>
      <c r="AE150" s="36"/>
      <c r="AF150" s="36"/>
      <c r="AG150" s="36"/>
      <c r="AH150" s="36"/>
      <c r="AI150" s="36"/>
      <c r="AJ150" s="36"/>
      <c r="AK150" s="36"/>
      <c r="AL150" s="36"/>
      <c r="AM150" s="36"/>
      <c r="AN150" s="36"/>
      <c r="AO150" s="36"/>
      <c r="AP150" s="36"/>
      <c r="AQ150" s="36"/>
      <c r="AR150" s="36"/>
      <c r="AS150" s="36"/>
      <c r="AT150" s="242"/>
      <c r="AU150" s="242"/>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row>
    <row r="151" spans="1:99" s="106" customFormat="1" ht="9.75" customHeight="1">
      <c r="A151" s="1008"/>
      <c r="B151" s="987"/>
      <c r="C151" s="45" t="s">
        <v>9</v>
      </c>
      <c r="D151" s="46">
        <f>SUM(E151:CT151)</f>
        <v>0</v>
      </c>
      <c r="E151" s="46"/>
      <c r="F151" s="46"/>
      <c r="G151" s="46"/>
      <c r="H151" s="46"/>
      <c r="I151" s="46"/>
      <c r="J151" s="46"/>
      <c r="K151" s="46"/>
      <c r="L151" s="46"/>
      <c r="M151" s="47"/>
      <c r="N151" s="47"/>
      <c r="O151" s="47"/>
      <c r="P151" s="47"/>
      <c r="Q151" s="47"/>
      <c r="R151" s="47"/>
      <c r="S151" s="47"/>
      <c r="T151" s="47"/>
      <c r="U151" s="47"/>
      <c r="V151" s="47"/>
      <c r="W151" s="47"/>
      <c r="X151" s="48"/>
      <c r="Y151" s="45"/>
      <c r="Z151" s="46"/>
      <c r="AA151" s="46"/>
      <c r="AB151" s="46"/>
      <c r="AC151" s="46"/>
      <c r="AD151" s="46"/>
      <c r="AE151" s="46"/>
      <c r="AF151" s="46"/>
      <c r="AG151" s="46"/>
      <c r="AH151" s="46"/>
      <c r="AI151" s="46"/>
      <c r="AJ151" s="46"/>
      <c r="AK151" s="46"/>
      <c r="AL151" s="46"/>
      <c r="AM151" s="46"/>
      <c r="AN151" s="46"/>
      <c r="AO151" s="46"/>
      <c r="AP151" s="46"/>
      <c r="AQ151" s="46"/>
      <c r="AR151" s="46"/>
      <c r="AS151" s="46"/>
      <c r="AT151" s="237"/>
      <c r="AU151" s="237"/>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row>
    <row r="152" spans="1:99" s="57" customFormat="1" ht="9.75" customHeight="1">
      <c r="A152" s="1006">
        <v>13</v>
      </c>
      <c r="B152" s="985" t="s">
        <v>36</v>
      </c>
      <c r="C152" s="57" t="s">
        <v>5</v>
      </c>
      <c r="D152" s="57">
        <f t="shared" si="18"/>
        <v>0</v>
      </c>
      <c r="N152" s="58"/>
      <c r="O152" s="58"/>
      <c r="P152" s="58"/>
      <c r="Q152" s="58"/>
      <c r="R152" s="58"/>
      <c r="S152" s="58"/>
      <c r="T152" s="58"/>
      <c r="U152" s="58"/>
      <c r="V152" s="58"/>
      <c r="W152" s="58"/>
      <c r="X152" s="59"/>
      <c r="Y152" s="209"/>
      <c r="AB152" s="107"/>
      <c r="AC152" s="107"/>
      <c r="AD152" s="107"/>
      <c r="AE152" s="107"/>
      <c r="AF152" s="107"/>
      <c r="AT152" s="241"/>
      <c r="AU152" s="241"/>
    </row>
    <row r="153" spans="1:99" ht="9.75" customHeight="1">
      <c r="A153" s="1007"/>
      <c r="B153" s="986"/>
      <c r="C153" s="36" t="s">
        <v>6</v>
      </c>
      <c r="D153" s="36">
        <v>25</v>
      </c>
      <c r="M153" s="36"/>
      <c r="T153" s="41">
        <v>2</v>
      </c>
      <c r="U153" s="41">
        <v>2</v>
      </c>
      <c r="V153" s="41">
        <v>3</v>
      </c>
      <c r="W153" s="41">
        <v>3</v>
      </c>
      <c r="X153" s="40">
        <v>6</v>
      </c>
      <c r="Y153" s="268">
        <v>6</v>
      </c>
      <c r="Z153" s="52">
        <v>2</v>
      </c>
      <c r="AA153" s="37"/>
      <c r="AG153" s="39"/>
    </row>
    <row r="154" spans="1:99" ht="9.75" customHeight="1">
      <c r="A154" s="1007"/>
      <c r="B154" s="986"/>
      <c r="C154" s="36" t="s">
        <v>7</v>
      </c>
      <c r="D154" s="36">
        <f t="shared" si="18"/>
        <v>16</v>
      </c>
      <c r="M154" s="36"/>
      <c r="T154" s="68"/>
      <c r="U154" s="68"/>
      <c r="V154" s="68"/>
      <c r="W154" s="68"/>
      <c r="X154" s="273">
        <v>1</v>
      </c>
      <c r="Y154" s="253">
        <v>2</v>
      </c>
      <c r="Z154" s="130">
        <v>4</v>
      </c>
      <c r="AA154" s="130">
        <v>5</v>
      </c>
      <c r="AB154" s="189">
        <v>3</v>
      </c>
      <c r="AC154" s="251">
        <v>1</v>
      </c>
      <c r="AD154" s="67"/>
      <c r="AE154" s="67"/>
      <c r="AF154" s="67"/>
    </row>
    <row r="155" spans="1:99" ht="9.75" customHeight="1">
      <c r="A155" s="1007"/>
      <c r="B155" s="986"/>
      <c r="C155" s="36" t="s">
        <v>8</v>
      </c>
      <c r="D155" s="36">
        <f t="shared" si="18"/>
        <v>0</v>
      </c>
      <c r="M155" s="36"/>
    </row>
    <row r="156" spans="1:99" s="61" customFormat="1" ht="9.75" customHeight="1">
      <c r="A156" s="1008"/>
      <c r="B156" s="987"/>
      <c r="C156" s="61" t="s">
        <v>9</v>
      </c>
      <c r="D156" s="61">
        <f t="shared" si="18"/>
        <v>0</v>
      </c>
      <c r="N156" s="62"/>
      <c r="O156" s="62"/>
      <c r="P156" s="62"/>
      <c r="Q156" s="62"/>
      <c r="R156" s="62"/>
      <c r="S156" s="62"/>
      <c r="T156" s="62"/>
      <c r="U156" s="62"/>
      <c r="V156" s="62"/>
      <c r="W156" s="62"/>
      <c r="X156" s="63"/>
      <c r="Y156" s="64"/>
      <c r="AT156" s="243"/>
      <c r="AU156" s="243"/>
    </row>
    <row r="157" spans="1:99" s="67" customFormat="1" ht="9.75" customHeight="1">
      <c r="A157" s="1006">
        <v>14</v>
      </c>
      <c r="B157" s="988" t="s">
        <v>37</v>
      </c>
      <c r="C157" s="70" t="s">
        <v>5</v>
      </c>
      <c r="D157" s="67">
        <f t="shared" si="18"/>
        <v>0</v>
      </c>
      <c r="M157" s="68"/>
      <c r="N157" s="68"/>
      <c r="O157" s="68"/>
      <c r="P157" s="68"/>
      <c r="Q157" s="68"/>
      <c r="R157" s="68"/>
      <c r="S157" s="68"/>
      <c r="T157" s="68"/>
      <c r="U157" s="68"/>
      <c r="V157" s="68"/>
      <c r="W157" s="68"/>
      <c r="X157" s="69"/>
      <c r="Y157" s="70"/>
      <c r="AT157" s="244"/>
      <c r="AU157" s="244"/>
    </row>
    <row r="158" spans="1:99" ht="9.75" customHeight="1">
      <c r="A158" s="1007"/>
      <c r="B158" s="989"/>
      <c r="C158" s="39" t="s">
        <v>6</v>
      </c>
      <c r="D158" s="36">
        <f t="shared" si="18"/>
        <v>0</v>
      </c>
    </row>
    <row r="159" spans="1:99" ht="9.75" customHeight="1">
      <c r="A159" s="1007"/>
      <c r="B159" s="989"/>
      <c r="C159" s="39" t="s">
        <v>7</v>
      </c>
      <c r="D159" s="36">
        <f t="shared" si="18"/>
        <v>0</v>
      </c>
    </row>
    <row r="160" spans="1:99" ht="9.75" customHeight="1">
      <c r="A160" s="1007"/>
      <c r="B160" s="989"/>
      <c r="C160" s="39" t="s">
        <v>8</v>
      </c>
      <c r="D160" s="36">
        <f t="shared" si="18"/>
        <v>0</v>
      </c>
    </row>
    <row r="161" spans="1:47" s="61" customFormat="1" ht="9.75" customHeight="1">
      <c r="A161" s="1008"/>
      <c r="B161" s="990"/>
      <c r="C161" s="64" t="s">
        <v>9</v>
      </c>
      <c r="D161" s="61">
        <f t="shared" si="18"/>
        <v>0</v>
      </c>
      <c r="M161" s="62"/>
      <c r="N161" s="62"/>
      <c r="O161" s="62"/>
      <c r="P161" s="62"/>
      <c r="Q161" s="62"/>
      <c r="R161" s="62"/>
      <c r="S161" s="62"/>
      <c r="T161" s="62"/>
      <c r="U161" s="62"/>
      <c r="V161" s="62"/>
      <c r="W161" s="62"/>
      <c r="X161" s="63"/>
      <c r="Y161" s="64"/>
      <c r="AT161" s="243"/>
      <c r="AU161" s="243"/>
    </row>
    <row r="162" spans="1:47" s="67" customFormat="1" ht="9.75" customHeight="1">
      <c r="A162" s="1006">
        <v>15</v>
      </c>
      <c r="B162" s="988" t="s">
        <v>38</v>
      </c>
      <c r="C162" s="70" t="s">
        <v>5</v>
      </c>
      <c r="D162" s="67">
        <f t="shared" si="18"/>
        <v>40</v>
      </c>
      <c r="M162" s="68"/>
      <c r="N162" s="68"/>
      <c r="O162" s="68"/>
      <c r="P162" s="68"/>
      <c r="Q162" s="68"/>
      <c r="R162" s="68"/>
      <c r="S162" s="68"/>
      <c r="T162" s="68"/>
      <c r="U162" s="68"/>
      <c r="V162" s="68"/>
      <c r="W162" s="68"/>
      <c r="X162" s="69"/>
      <c r="Y162" s="70"/>
      <c r="AI162" s="130">
        <v>5</v>
      </c>
      <c r="AJ162" s="130">
        <v>5</v>
      </c>
      <c r="AK162" s="130">
        <v>5</v>
      </c>
      <c r="AL162" s="130">
        <v>5</v>
      </c>
      <c r="AM162" s="130">
        <v>5</v>
      </c>
      <c r="AN162" s="130">
        <v>5</v>
      </c>
      <c r="AO162" s="130">
        <v>5</v>
      </c>
      <c r="AP162" s="130">
        <v>5</v>
      </c>
      <c r="AT162" s="244"/>
      <c r="AU162" s="244"/>
    </row>
    <row r="163" spans="1:47" ht="9.75" customHeight="1">
      <c r="A163" s="1007"/>
      <c r="B163" s="989"/>
      <c r="C163" s="39" t="s">
        <v>6</v>
      </c>
      <c r="D163" s="36">
        <f t="shared" si="18"/>
        <v>0</v>
      </c>
    </row>
    <row r="164" spans="1:47" ht="9.75" customHeight="1">
      <c r="A164" s="1007"/>
      <c r="B164" s="989"/>
      <c r="C164" s="39" t="s">
        <v>7</v>
      </c>
      <c r="D164" s="36">
        <f t="shared" si="18"/>
        <v>0</v>
      </c>
    </row>
    <row r="165" spans="1:47" ht="9.75" customHeight="1">
      <c r="A165" s="1007"/>
      <c r="B165" s="989"/>
      <c r="C165" s="39" t="s">
        <v>8</v>
      </c>
      <c r="D165" s="36">
        <f t="shared" si="18"/>
        <v>0</v>
      </c>
    </row>
    <row r="166" spans="1:47" s="61" customFormat="1" ht="9.75" customHeight="1">
      <c r="A166" s="1008"/>
      <c r="B166" s="990"/>
      <c r="C166" s="64" t="s">
        <v>9</v>
      </c>
      <c r="D166" s="61">
        <f t="shared" si="18"/>
        <v>140</v>
      </c>
      <c r="M166" s="62"/>
      <c r="N166" s="62"/>
      <c r="O166" s="62"/>
      <c r="P166" s="62"/>
      <c r="Q166" s="62"/>
      <c r="R166" s="62"/>
      <c r="S166" s="62"/>
      <c r="T166" s="62"/>
      <c r="U166" s="173">
        <v>10</v>
      </c>
      <c r="V166" s="173">
        <v>10</v>
      </c>
      <c r="W166" s="173">
        <v>10</v>
      </c>
      <c r="X166" s="134">
        <v>10</v>
      </c>
      <c r="Y166" s="109">
        <v>10</v>
      </c>
      <c r="Z166" s="110">
        <v>10</v>
      </c>
      <c r="AA166" s="110">
        <v>10</v>
      </c>
      <c r="AB166" s="110">
        <v>10</v>
      </c>
      <c r="AC166" s="110">
        <v>10</v>
      </c>
      <c r="AD166" s="110">
        <v>10</v>
      </c>
      <c r="AE166" s="110">
        <v>10</v>
      </c>
      <c r="AF166" s="110">
        <v>10</v>
      </c>
      <c r="AG166" s="110">
        <v>10</v>
      </c>
      <c r="AH166" s="110">
        <v>10</v>
      </c>
      <c r="AT166" s="243"/>
      <c r="AU166" s="243"/>
    </row>
    <row r="167" spans="1:47" s="67" customFormat="1" ht="9.75" customHeight="1">
      <c r="A167" s="1006">
        <v>16</v>
      </c>
      <c r="B167" s="979" t="s">
        <v>39</v>
      </c>
      <c r="C167" s="67" t="s">
        <v>5</v>
      </c>
      <c r="D167" s="67">
        <f t="shared" si="18"/>
        <v>10</v>
      </c>
      <c r="M167" s="68"/>
      <c r="N167" s="68"/>
      <c r="O167" s="68"/>
      <c r="P167" s="68"/>
      <c r="Q167" s="68"/>
      <c r="R167" s="68"/>
      <c r="S167" s="68"/>
      <c r="T167" s="68"/>
      <c r="U167" s="68"/>
      <c r="V167" s="68"/>
      <c r="W167" s="68"/>
      <c r="X167" s="69"/>
      <c r="Y167" s="253">
        <v>2</v>
      </c>
      <c r="Z167" s="130">
        <v>2</v>
      </c>
      <c r="AA167" s="130">
        <v>2</v>
      </c>
      <c r="AB167" s="130">
        <v>2</v>
      </c>
      <c r="AC167" s="130">
        <v>2</v>
      </c>
      <c r="AT167" s="244"/>
      <c r="AU167" s="244"/>
    </row>
    <row r="168" spans="1:47" ht="9.75" customHeight="1">
      <c r="A168" s="1007"/>
      <c r="B168" s="980"/>
      <c r="C168" s="36" t="s">
        <v>6</v>
      </c>
      <c r="D168" s="36">
        <f t="shared" si="18"/>
        <v>8</v>
      </c>
      <c r="Y168" s="39">
        <v>4</v>
      </c>
      <c r="AA168" s="36">
        <v>2</v>
      </c>
      <c r="AB168" s="36">
        <v>2</v>
      </c>
    </row>
    <row r="169" spans="1:47" ht="9.75" customHeight="1">
      <c r="A169" s="1007"/>
      <c r="B169" s="980"/>
      <c r="C169" s="36" t="s">
        <v>7</v>
      </c>
      <c r="D169" s="36">
        <f t="shared" si="18"/>
        <v>0</v>
      </c>
    </row>
    <row r="170" spans="1:47" ht="9.75" customHeight="1">
      <c r="A170" s="1007"/>
      <c r="B170" s="980"/>
      <c r="C170" s="36" t="s">
        <v>8</v>
      </c>
      <c r="D170" s="36">
        <f t="shared" si="18"/>
        <v>0</v>
      </c>
    </row>
    <row r="171" spans="1:47" s="61" customFormat="1" ht="9.75" customHeight="1">
      <c r="A171" s="1008"/>
      <c r="B171" s="981"/>
      <c r="C171" s="61" t="s">
        <v>9</v>
      </c>
      <c r="D171" s="61">
        <f t="shared" si="18"/>
        <v>0</v>
      </c>
      <c r="M171" s="62"/>
      <c r="N171" s="62"/>
      <c r="O171" s="62"/>
      <c r="P171" s="62"/>
      <c r="Q171" s="62"/>
      <c r="R171" s="62"/>
      <c r="S171" s="62"/>
      <c r="T171" s="62"/>
      <c r="U171" s="62"/>
      <c r="V171" s="62"/>
      <c r="W171" s="62"/>
      <c r="X171" s="63"/>
      <c r="Y171" s="64"/>
      <c r="AT171" s="243"/>
      <c r="AU171" s="243"/>
    </row>
    <row r="172" spans="1:47" s="67" customFormat="1" ht="9.75" customHeight="1">
      <c r="A172" s="1006">
        <v>17</v>
      </c>
      <c r="B172" s="985" t="s">
        <v>40</v>
      </c>
      <c r="C172" s="67" t="s">
        <v>5</v>
      </c>
      <c r="D172" s="67">
        <f t="shared" si="18"/>
        <v>0</v>
      </c>
      <c r="N172" s="68"/>
      <c r="O172" s="68"/>
      <c r="P172" s="68"/>
      <c r="Q172" s="68"/>
      <c r="R172" s="68"/>
      <c r="S172" s="68"/>
      <c r="T172" s="68"/>
      <c r="U172" s="68"/>
      <c r="V172" s="68"/>
      <c r="W172" s="68"/>
      <c r="X172" s="69"/>
      <c r="Y172" s="70"/>
      <c r="AT172" s="244"/>
      <c r="AU172" s="244"/>
    </row>
    <row r="173" spans="1:47" ht="9.75" customHeight="1">
      <c r="A173" s="1007"/>
      <c r="B173" s="986"/>
      <c r="C173" s="36" t="s">
        <v>6</v>
      </c>
      <c r="D173" s="36">
        <f t="shared" si="18"/>
        <v>0</v>
      </c>
      <c r="M173" s="36"/>
    </row>
    <row r="174" spans="1:47" ht="9.75" customHeight="1">
      <c r="A174" s="1007"/>
      <c r="B174" s="986"/>
      <c r="C174" s="36" t="s">
        <v>7</v>
      </c>
      <c r="D174" s="36">
        <f t="shared" si="18"/>
        <v>0</v>
      </c>
      <c r="M174" s="36"/>
    </row>
    <row r="175" spans="1:47" ht="9.75" customHeight="1">
      <c r="A175" s="1007"/>
      <c r="B175" s="986"/>
      <c r="C175" s="36" t="s">
        <v>8</v>
      </c>
      <c r="D175" s="36">
        <f t="shared" si="18"/>
        <v>0</v>
      </c>
      <c r="M175" s="36"/>
    </row>
    <row r="176" spans="1:47" s="61" customFormat="1" ht="9.75" customHeight="1">
      <c r="A176" s="1008"/>
      <c r="B176" s="987"/>
      <c r="C176" s="61" t="s">
        <v>9</v>
      </c>
      <c r="D176" s="61">
        <f t="shared" si="18"/>
        <v>0</v>
      </c>
      <c r="N176" s="62"/>
      <c r="O176" s="62"/>
      <c r="P176" s="62"/>
      <c r="Q176" s="62"/>
      <c r="R176" s="62"/>
      <c r="S176" s="62"/>
      <c r="T176" s="62"/>
      <c r="U176" s="62"/>
      <c r="V176" s="62"/>
      <c r="W176" s="62"/>
      <c r="X176" s="63"/>
      <c r="Y176" s="64"/>
      <c r="AT176" s="243"/>
      <c r="AU176" s="243"/>
    </row>
    <row r="177" spans="1:54" s="67" customFormat="1" ht="9.75" customHeight="1">
      <c r="A177" s="1006">
        <v>18</v>
      </c>
      <c r="B177" s="979" t="s">
        <v>41</v>
      </c>
      <c r="C177" s="67" t="s">
        <v>5</v>
      </c>
      <c r="D177" s="145">
        <f t="shared" si="18"/>
        <v>0</v>
      </c>
      <c r="N177" s="68"/>
      <c r="O177" s="68"/>
      <c r="P177" s="68"/>
      <c r="Q177" s="68"/>
      <c r="R177" s="68"/>
      <c r="S177" s="68"/>
      <c r="T177" s="68"/>
      <c r="U177" s="68"/>
      <c r="V177" s="68"/>
      <c r="W177" s="68"/>
      <c r="X177" s="69"/>
      <c r="Y177" s="70"/>
      <c r="AT177" s="244"/>
      <c r="AU177" s="244"/>
      <c r="AX177" s="130"/>
      <c r="AY177" s="130"/>
      <c r="AZ177" s="130"/>
      <c r="BA177" s="130"/>
      <c r="BB177" s="130"/>
    </row>
    <row r="178" spans="1:54" ht="9.75" customHeight="1">
      <c r="A178" s="1007"/>
      <c r="B178" s="980"/>
      <c r="C178" s="36" t="s">
        <v>6</v>
      </c>
      <c r="D178" s="36">
        <f t="shared" si="18"/>
        <v>0</v>
      </c>
      <c r="M178" s="36"/>
    </row>
    <row r="179" spans="1:54" ht="9.75" customHeight="1">
      <c r="A179" s="1007"/>
      <c r="B179" s="980"/>
      <c r="C179" s="36" t="s">
        <v>7</v>
      </c>
      <c r="D179" s="36">
        <f t="shared" si="18"/>
        <v>0</v>
      </c>
      <c r="M179" s="36"/>
    </row>
    <row r="180" spans="1:54" ht="9.75" customHeight="1">
      <c r="A180" s="1007"/>
      <c r="B180" s="980"/>
      <c r="C180" s="36" t="s">
        <v>8</v>
      </c>
      <c r="D180" s="36">
        <f t="shared" si="18"/>
        <v>60</v>
      </c>
      <c r="AW180" s="43">
        <v>10</v>
      </c>
      <c r="AX180" s="43">
        <v>10</v>
      </c>
      <c r="AY180" s="43">
        <v>10</v>
      </c>
      <c r="AZ180" s="43">
        <v>10</v>
      </c>
      <c r="BA180" s="43">
        <v>10</v>
      </c>
      <c r="BB180" s="43">
        <v>10</v>
      </c>
    </row>
    <row r="181" spans="1:54" s="61" customFormat="1" ht="9.75" customHeight="1">
      <c r="A181" s="1008"/>
      <c r="B181" s="981"/>
      <c r="C181" s="61" t="s">
        <v>9</v>
      </c>
      <c r="D181" s="61">
        <f t="shared" si="18"/>
        <v>0</v>
      </c>
      <c r="N181" s="62"/>
      <c r="O181" s="62"/>
      <c r="P181" s="62"/>
      <c r="Q181" s="62"/>
      <c r="R181" s="62"/>
      <c r="S181" s="62"/>
      <c r="T181" s="62"/>
      <c r="U181" s="62"/>
      <c r="V181" s="62"/>
      <c r="W181" s="62"/>
      <c r="X181" s="63"/>
      <c r="Y181" s="64"/>
      <c r="AT181" s="243"/>
      <c r="AU181" s="243"/>
    </row>
    <row r="182" spans="1:54" s="67" customFormat="1" ht="9.75" customHeight="1">
      <c r="A182" s="1006">
        <v>19</v>
      </c>
      <c r="B182" s="988" t="s">
        <v>42</v>
      </c>
      <c r="C182" s="67" t="s">
        <v>5</v>
      </c>
      <c r="D182" s="67">
        <f t="shared" si="18"/>
        <v>0</v>
      </c>
      <c r="N182" s="68"/>
      <c r="O182" s="68"/>
      <c r="P182" s="68"/>
      <c r="Q182" s="68"/>
      <c r="R182" s="68"/>
      <c r="S182" s="68"/>
      <c r="T182" s="68"/>
      <c r="U182" s="68"/>
      <c r="V182" s="68"/>
      <c r="W182" s="68"/>
      <c r="X182" s="69"/>
      <c r="Y182" s="70"/>
      <c r="AT182" s="244"/>
      <c r="AU182" s="244"/>
    </row>
    <row r="183" spans="1:54" ht="9.75" customHeight="1">
      <c r="A183" s="1007"/>
      <c r="B183" s="989"/>
      <c r="C183" s="36" t="s">
        <v>6</v>
      </c>
      <c r="D183" s="36">
        <f t="shared" si="18"/>
        <v>0</v>
      </c>
      <c r="M183" s="36"/>
    </row>
    <row r="184" spans="1:54" ht="9.75" customHeight="1">
      <c r="A184" s="1007"/>
      <c r="B184" s="989"/>
      <c r="C184" s="36" t="s">
        <v>7</v>
      </c>
      <c r="D184" s="36">
        <f t="shared" si="18"/>
        <v>0</v>
      </c>
      <c r="M184" s="36"/>
    </row>
    <row r="185" spans="1:54" ht="9.75" customHeight="1">
      <c r="A185" s="1007"/>
      <c r="B185" s="989"/>
      <c r="C185" s="36" t="s">
        <v>8</v>
      </c>
      <c r="D185" s="36">
        <f t="shared" si="18"/>
        <v>0</v>
      </c>
      <c r="M185" s="36"/>
    </row>
    <row r="186" spans="1:54" s="61" customFormat="1" ht="9.75" customHeight="1">
      <c r="A186" s="1008"/>
      <c r="B186" s="990"/>
      <c r="C186" s="61" t="s">
        <v>9</v>
      </c>
      <c r="D186" s="61">
        <f t="shared" si="18"/>
        <v>0</v>
      </c>
      <c r="N186" s="62"/>
      <c r="O186" s="62"/>
      <c r="P186" s="62"/>
      <c r="Q186" s="62"/>
      <c r="R186" s="62"/>
      <c r="S186" s="62"/>
      <c r="T186" s="62"/>
      <c r="U186" s="62"/>
      <c r="V186" s="62"/>
      <c r="W186" s="62"/>
      <c r="X186" s="63"/>
      <c r="Y186" s="64"/>
      <c r="AT186" s="243"/>
      <c r="AU186" s="243"/>
    </row>
    <row r="187" spans="1:54" s="67" customFormat="1" ht="9.75" customHeight="1">
      <c r="A187" s="1006">
        <v>20</v>
      </c>
      <c r="B187" s="979" t="s">
        <v>43</v>
      </c>
      <c r="C187" s="67" t="s">
        <v>5</v>
      </c>
      <c r="D187" s="67">
        <f>SUM(E187:CT187)</f>
        <v>0</v>
      </c>
      <c r="M187" s="68"/>
      <c r="N187" s="68"/>
      <c r="O187" s="68"/>
      <c r="P187" s="68"/>
      <c r="Q187" s="68"/>
      <c r="R187" s="68"/>
      <c r="S187" s="68"/>
      <c r="T187" s="68"/>
      <c r="U187" s="68"/>
      <c r="V187" s="68"/>
      <c r="W187" s="68"/>
      <c r="X187" s="69"/>
      <c r="Y187" s="70"/>
      <c r="AT187" s="244"/>
      <c r="AU187" s="244"/>
    </row>
    <row r="188" spans="1:54" ht="9.75" customHeight="1">
      <c r="A188" s="1007"/>
      <c r="B188" s="980"/>
      <c r="C188" s="36" t="s">
        <v>6</v>
      </c>
      <c r="D188" s="36">
        <f t="shared" si="18"/>
        <v>0</v>
      </c>
    </row>
    <row r="189" spans="1:54" ht="9.75" customHeight="1">
      <c r="A189" s="1007"/>
      <c r="B189" s="980"/>
      <c r="C189" s="36" t="s">
        <v>7</v>
      </c>
      <c r="D189" s="36">
        <f t="shared" si="18"/>
        <v>0</v>
      </c>
    </row>
    <row r="190" spans="1:54" ht="9.75" customHeight="1">
      <c r="A190" s="1007"/>
      <c r="B190" s="980"/>
      <c r="C190" s="36" t="s">
        <v>8</v>
      </c>
      <c r="D190" s="36">
        <f t="shared" si="18"/>
        <v>0</v>
      </c>
    </row>
    <row r="191" spans="1:54" s="61" customFormat="1" ht="9.75" customHeight="1">
      <c r="A191" s="1008"/>
      <c r="B191" s="981"/>
      <c r="C191" s="61" t="s">
        <v>9</v>
      </c>
      <c r="D191" s="61">
        <f t="shared" si="18"/>
        <v>0</v>
      </c>
      <c r="M191" s="62"/>
      <c r="N191" s="62"/>
      <c r="O191" s="62"/>
      <c r="P191" s="62"/>
      <c r="Q191" s="62"/>
      <c r="R191" s="62"/>
      <c r="S191" s="62"/>
      <c r="T191" s="62"/>
      <c r="U191" s="62"/>
      <c r="V191" s="62"/>
      <c r="W191" s="62"/>
      <c r="X191" s="63"/>
      <c r="Y191" s="64"/>
      <c r="AT191" s="243"/>
      <c r="AU191" s="243"/>
    </row>
    <row r="192" spans="1:54" s="67" customFormat="1" ht="9.75" customHeight="1">
      <c r="A192" s="1006">
        <v>21</v>
      </c>
      <c r="B192" s="988" t="s">
        <v>44</v>
      </c>
      <c r="C192" s="67" t="s">
        <v>5</v>
      </c>
      <c r="D192" s="67">
        <f t="shared" si="18"/>
        <v>0</v>
      </c>
      <c r="M192" s="68"/>
      <c r="N192" s="68"/>
      <c r="O192" s="68"/>
      <c r="P192" s="68"/>
      <c r="Q192" s="68"/>
      <c r="R192" s="68"/>
      <c r="S192" s="68"/>
      <c r="T192" s="68"/>
      <c r="U192" s="68"/>
      <c r="V192" s="68"/>
      <c r="W192" s="68"/>
      <c r="X192" s="69"/>
      <c r="Y192" s="70"/>
      <c r="AT192" s="244"/>
      <c r="AU192" s="244"/>
    </row>
    <row r="193" spans="1:47" ht="9.75" customHeight="1">
      <c r="A193" s="1007"/>
      <c r="B193" s="989"/>
      <c r="C193" s="36" t="s">
        <v>6</v>
      </c>
      <c r="D193" s="36">
        <f t="shared" si="18"/>
        <v>0</v>
      </c>
    </row>
    <row r="194" spans="1:47" ht="9.75" customHeight="1">
      <c r="A194" s="1007"/>
      <c r="B194" s="989"/>
      <c r="C194" s="36" t="s">
        <v>7</v>
      </c>
      <c r="D194" s="36">
        <f t="shared" si="18"/>
        <v>0</v>
      </c>
    </row>
    <row r="195" spans="1:47" ht="9.75" customHeight="1">
      <c r="A195" s="1007"/>
      <c r="B195" s="989"/>
      <c r="C195" s="36" t="s">
        <v>8</v>
      </c>
      <c r="D195" s="36">
        <f t="shared" si="18"/>
        <v>0</v>
      </c>
    </row>
    <row r="196" spans="1:47" s="61" customFormat="1" ht="9.75" customHeight="1">
      <c r="A196" s="1008"/>
      <c r="B196" s="990"/>
      <c r="C196" s="61" t="s">
        <v>9</v>
      </c>
      <c r="D196" s="61">
        <f t="shared" si="18"/>
        <v>0</v>
      </c>
      <c r="M196" s="62"/>
      <c r="N196" s="62"/>
      <c r="O196" s="62"/>
      <c r="P196" s="62"/>
      <c r="Q196" s="62"/>
      <c r="R196" s="62"/>
      <c r="S196" s="62"/>
      <c r="T196" s="62"/>
      <c r="U196" s="62"/>
      <c r="V196" s="62"/>
      <c r="W196" s="62"/>
      <c r="X196" s="63"/>
      <c r="Y196" s="64"/>
      <c r="AT196" s="243"/>
      <c r="AU196" s="243"/>
    </row>
    <row r="197" spans="1:47" s="67" customFormat="1" ht="9.75" customHeight="1">
      <c r="A197" s="1006">
        <v>22</v>
      </c>
      <c r="B197" s="979" t="s">
        <v>45</v>
      </c>
      <c r="C197" s="67" t="s">
        <v>5</v>
      </c>
      <c r="D197" s="67">
        <f t="shared" si="18"/>
        <v>0</v>
      </c>
      <c r="M197" s="68"/>
      <c r="N197" s="68"/>
      <c r="O197" s="68"/>
      <c r="P197" s="68"/>
      <c r="Q197" s="68"/>
      <c r="R197" s="68"/>
      <c r="S197" s="68"/>
      <c r="T197" s="68"/>
      <c r="U197" s="68"/>
      <c r="V197" s="68"/>
      <c r="W197" s="68"/>
      <c r="X197" s="69"/>
      <c r="Y197" s="70"/>
      <c r="AT197" s="244"/>
      <c r="AU197" s="244"/>
    </row>
    <row r="198" spans="1:47" ht="9.75" customHeight="1">
      <c r="A198" s="1007"/>
      <c r="B198" s="980"/>
      <c r="C198" s="36" t="s">
        <v>6</v>
      </c>
      <c r="D198" s="36">
        <f t="shared" si="18"/>
        <v>0</v>
      </c>
    </row>
    <row r="199" spans="1:47" ht="9.75" customHeight="1">
      <c r="A199" s="1007"/>
      <c r="B199" s="980"/>
      <c r="C199" s="36" t="s">
        <v>7</v>
      </c>
      <c r="D199" s="36">
        <f t="shared" si="18"/>
        <v>0</v>
      </c>
    </row>
    <row r="200" spans="1:47" ht="9.75" customHeight="1">
      <c r="A200" s="1007"/>
      <c r="B200" s="980"/>
      <c r="C200" s="36" t="s">
        <v>8</v>
      </c>
      <c r="D200" s="36">
        <f t="shared" si="18"/>
        <v>0</v>
      </c>
    </row>
    <row r="201" spans="1:47" s="61" customFormat="1" ht="9.75" customHeight="1">
      <c r="A201" s="1008"/>
      <c r="B201" s="981"/>
      <c r="C201" s="61" t="s">
        <v>9</v>
      </c>
      <c r="D201" s="61">
        <f t="shared" si="18"/>
        <v>0</v>
      </c>
      <c r="M201" s="62"/>
      <c r="N201" s="62"/>
      <c r="O201" s="62"/>
      <c r="P201" s="62"/>
      <c r="Q201" s="62"/>
      <c r="R201" s="62"/>
      <c r="S201" s="62"/>
      <c r="T201" s="62"/>
      <c r="U201" s="62"/>
      <c r="V201" s="62"/>
      <c r="W201" s="62"/>
      <c r="X201" s="63"/>
      <c r="Y201" s="64"/>
      <c r="AT201" s="243"/>
      <c r="AU201" s="243"/>
    </row>
    <row r="202" spans="1:47" s="67" customFormat="1" ht="9.75" customHeight="1">
      <c r="A202" s="1006"/>
      <c r="B202" s="979" t="s">
        <v>46</v>
      </c>
      <c r="C202" s="67" t="s">
        <v>5</v>
      </c>
      <c r="D202" s="67">
        <f t="shared" si="18"/>
        <v>0</v>
      </c>
      <c r="M202" s="68"/>
      <c r="N202" s="68"/>
      <c r="O202" s="68"/>
      <c r="P202" s="68"/>
      <c r="Q202" s="68"/>
      <c r="R202" s="68"/>
      <c r="S202" s="68"/>
      <c r="T202" s="68"/>
      <c r="U202" s="68"/>
      <c r="V202" s="68"/>
      <c r="W202" s="68"/>
      <c r="X202" s="69"/>
      <c r="Y202" s="70"/>
      <c r="AT202" s="244"/>
      <c r="AU202" s="244"/>
    </row>
    <row r="203" spans="1:47" ht="9.75" customHeight="1">
      <c r="A203" s="1007"/>
      <c r="B203" s="980"/>
      <c r="C203" s="36" t="s">
        <v>6</v>
      </c>
      <c r="D203" s="36">
        <f t="shared" si="18"/>
        <v>0</v>
      </c>
    </row>
    <row r="204" spans="1:47" ht="9.75" customHeight="1">
      <c r="A204" s="1007"/>
      <c r="B204" s="980"/>
      <c r="C204" s="36" t="s">
        <v>7</v>
      </c>
      <c r="D204" s="36">
        <f t="shared" si="18"/>
        <v>9</v>
      </c>
      <c r="N204" s="37">
        <v>4.5</v>
      </c>
      <c r="O204" s="37">
        <v>4.5</v>
      </c>
    </row>
    <row r="205" spans="1:47" ht="9.75" customHeight="1">
      <c r="A205" s="1007"/>
      <c r="B205" s="980"/>
      <c r="C205" s="36" t="s">
        <v>8</v>
      </c>
      <c r="D205" s="36">
        <f t="shared" si="18"/>
        <v>0</v>
      </c>
    </row>
    <row r="206" spans="1:47" s="61" customFormat="1" ht="9.75" customHeight="1">
      <c r="A206" s="1008"/>
      <c r="B206" s="981"/>
      <c r="C206" s="61" t="s">
        <v>9</v>
      </c>
      <c r="D206" s="61">
        <f t="shared" ref="D206" si="19">SUM(E206:CT206)</f>
        <v>0</v>
      </c>
      <c r="M206" s="62"/>
      <c r="N206" s="62"/>
      <c r="O206" s="62"/>
      <c r="P206" s="62"/>
      <c r="Q206" s="62"/>
      <c r="R206" s="62"/>
      <c r="S206" s="62"/>
      <c r="T206" s="62"/>
      <c r="U206" s="62"/>
      <c r="V206" s="62"/>
      <c r="W206" s="62"/>
      <c r="X206" s="63"/>
      <c r="Y206" s="64"/>
      <c r="AT206" s="243"/>
      <c r="AU206" s="243"/>
    </row>
    <row r="207" spans="1:47" s="67" customFormat="1" ht="9.75" customHeight="1">
      <c r="A207" s="228"/>
      <c r="B207" s="229"/>
      <c r="M207" s="68"/>
      <c r="N207" s="68"/>
      <c r="O207" s="68"/>
      <c r="P207" s="68"/>
      <c r="Q207" s="68"/>
      <c r="R207" s="68"/>
      <c r="S207" s="68"/>
      <c r="T207" s="68"/>
      <c r="U207" s="68"/>
      <c r="V207" s="68"/>
      <c r="W207" s="68"/>
      <c r="X207" s="69"/>
      <c r="Y207" s="70"/>
      <c r="AT207" s="244"/>
      <c r="AU207" s="244"/>
    </row>
  </sheetData>
  <sheetProtection formatCells="0"/>
  <protectedRanges>
    <protectedRange sqref="A13:DK273" name="Zakres1"/>
  </protectedRanges>
  <autoFilter ref="A1:CT171" xr:uid="{44D5E0FA-8682-4778-BDC4-DC89439BED66}"/>
  <mergeCells count="78">
    <mergeCell ref="B18:B22"/>
    <mergeCell ref="A18:A22"/>
    <mergeCell ref="A202:A206"/>
    <mergeCell ref="B202:B206"/>
    <mergeCell ref="A187:A191"/>
    <mergeCell ref="B187:B191"/>
    <mergeCell ref="A192:A196"/>
    <mergeCell ref="B192:B196"/>
    <mergeCell ref="A197:A201"/>
    <mergeCell ref="B197:B201"/>
    <mergeCell ref="A172:A176"/>
    <mergeCell ref="B172:B176"/>
    <mergeCell ref="A177:A181"/>
    <mergeCell ref="B177:B181"/>
    <mergeCell ref="A147:A151"/>
    <mergeCell ref="B147:B151"/>
    <mergeCell ref="A152:A156"/>
    <mergeCell ref="B152:B156"/>
    <mergeCell ref="A182:A186"/>
    <mergeCell ref="B182:B186"/>
    <mergeCell ref="A157:A161"/>
    <mergeCell ref="B157:B161"/>
    <mergeCell ref="A162:A166"/>
    <mergeCell ref="B162:B166"/>
    <mergeCell ref="A167:A171"/>
    <mergeCell ref="B167:B171"/>
    <mergeCell ref="A132:A136"/>
    <mergeCell ref="B132:B136"/>
    <mergeCell ref="A137:A141"/>
    <mergeCell ref="B137:B141"/>
    <mergeCell ref="A142:A146"/>
    <mergeCell ref="B142:B146"/>
    <mergeCell ref="A116:A120"/>
    <mergeCell ref="B116:B120"/>
    <mergeCell ref="A121:A125"/>
    <mergeCell ref="B121:B125"/>
    <mergeCell ref="A127:A131"/>
    <mergeCell ref="B127:B131"/>
    <mergeCell ref="A93:A97"/>
    <mergeCell ref="B93:B97"/>
    <mergeCell ref="A98:A102"/>
    <mergeCell ref="B98:B102"/>
    <mergeCell ref="A111:A115"/>
    <mergeCell ref="B111:B115"/>
    <mergeCell ref="A104:A110"/>
    <mergeCell ref="A78:A82"/>
    <mergeCell ref="B78:B82"/>
    <mergeCell ref="A88:A92"/>
    <mergeCell ref="B88:B92"/>
    <mergeCell ref="B83:B87"/>
    <mergeCell ref="A83:A87"/>
    <mergeCell ref="A63:A67"/>
    <mergeCell ref="B63:B67"/>
    <mergeCell ref="A68:A72"/>
    <mergeCell ref="B68:B72"/>
    <mergeCell ref="A73:A77"/>
    <mergeCell ref="B73:B77"/>
    <mergeCell ref="A48:A52"/>
    <mergeCell ref="B48:B52"/>
    <mergeCell ref="A53:A57"/>
    <mergeCell ref="B53:B57"/>
    <mergeCell ref="A58:A62"/>
    <mergeCell ref="B58:B62"/>
    <mergeCell ref="A1:A12"/>
    <mergeCell ref="B3:B7"/>
    <mergeCell ref="B8:B12"/>
    <mergeCell ref="A13:A17"/>
    <mergeCell ref="B13:B17"/>
    <mergeCell ref="A38:A42"/>
    <mergeCell ref="B38:B42"/>
    <mergeCell ref="A43:A47"/>
    <mergeCell ref="A23:A27"/>
    <mergeCell ref="B23:B27"/>
    <mergeCell ref="A28:A32"/>
    <mergeCell ref="B28:B32"/>
    <mergeCell ref="A33:A37"/>
    <mergeCell ref="B33:B37"/>
    <mergeCell ref="B43:B47"/>
  </mergeCells>
  <conditionalFormatting sqref="E8:BI12">
    <cfRule type="expression" dxfId="44"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033F9-34ED-4E6C-AFBF-B9E142A4DF62}">
  <dimension ref="A1:CV208"/>
  <sheetViews>
    <sheetView workbookViewId="0">
      <pane xSplit="4" ySplit="12" topLeftCell="AX185" activePane="bottomRight" state="frozen"/>
      <selection pane="bottomRight" activeCell="BH194" sqref="BH194"/>
      <selection pane="bottomLeft" activeCell="A13" sqref="A13"/>
      <selection pane="topRight" activeCell="D1" sqref="D1"/>
    </sheetView>
  </sheetViews>
  <sheetFormatPr defaultColWidth="8.85546875" defaultRowHeight="9.75" customHeight="1"/>
  <cols>
    <col min="1" max="1" width="7" style="375"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30" width="8.42578125" style="37" customWidth="1"/>
    <col min="31" max="31" width="8.42578125" style="38" customWidth="1"/>
    <col min="32" max="32" width="8.42578125" style="39" customWidth="1"/>
    <col min="33" max="45" width="8.42578125" style="36" customWidth="1"/>
    <col min="46" max="47" width="8.42578125" style="242" customWidth="1"/>
    <col min="48" max="98" width="8.42578125" style="36" customWidth="1"/>
    <col min="99" max="16384" width="8.85546875" style="36"/>
  </cols>
  <sheetData>
    <row r="1" spans="1:98"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88" t="str">
        <f t="shared" si="0"/>
        <v>09.09-15.09</v>
      </c>
      <c r="AF1" s="201" t="str">
        <f t="shared" si="0"/>
        <v>16.09-22.09</v>
      </c>
      <c r="AG1" s="77" t="str">
        <f t="shared" si="0"/>
        <v>23.09-29.09</v>
      </c>
      <c r="AH1" s="77" t="str">
        <f t="shared" si="0"/>
        <v>30.09-06.10</v>
      </c>
      <c r="AI1" s="77" t="str">
        <f t="shared" si="0"/>
        <v>07.10-13.10</v>
      </c>
      <c r="AJ1" s="77" t="str">
        <f t="shared" si="0"/>
        <v>14.10-20.10</v>
      </c>
      <c r="AK1" s="77" t="str">
        <f t="shared" si="0"/>
        <v>21.10-27.10</v>
      </c>
      <c r="AL1" s="77"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992"/>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92">
        <v>37</v>
      </c>
      <c r="AF2" s="202">
        <v>38</v>
      </c>
      <c r="AG2" s="73">
        <v>39</v>
      </c>
      <c r="AH2" s="73">
        <v>40</v>
      </c>
      <c r="AI2" s="73">
        <v>41</v>
      </c>
      <c r="AJ2" s="73">
        <v>42</v>
      </c>
      <c r="AK2" s="73">
        <v>43</v>
      </c>
      <c r="AL2" s="73">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992"/>
      <c r="B3" s="997"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94">
        <f ca="1">OFFSET(CAPACITY!$G$2,0,7*(AE$2-$E$2))</f>
        <v>26.922000000000004</v>
      </c>
      <c r="AF3" s="203">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992"/>
      <c r="B4" s="998"/>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89">
        <f ca="1">OFFSET(CAPACITY!$G$4,0,7*(AE$2-$E$2))</f>
        <v>7.6278509597290123</v>
      </c>
      <c r="AF4" s="204">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992"/>
      <c r="B5" s="998"/>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89">
        <f ca="1">OFFSET(CAPACITY!$G$6,0,7*(AE$2-$E$2))</f>
        <v>16.691199498903863</v>
      </c>
      <c r="AF5" s="204">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992"/>
      <c r="B6" s="998"/>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89">
        <f ca="1">OFFSET(CAPACITY!$G$8,0,7*(AE$2-$E$2))</f>
        <v>7.5599999999999987</v>
      </c>
      <c r="AF6" s="204">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992"/>
      <c r="B7" s="999"/>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96">
        <f ca="1">OFFSET(CAPACITY!$G$10,0,7*(AE$2-$E$2))</f>
        <v>18.72</v>
      </c>
      <c r="AF7" s="20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992"/>
      <c r="B8" s="1000" t="s">
        <v>10</v>
      </c>
      <c r="C8" s="97" t="s">
        <v>5</v>
      </c>
      <c r="D8" s="97"/>
      <c r="E8" s="71">
        <f t="shared" ref="E8:AJ8" si="2">E3-SUMIF($C$13:$C$516,$C8,E13:E516)</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55">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98">
        <f t="shared" ca="1" si="2"/>
        <v>-9.0779999999999959</v>
      </c>
      <c r="AF8" s="206">
        <f t="shared" ca="1" si="2"/>
        <v>-5.9519999999999982</v>
      </c>
      <c r="AG8" s="71">
        <f t="shared" ca="1" si="2"/>
        <v>-4.2719999999999985</v>
      </c>
      <c r="AH8" s="71">
        <f t="shared" ca="1" si="2"/>
        <v>-7.6140000000000043</v>
      </c>
      <c r="AI8" s="71">
        <f t="shared" ca="1" si="2"/>
        <v>-7.1590000000000025</v>
      </c>
      <c r="AJ8" s="71">
        <f t="shared" ca="1" si="2"/>
        <v>-5.4320000000000057</v>
      </c>
      <c r="AK8" s="71">
        <f t="shared" ref="AK8:BI8" ca="1" si="3">AK3-SUMIF($C$13:$C$516,$C8,AK13:AK516)</f>
        <v>-5.9989999999999952</v>
      </c>
      <c r="AL8" s="71">
        <f t="shared" ca="1" si="3"/>
        <v>-4.0439999999999969</v>
      </c>
      <c r="AM8" s="71">
        <f t="shared" ca="1" si="3"/>
        <v>-4.3189999999999955</v>
      </c>
      <c r="AN8" s="71">
        <f t="shared" ca="1" si="3"/>
        <v>-4.7190000000000012</v>
      </c>
      <c r="AO8" s="71">
        <f t="shared" ca="1" si="3"/>
        <v>-6.3189999999999955</v>
      </c>
      <c r="AP8" s="71">
        <f t="shared" ca="1" si="3"/>
        <v>-7.9989999999999952</v>
      </c>
      <c r="AQ8" s="71">
        <f t="shared" ca="1" si="3"/>
        <v>-9.6579999999999977</v>
      </c>
      <c r="AR8" s="71">
        <f t="shared" ca="1" si="3"/>
        <v>-6.5919999999999987</v>
      </c>
      <c r="AS8" s="71">
        <f t="shared" ca="1" si="3"/>
        <v>-7.5790000000000006</v>
      </c>
      <c r="AT8" s="238">
        <f t="shared" ca="1" si="3"/>
        <v>12.389999999999997</v>
      </c>
      <c r="AU8" s="238">
        <f t="shared" ca="1" si="3"/>
        <v>17.345999999999997</v>
      </c>
      <c r="AV8" s="71">
        <f t="shared" ca="1" si="3"/>
        <v>-8.7530000000000037</v>
      </c>
      <c r="AW8" s="71">
        <f t="shared" ca="1" si="3"/>
        <v>-8.2719999999999985</v>
      </c>
      <c r="AX8" s="71">
        <f t="shared" ca="1" si="3"/>
        <v>-8.2719999999999985</v>
      </c>
      <c r="AY8" s="71">
        <f t="shared" ca="1" si="3"/>
        <v>-10.561000000000007</v>
      </c>
      <c r="AZ8" s="71">
        <f t="shared" ca="1" si="3"/>
        <v>-7.5450000000000017</v>
      </c>
      <c r="BA8" s="71">
        <f t="shared" ca="1" si="3"/>
        <v>-8.6580000000000048</v>
      </c>
      <c r="BB8" s="71">
        <f t="shared" ca="1" si="3"/>
        <v>-8.4190000000000005</v>
      </c>
      <c r="BC8" s="71">
        <f t="shared" ca="1" si="3"/>
        <v>-8.0330000000000084</v>
      </c>
      <c r="BD8" s="71">
        <f t="shared" ca="1" si="3"/>
        <v>-5.8150000000000013</v>
      </c>
      <c r="BE8" s="71">
        <f t="shared" ca="1" si="3"/>
        <v>-3.9250000000000043</v>
      </c>
      <c r="BF8" s="71">
        <f t="shared" ca="1" si="3"/>
        <v>0.25600000000000023</v>
      </c>
      <c r="BG8" s="71">
        <f t="shared" ca="1" si="3"/>
        <v>9.8360000000000021</v>
      </c>
      <c r="BH8" s="71">
        <f t="shared" ca="1" si="3"/>
        <v>19.166199999999989</v>
      </c>
      <c r="BI8" s="71">
        <f t="shared" ca="1" si="3"/>
        <v>18.702000000000002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992"/>
      <c r="B9" s="1001"/>
      <c r="C9" s="87" t="s">
        <v>6</v>
      </c>
      <c r="D9" s="87"/>
      <c r="E9" s="51">
        <f t="shared" ref="E9:AJ9" si="4">E4-SUMIF($C$13:$C$516,$C9,E13:E516)</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-6.7445238991343661</v>
      </c>
      <c r="AE9" s="90">
        <f t="shared" ca="1" si="4"/>
        <v>-6.3721490402709877</v>
      </c>
      <c r="AF9" s="207">
        <f t="shared" ca="1" si="4"/>
        <v>-4.7338351524275559</v>
      </c>
      <c r="AG9" s="51">
        <f t="shared" ca="1" si="4"/>
        <v>-2.9412871659766715</v>
      </c>
      <c r="AH9" s="51">
        <f t="shared" ca="1" si="4"/>
        <v>-6.1753857734286832</v>
      </c>
      <c r="AI9" s="51">
        <f t="shared" ca="1" si="4"/>
        <v>-2.4146782085058405</v>
      </c>
      <c r="AJ9" s="51">
        <f t="shared" ca="1" si="4"/>
        <v>-8.2179149416635351</v>
      </c>
      <c r="AK9" s="51">
        <f t="shared" ref="AK9:BI9" ca="1" si="5">AK4-SUMIF($C$13:$C$516,$C9,AK13:AK516)</f>
        <v>-6.0955212645841232</v>
      </c>
      <c r="AL9" s="51">
        <f t="shared" ca="1" si="5"/>
        <v>-9.2551750094091112</v>
      </c>
      <c r="AM9" s="51">
        <f t="shared" ca="1" si="5"/>
        <v>2.212946932630782</v>
      </c>
      <c r="AN9" s="51">
        <f t="shared" ca="1" si="5"/>
        <v>-1.0462928114419512E-2</v>
      </c>
      <c r="AO9" s="51">
        <f t="shared" ca="1" si="5"/>
        <v>-0.24975536319157676</v>
      </c>
      <c r="AP9" s="51">
        <f t="shared" ca="1" si="5"/>
        <v>5.3885585246518559</v>
      </c>
      <c r="AQ9" s="51">
        <f t="shared" ca="1" si="5"/>
        <v>10.777117049303715</v>
      </c>
      <c r="AR9" s="51">
        <f t="shared" ca="1" si="5"/>
        <v>18.106962739932239</v>
      </c>
      <c r="AS9" s="51">
        <f t="shared" ca="1" si="5"/>
        <v>22.356943921716205</v>
      </c>
      <c r="AT9" s="239">
        <f t="shared" ca="1" si="5"/>
        <v>9.4151298456906201</v>
      </c>
      <c r="AU9" s="239">
        <f t="shared" ca="1" si="5"/>
        <v>13.181181783966869</v>
      </c>
      <c r="AV9" s="51">
        <f t="shared" ca="1" si="5"/>
        <v>17.665336846066978</v>
      </c>
      <c r="AW9" s="51">
        <f t="shared" ca="1" si="5"/>
        <v>21.830334964245377</v>
      </c>
      <c r="AX9" s="51">
        <f t="shared" ca="1" si="5"/>
        <v>16.830334964245377</v>
      </c>
      <c r="AY9" s="51">
        <f t="shared" ca="1" si="5"/>
        <v>15.090929619872018</v>
      </c>
      <c r="AZ9" s="51">
        <f t="shared" ca="1" si="5"/>
        <v>16.622882950696258</v>
      </c>
      <c r="BA9" s="51">
        <f t="shared" ca="1" si="5"/>
        <v>15.777117049303712</v>
      </c>
      <c r="BB9" s="51">
        <f t="shared" ca="1" si="5"/>
        <v>21.718630033872774</v>
      </c>
      <c r="BC9" s="51">
        <f t="shared" ca="1" si="5"/>
        <v>17.771847948814433</v>
      </c>
      <c r="BD9" s="51">
        <f t="shared" ca="1" si="5"/>
        <v>18.697403086187414</v>
      </c>
      <c r="BE9" s="51">
        <f t="shared" ca="1" si="5"/>
        <v>18.133609333835132</v>
      </c>
      <c r="BF9" s="51">
        <f t="shared" ca="1" si="5"/>
        <v>19.511253293187792</v>
      </c>
      <c r="BG9" s="51">
        <f t="shared" ca="1" si="5"/>
        <v>19.192096349266077</v>
      </c>
      <c r="BH9" s="51">
        <f t="shared" ca="1" si="5"/>
        <v>22.48260444109896</v>
      </c>
      <c r="BI9" s="51">
        <f t="shared" ca="1" si="5"/>
        <v>21.330372600677443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992"/>
      <c r="B10" s="1001"/>
      <c r="C10" s="87" t="s">
        <v>7</v>
      </c>
      <c r="D10" s="87"/>
      <c r="E10" s="51">
        <f t="shared" ref="E10:AJ10" si="6">E5-SUMIF($C$13:$C$516,$C10,E13:E516)</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90">
        <f t="shared" ca="1" si="6"/>
        <v>-4.3088005010961368</v>
      </c>
      <c r="AF10" s="207">
        <f t="shared" ca="1" si="6"/>
        <v>-1.5372063889758749</v>
      </c>
      <c r="AG10" s="51">
        <f t="shared" ca="1" si="6"/>
        <v>-1.9032258064516014</v>
      </c>
      <c r="AH10" s="51">
        <f t="shared" ca="1" si="6"/>
        <v>-10.9618227372377</v>
      </c>
      <c r="AI10" s="51">
        <f t="shared" ca="1" si="6"/>
        <v>-1.5518321327904694</v>
      </c>
      <c r="AJ10" s="51">
        <f t="shared" ca="1" si="6"/>
        <v>-1.9032258064516014</v>
      </c>
      <c r="AK10" s="51">
        <f t="shared" ref="AK10:BI10" ca="1" si="7">AK5-SUMIF($C$13:$C$516,$C10,AK13:AK516)</f>
        <v>-12.483025367992472</v>
      </c>
      <c r="AL10" s="51">
        <f t="shared" ca="1" si="7"/>
        <v>-13.76561227685561</v>
      </c>
      <c r="AM10" s="51">
        <f t="shared" ca="1" si="7"/>
        <v>-10.52258064516128</v>
      </c>
      <c r="AN10" s="51">
        <f t="shared" ca="1" si="7"/>
        <v>7.1844660194180676E-2</v>
      </c>
      <c r="AO10" s="51">
        <f t="shared" ca="1" si="7"/>
        <v>13.448167867209534</v>
      </c>
      <c r="AP10" s="51">
        <f t="shared" ca="1" si="7"/>
        <v>12.393986846226127</v>
      </c>
      <c r="AQ10" s="51">
        <f t="shared" ca="1" si="7"/>
        <v>13.448167867209534</v>
      </c>
      <c r="AR10" s="51">
        <f t="shared" ca="1" si="7"/>
        <v>11.814187284685261</v>
      </c>
      <c r="AS10" s="51">
        <f t="shared" ca="1" si="7"/>
        <v>6.8141872846852607</v>
      </c>
      <c r="AT10" s="239">
        <f t="shared" ca="1" si="7"/>
        <v>7.9063576573755139</v>
      </c>
      <c r="AU10" s="239">
        <f t="shared" ca="1" si="7"/>
        <v>12.281208894456631</v>
      </c>
      <c r="AV10" s="51">
        <f t="shared" ca="1" si="7"/>
        <v>4.7058252427184541</v>
      </c>
      <c r="AW10" s="51">
        <f t="shared" ca="1" si="7"/>
        <v>15.082148449733804</v>
      </c>
      <c r="AX10" s="51">
        <f t="shared" ca="1" si="7"/>
        <v>20.082148449733804</v>
      </c>
      <c r="AY10" s="51">
        <f t="shared" ca="1" si="7"/>
        <v>18.852270591919837</v>
      </c>
      <c r="AZ10" s="51">
        <f t="shared" ca="1" si="7"/>
        <v>14.027967428750404</v>
      </c>
      <c r="BA10" s="51">
        <f t="shared" ca="1" si="7"/>
        <v>7.2709990604447334</v>
      </c>
      <c r="BB10" s="51">
        <f t="shared" ca="1" si="7"/>
        <v>5.0747886000626448</v>
      </c>
      <c r="BC10" s="51">
        <f t="shared" ca="1" si="7"/>
        <v>7.4115565299091877</v>
      </c>
      <c r="BD10" s="51">
        <f t="shared" ca="1" si="7"/>
        <v>-0.72605699968680426</v>
      </c>
      <c r="BE10" s="51">
        <f t="shared" ca="1" si="7"/>
        <v>-1.3058565612276745</v>
      </c>
      <c r="BF10" s="51">
        <f t="shared" ca="1" si="7"/>
        <v>-15.497651111807066</v>
      </c>
      <c r="BG10" s="51">
        <f t="shared" ca="1" si="7"/>
        <v>-2.1316316943313396</v>
      </c>
      <c r="BH10" s="51">
        <f t="shared" ca="1" si="7"/>
        <v>-2.0086439085499421</v>
      </c>
      <c r="BI10" s="51">
        <f t="shared" ca="1" si="7"/>
        <v>-2.1316316943313396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992"/>
      <c r="B11" s="1001"/>
      <c r="C11" s="87" t="s">
        <v>8</v>
      </c>
      <c r="D11" s="87"/>
      <c r="E11" s="51">
        <f t="shared" ref="E11:AJ11" si="8">E6-SUMIF($C$13:$C$516,$C11,E13:E516)</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90">
        <f t="shared" ca="1" si="8"/>
        <v>7.0599999999999987</v>
      </c>
      <c r="AF11" s="207">
        <f t="shared" ca="1" si="8"/>
        <v>7.4099999999999984</v>
      </c>
      <c r="AG11" s="51">
        <f t="shared" ca="1" si="8"/>
        <v>7.1824999999999983</v>
      </c>
      <c r="AH11" s="51">
        <f t="shared" ca="1" si="8"/>
        <v>2.7875000000000005</v>
      </c>
      <c r="AI11" s="51">
        <f t="shared" ca="1" si="8"/>
        <v>6.6374999999999993</v>
      </c>
      <c r="AJ11" s="51">
        <f t="shared" ca="1" si="8"/>
        <v>6.6374999999999993</v>
      </c>
      <c r="AK11" s="51">
        <f t="shared" ref="AK11:BI11" ca="1" si="9">AK6-SUMIF($C$13:$C$516,$C11,AK13:AK516)</f>
        <v>6.2874999999999996</v>
      </c>
      <c r="AL11" s="51">
        <f t="shared" ca="1" si="9"/>
        <v>5.5</v>
      </c>
      <c r="AM11" s="51">
        <f t="shared" ca="1" si="9"/>
        <v>5.66</v>
      </c>
      <c r="AN11" s="51">
        <f t="shared" ca="1" si="9"/>
        <v>4.6100000000000003</v>
      </c>
      <c r="AO11" s="51">
        <f t="shared" ca="1" si="9"/>
        <v>1.0099999999999998</v>
      </c>
      <c r="AP11" s="51">
        <f t="shared" ca="1" si="9"/>
        <v>1.9374999999999991</v>
      </c>
      <c r="AQ11" s="51">
        <f t="shared" ca="1" si="9"/>
        <v>2.2874999999999996</v>
      </c>
      <c r="AR11" s="51">
        <f t="shared" ca="1" si="9"/>
        <v>2.2874999999999996</v>
      </c>
      <c r="AS11" s="51">
        <f t="shared" ca="1" si="9"/>
        <v>1.9374999999999991</v>
      </c>
      <c r="AT11" s="239">
        <f t="shared" ca="1" si="9"/>
        <v>2.2050000000000001</v>
      </c>
      <c r="AU11" s="239">
        <f t="shared" ca="1" si="9"/>
        <v>3.4825000000000004</v>
      </c>
      <c r="AV11" s="51">
        <f t="shared" ca="1" si="9"/>
        <v>3.5374999999999996</v>
      </c>
      <c r="AW11" s="51">
        <f t="shared" ca="1" si="9"/>
        <v>5.4099999999999984</v>
      </c>
      <c r="AX11" s="51">
        <f t="shared" ca="1" si="9"/>
        <v>6.71</v>
      </c>
      <c r="AY11" s="51">
        <f t="shared" ca="1" si="9"/>
        <v>1.3600000000000003</v>
      </c>
      <c r="AZ11" s="51">
        <f t="shared" ca="1" si="9"/>
        <v>1.2374999999999998</v>
      </c>
      <c r="BA11" s="51">
        <f t="shared" ca="1" si="9"/>
        <v>3.66</v>
      </c>
      <c r="BB11" s="51">
        <f t="shared" ca="1" si="9"/>
        <v>5.0599999999999987</v>
      </c>
      <c r="BC11" s="51">
        <f t="shared" ca="1" si="9"/>
        <v>-2.7125000000000004</v>
      </c>
      <c r="BD11" s="51">
        <f t="shared" ca="1" si="9"/>
        <v>-3.4125000000000005</v>
      </c>
      <c r="BE11" s="51">
        <f t="shared" ca="1" si="9"/>
        <v>-2.7125000000000004</v>
      </c>
      <c r="BF11" s="51">
        <f t="shared" ca="1" si="9"/>
        <v>-0.36250000000000071</v>
      </c>
      <c r="BG11" s="51">
        <f t="shared" ca="1" si="9"/>
        <v>2.6374999999999993</v>
      </c>
      <c r="BH11" s="51">
        <f t="shared" ca="1" si="9"/>
        <v>2.6374999999999993</v>
      </c>
      <c r="BI11" s="51">
        <f t="shared" ca="1" si="9"/>
        <v>7.6374999999999993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993"/>
      <c r="B12" s="1002"/>
      <c r="C12" s="99" t="s">
        <v>9</v>
      </c>
      <c r="D12" s="99"/>
      <c r="E12" s="100">
        <f t="shared" ref="E12:AJ12" si="10">E7-SUMIF($C$13:$C$516,$C12,E13:E516)</f>
        <v>23.287500000000001</v>
      </c>
      <c r="F12" s="100">
        <f t="shared" ca="1" si="10"/>
        <v>23.287500000000001</v>
      </c>
      <c r="G12" s="100">
        <f t="shared" ca="1" si="10"/>
        <v>23.287500000000001</v>
      </c>
      <c r="H12" s="100">
        <f t="shared" ca="1" si="10"/>
        <v>22.537500000000001</v>
      </c>
      <c r="I12" s="100">
        <f t="shared" ca="1" si="10"/>
        <v>23.287500000000001</v>
      </c>
      <c r="J12" s="100">
        <f t="shared" ca="1" si="10"/>
        <v>11.287500000000001</v>
      </c>
      <c r="K12" s="100">
        <f t="shared" ca="1" si="10"/>
        <v>0.28750000000000142</v>
      </c>
      <c r="L12" s="100">
        <f t="shared" ca="1" si="10"/>
        <v>2.25</v>
      </c>
      <c r="M12" s="101">
        <f t="shared" ca="1" si="10"/>
        <v>11.157499999999995</v>
      </c>
      <c r="N12" s="101">
        <f t="shared" ca="1" si="10"/>
        <v>2.1574999999999953</v>
      </c>
      <c r="O12" s="55">
        <f t="shared" ca="1" si="10"/>
        <v>4.1574999999999953</v>
      </c>
      <c r="P12" s="101">
        <f t="shared" ca="1" si="10"/>
        <v>6.3937499999999972</v>
      </c>
      <c r="Q12" s="101">
        <f t="shared" ca="1" si="10"/>
        <v>10.157499999999995</v>
      </c>
      <c r="R12" s="101">
        <f t="shared" ca="1" si="10"/>
        <v>-9.3425000000000011</v>
      </c>
      <c r="S12" s="101">
        <f t="shared" ca="1" si="10"/>
        <v>-13.46</v>
      </c>
      <c r="T12" s="101">
        <f t="shared" ca="1" si="10"/>
        <v>1.5399999999999991</v>
      </c>
      <c r="U12" s="101">
        <f t="shared" ca="1" si="10"/>
        <v>0.59499999999999886</v>
      </c>
      <c r="V12" s="101">
        <f t="shared" ca="1" si="10"/>
        <v>-8.8425000000000047</v>
      </c>
      <c r="W12" s="101">
        <f t="shared" ca="1" si="10"/>
        <v>-6.8425000000000047</v>
      </c>
      <c r="X12" s="101">
        <f t="shared" ca="1" si="10"/>
        <v>-3.7725000000000009</v>
      </c>
      <c r="Y12" s="101">
        <f t="shared" ca="1" si="10"/>
        <v>4.1574999999999953</v>
      </c>
      <c r="Z12" s="101">
        <f t="shared" ca="1" si="10"/>
        <v>1.7299999999999969</v>
      </c>
      <c r="AA12" s="101">
        <f t="shared" ca="1" si="10"/>
        <v>-1.2075000000000031</v>
      </c>
      <c r="AB12" s="100">
        <f t="shared" ca="1" si="10"/>
        <v>-1.8425000000000047</v>
      </c>
      <c r="AC12" s="325">
        <f t="shared" ca="1" si="10"/>
        <v>2.7512499999999989</v>
      </c>
      <c r="AD12" s="101">
        <f t="shared" ca="1" si="10"/>
        <v>4.6649999999999991</v>
      </c>
      <c r="AE12" s="102">
        <f t="shared" ca="1" si="10"/>
        <v>0.71999999999999886</v>
      </c>
      <c r="AF12" s="208">
        <f t="shared" ca="1" si="10"/>
        <v>10.407499999999999</v>
      </c>
      <c r="AG12" s="100">
        <f t="shared" ca="1" si="10"/>
        <v>14.157499999999995</v>
      </c>
      <c r="AH12" s="100">
        <f t="shared" ca="1" si="10"/>
        <v>14.157499999999995</v>
      </c>
      <c r="AI12" s="100">
        <f t="shared" ca="1" si="10"/>
        <v>14.157499999999995</v>
      </c>
      <c r="AJ12" s="100">
        <f t="shared" ca="1" si="10"/>
        <v>14.157499999999995</v>
      </c>
      <c r="AK12" s="100">
        <f t="shared" ref="AK12:BI12" ca="1" si="11">AK7-SUMIF($C$13:$C$516,$C12,AK13:AK516)</f>
        <v>14.157499999999995</v>
      </c>
      <c r="AL12" s="100">
        <f t="shared" ca="1" si="11"/>
        <v>19.875</v>
      </c>
      <c r="AM12" s="100">
        <f t="shared" ca="1" si="11"/>
        <v>23.729999999999997</v>
      </c>
      <c r="AN12" s="100">
        <f t="shared" ca="1" si="11"/>
        <v>16.792499999999997</v>
      </c>
      <c r="AO12" s="100">
        <f t="shared" ca="1" si="11"/>
        <v>23.501249999999999</v>
      </c>
      <c r="AP12" s="100">
        <f t="shared" ca="1" si="11"/>
        <v>24.157499999999995</v>
      </c>
      <c r="AQ12" s="100">
        <f t="shared" ca="1" si="11"/>
        <v>24.157499999999995</v>
      </c>
      <c r="AR12" s="100">
        <f t="shared" ca="1" si="11"/>
        <v>24.157499999999995</v>
      </c>
      <c r="AS12" s="100">
        <f t="shared" ca="1" si="11"/>
        <v>24.157499999999995</v>
      </c>
      <c r="AT12" s="240">
        <f t="shared" ca="1" si="11"/>
        <v>12.112499999999999</v>
      </c>
      <c r="AU12" s="240">
        <f t="shared" ca="1" si="11"/>
        <v>15.667499999999997</v>
      </c>
      <c r="AV12" s="100">
        <f t="shared" ca="1" si="11"/>
        <v>19.188749999999999</v>
      </c>
      <c r="AW12" s="100">
        <f t="shared" ca="1" si="11"/>
        <v>24.157499999999995</v>
      </c>
      <c r="AX12" s="100">
        <f t="shared" ca="1" si="11"/>
        <v>24.157499999999995</v>
      </c>
      <c r="AY12" s="100">
        <f t="shared" ca="1" si="11"/>
        <v>19.157499999999995</v>
      </c>
      <c r="AZ12" s="100">
        <f t="shared" ca="1" si="11"/>
        <v>19.157499999999995</v>
      </c>
      <c r="BA12" s="100">
        <f t="shared" ca="1" si="11"/>
        <v>4.1574999999999953</v>
      </c>
      <c r="BB12" s="100">
        <f t="shared" ca="1" si="11"/>
        <v>14.157499999999995</v>
      </c>
      <c r="BC12" s="100">
        <f t="shared" ca="1" si="11"/>
        <v>14.157499999999995</v>
      </c>
      <c r="BD12" s="100">
        <f t="shared" ca="1" si="11"/>
        <v>19.157499999999995</v>
      </c>
      <c r="BE12" s="100">
        <f t="shared" ca="1" si="11"/>
        <v>19.157499999999995</v>
      </c>
      <c r="BF12" s="100">
        <f t="shared" ca="1" si="11"/>
        <v>24.157499999999995</v>
      </c>
      <c r="BG12" s="100">
        <f t="shared" ca="1" si="11"/>
        <v>24.157499999999995</v>
      </c>
      <c r="BH12" s="100">
        <f t="shared" ca="1" si="11"/>
        <v>24.157499999999995</v>
      </c>
      <c r="BI12" s="100">
        <f t="shared" ca="1" si="11"/>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1039"/>
      <c r="B13" s="979" t="s">
        <v>11</v>
      </c>
      <c r="C13" s="57" t="s">
        <v>5</v>
      </c>
      <c r="D13" s="57">
        <f t="shared" ref="D13:D76" si="12">SUM(E13:CT13)</f>
        <v>660</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8">
        <v>12</v>
      </c>
      <c r="V13" s="58">
        <v>12</v>
      </c>
      <c r="W13" s="58">
        <v>12</v>
      </c>
      <c r="X13" s="58">
        <v>12</v>
      </c>
      <c r="Y13" s="58">
        <v>12</v>
      </c>
      <c r="Z13" s="58">
        <v>12</v>
      </c>
      <c r="AA13" s="58">
        <v>12</v>
      </c>
      <c r="AB13" s="57">
        <v>12</v>
      </c>
      <c r="AC13" s="326">
        <v>12</v>
      </c>
      <c r="AD13" s="58">
        <v>12</v>
      </c>
      <c r="AE13" s="59">
        <v>12</v>
      </c>
      <c r="AF13" s="60">
        <v>12</v>
      </c>
      <c r="AG13" s="57">
        <v>12</v>
      </c>
      <c r="AH13" s="57">
        <v>12</v>
      </c>
      <c r="AI13" s="57">
        <v>12</v>
      </c>
      <c r="AJ13" s="57">
        <v>12</v>
      </c>
      <c r="AK13" s="57">
        <v>12</v>
      </c>
      <c r="AL13" s="57">
        <v>12</v>
      </c>
      <c r="AM13" s="57">
        <v>12</v>
      </c>
      <c r="AN13" s="57">
        <v>12</v>
      </c>
      <c r="AO13" s="57">
        <v>12</v>
      </c>
      <c r="AP13" s="57">
        <v>12</v>
      </c>
      <c r="AQ13" s="57">
        <v>12</v>
      </c>
      <c r="AR13" s="57">
        <v>12</v>
      </c>
      <c r="AS13" s="57">
        <v>12</v>
      </c>
      <c r="AT13" s="241"/>
      <c r="AU13" s="241"/>
      <c r="AV13" s="57">
        <v>12</v>
      </c>
      <c r="AW13" s="57">
        <v>12</v>
      </c>
      <c r="AX13" s="57">
        <v>12</v>
      </c>
      <c r="AY13" s="57">
        <v>12</v>
      </c>
      <c r="AZ13" s="57">
        <v>12</v>
      </c>
      <c r="BA13" s="57">
        <v>12</v>
      </c>
      <c r="BB13" s="57">
        <v>12</v>
      </c>
      <c r="BC13" s="57">
        <v>12</v>
      </c>
      <c r="BD13" s="57">
        <v>12</v>
      </c>
      <c r="BE13" s="57">
        <v>12</v>
      </c>
      <c r="BF13" s="57">
        <v>12</v>
      </c>
      <c r="BG13" s="57">
        <v>12</v>
      </c>
      <c r="BH13" s="57">
        <v>12</v>
      </c>
      <c r="BI13" s="57">
        <v>12</v>
      </c>
    </row>
    <row r="14" spans="1:98" ht="9.75" customHeight="1">
      <c r="A14" s="1040"/>
      <c r="B14" s="980"/>
      <c r="C14" s="36" t="s">
        <v>6</v>
      </c>
      <c r="D14" s="36">
        <f t="shared" si="12"/>
        <v>0</v>
      </c>
    </row>
    <row r="15" spans="1:98" ht="9.75" customHeight="1">
      <c r="A15" s="1040"/>
      <c r="B15" s="980"/>
      <c r="C15" s="36" t="s">
        <v>7</v>
      </c>
      <c r="D15" s="36">
        <f t="shared" si="12"/>
        <v>0</v>
      </c>
    </row>
    <row r="16" spans="1:98" ht="9.75" customHeight="1">
      <c r="A16" s="1040"/>
      <c r="B16" s="980"/>
      <c r="C16" s="36" t="s">
        <v>8</v>
      </c>
      <c r="D16" s="36">
        <f t="shared" si="12"/>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8">
        <v>0.5</v>
      </c>
      <c r="AF16" s="39">
        <v>0.5</v>
      </c>
      <c r="AG16" s="36">
        <v>0.5</v>
      </c>
      <c r="AH16" s="36">
        <v>0.5</v>
      </c>
      <c r="AI16" s="36">
        <v>0.5</v>
      </c>
      <c r="AJ16" s="36">
        <v>0.5</v>
      </c>
      <c r="AK16" s="36">
        <v>0.5</v>
      </c>
      <c r="AL16" s="36">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c r="BF16" s="36">
        <v>0.5</v>
      </c>
      <c r="BG16" s="36">
        <v>0.5</v>
      </c>
      <c r="BH16" s="36">
        <v>0.5</v>
      </c>
      <c r="BI16" s="36">
        <v>0.5</v>
      </c>
    </row>
    <row r="17" spans="1:98" s="46" customFormat="1" ht="9.75" customHeight="1">
      <c r="A17" s="1041"/>
      <c r="B17" s="981"/>
      <c r="C17" s="46" t="s">
        <v>9</v>
      </c>
      <c r="D17" s="46">
        <f t="shared" si="12"/>
        <v>0</v>
      </c>
      <c r="M17" s="47"/>
      <c r="N17" s="47"/>
      <c r="O17" s="47"/>
      <c r="P17" s="47"/>
      <c r="Q17" s="47"/>
      <c r="R17" s="47"/>
      <c r="S17" s="47"/>
      <c r="T17" s="47"/>
      <c r="U17" s="47"/>
      <c r="V17" s="47"/>
      <c r="W17" s="47"/>
      <c r="X17" s="47"/>
      <c r="Y17" s="47"/>
      <c r="Z17" s="47"/>
      <c r="AA17" s="47"/>
      <c r="AC17" s="328"/>
      <c r="AD17" s="47"/>
      <c r="AE17" s="48"/>
      <c r="AF17" s="45"/>
      <c r="AT17" s="237"/>
      <c r="AU17" s="237"/>
    </row>
    <row r="18" spans="1:98" s="57" customFormat="1" ht="9.75" hidden="1" customHeight="1">
      <c r="A18" s="1045">
        <v>0</v>
      </c>
      <c r="B18" s="1003" t="s">
        <v>12</v>
      </c>
      <c r="C18" s="57" t="s">
        <v>5</v>
      </c>
      <c r="D18" s="57">
        <f t="shared" si="12"/>
        <v>2</v>
      </c>
      <c r="K18" s="79">
        <v>2</v>
      </c>
      <c r="M18" s="58"/>
      <c r="N18" s="58"/>
      <c r="O18" s="58"/>
      <c r="P18" s="58"/>
      <c r="Q18" s="58"/>
      <c r="R18" s="58"/>
      <c r="S18" s="58"/>
      <c r="T18" s="58"/>
      <c r="U18" s="58"/>
      <c r="V18" s="58"/>
      <c r="W18" s="58"/>
      <c r="X18" s="58"/>
      <c r="Y18" s="58"/>
      <c r="Z18" s="58"/>
      <c r="AA18" s="58"/>
      <c r="AC18" s="326"/>
      <c r="AD18" s="58"/>
      <c r="AE18" s="59"/>
      <c r="AF18" s="60"/>
      <c r="AT18" s="241"/>
      <c r="AU18" s="241"/>
    </row>
    <row r="19" spans="1:98" ht="9.75" hidden="1" customHeight="1">
      <c r="A19" s="1046"/>
      <c r="B19" s="1004"/>
      <c r="C19" s="36" t="s">
        <v>6</v>
      </c>
      <c r="D19" s="36">
        <f t="shared" si="12"/>
        <v>0</v>
      </c>
    </row>
    <row r="20" spans="1:98" ht="9.75" hidden="1" customHeight="1">
      <c r="A20" s="1046"/>
      <c r="B20" s="1004"/>
      <c r="C20" s="36" t="s">
        <v>7</v>
      </c>
      <c r="D20" s="36">
        <f t="shared" si="12"/>
        <v>0</v>
      </c>
    </row>
    <row r="21" spans="1:98" ht="9.75" hidden="1" customHeight="1">
      <c r="A21" s="1046"/>
      <c r="B21" s="1004"/>
      <c r="C21" s="36" t="s">
        <v>8</v>
      </c>
      <c r="D21" s="36">
        <f t="shared" si="12"/>
        <v>2</v>
      </c>
      <c r="J21" s="36">
        <v>1</v>
      </c>
      <c r="M21" s="37">
        <v>1</v>
      </c>
    </row>
    <row r="22" spans="1:98" s="61" customFormat="1" ht="9.75" hidden="1" customHeight="1">
      <c r="A22" s="1047"/>
      <c r="B22" s="1005"/>
      <c r="C22" s="61" t="s">
        <v>9</v>
      </c>
      <c r="D22" s="61">
        <f t="shared" si="12"/>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3"/>
      <c r="AF22" s="64"/>
      <c r="AT22" s="243"/>
      <c r="AU22" s="243"/>
    </row>
    <row r="23" spans="1:98" s="67" customFormat="1" ht="9.75" hidden="1" customHeight="1">
      <c r="A23" s="1045">
        <v>0</v>
      </c>
      <c r="B23" s="1003" t="s">
        <v>13</v>
      </c>
      <c r="C23" s="67" t="s">
        <v>5</v>
      </c>
      <c r="D23" s="67">
        <f t="shared" si="12"/>
        <v>2</v>
      </c>
      <c r="K23" s="139">
        <v>2</v>
      </c>
      <c r="M23" s="68"/>
      <c r="N23" s="68"/>
      <c r="O23" s="68"/>
      <c r="P23" s="68"/>
      <c r="Q23" s="68"/>
      <c r="R23" s="68"/>
      <c r="S23" s="68"/>
      <c r="T23" s="68"/>
      <c r="U23" s="68"/>
      <c r="V23" s="68"/>
      <c r="W23" s="68"/>
      <c r="X23" s="68"/>
      <c r="Y23" s="68"/>
      <c r="Z23" s="68"/>
      <c r="AA23" s="68"/>
      <c r="AC23" s="271"/>
      <c r="AD23" s="68"/>
      <c r="AE23" s="69"/>
      <c r="AF23" s="70"/>
      <c r="AT23" s="244"/>
      <c r="AU23" s="244"/>
    </row>
    <row r="24" spans="1:98" ht="9.75" hidden="1" customHeight="1">
      <c r="A24" s="1046"/>
      <c r="B24" s="1004"/>
      <c r="C24" s="36" t="s">
        <v>6</v>
      </c>
      <c r="D24" s="36">
        <f t="shared" si="12"/>
        <v>0</v>
      </c>
    </row>
    <row r="25" spans="1:98" ht="9.75" hidden="1" customHeight="1">
      <c r="A25" s="1046"/>
      <c r="B25" s="1004"/>
      <c r="C25" s="36" t="s">
        <v>7</v>
      </c>
      <c r="D25" s="36">
        <f t="shared" si="12"/>
        <v>0</v>
      </c>
    </row>
    <row r="26" spans="1:98" ht="9.75" hidden="1" customHeight="1">
      <c r="A26" s="1046"/>
      <c r="B26" s="1004"/>
      <c r="C26" s="36" t="s">
        <v>8</v>
      </c>
      <c r="D26" s="36">
        <f t="shared" si="12"/>
        <v>1</v>
      </c>
      <c r="K26" s="42">
        <v>1</v>
      </c>
    </row>
    <row r="27" spans="1:98" s="46" customFormat="1" ht="9.75" hidden="1" customHeight="1">
      <c r="A27" s="1047"/>
      <c r="B27" s="1005"/>
      <c r="C27" s="46" t="s">
        <v>9</v>
      </c>
      <c r="D27" s="46">
        <f t="shared" si="12"/>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8"/>
      <c r="AF27" s="45"/>
      <c r="AT27" s="237"/>
      <c r="AU27" s="237"/>
    </row>
    <row r="28" spans="1:98" s="107" customFormat="1" ht="9.75" hidden="1" customHeight="1">
      <c r="A28" s="1039">
        <v>0</v>
      </c>
      <c r="B28" s="1043"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9"/>
      <c r="AF28" s="60"/>
      <c r="AG28" s="57"/>
      <c r="AH28" s="57"/>
      <c r="AI28" s="57"/>
      <c r="AJ28" s="57"/>
      <c r="AK28" s="57"/>
      <c r="AL28" s="57"/>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40"/>
      <c r="B29" s="1042"/>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8"/>
      <c r="AF29" s="39"/>
      <c r="AG29" s="36"/>
      <c r="AH29" s="36"/>
      <c r="AI29" s="36"/>
      <c r="AJ29" s="36"/>
      <c r="AK29" s="36"/>
      <c r="AL29" s="36"/>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40"/>
      <c r="B30" s="1042"/>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8"/>
      <c r="AF30" s="39"/>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40"/>
      <c r="B31" s="1042"/>
      <c r="C31" s="36" t="s">
        <v>8</v>
      </c>
      <c r="D31" s="36">
        <f t="shared" si="12"/>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8"/>
      <c r="AF31" s="39"/>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41"/>
      <c r="B32" s="1044"/>
      <c r="C32" s="61" t="s">
        <v>9</v>
      </c>
      <c r="D32" s="61">
        <f t="shared" si="12"/>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341">
        <v>3</v>
      </c>
      <c r="AF32" s="64"/>
      <c r="AG32" s="61"/>
      <c r="AH32" s="61"/>
      <c r="AI32" s="61"/>
      <c r="AJ32" s="61"/>
      <c r="AK32" s="61"/>
      <c r="AL32" s="61"/>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39">
        <v>0</v>
      </c>
      <c r="B33" s="97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9"/>
      <c r="AF33" s="70"/>
      <c r="AG33" s="67"/>
      <c r="AH33" s="67"/>
      <c r="AI33" s="67"/>
      <c r="AJ33" s="67"/>
      <c r="AK33" s="67"/>
      <c r="AL33" s="67"/>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40"/>
      <c r="B34" s="98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8"/>
      <c r="AF34" s="39"/>
      <c r="AG34" s="36"/>
      <c r="AH34" s="36"/>
      <c r="AI34" s="36"/>
      <c r="AJ34" s="36"/>
      <c r="AK34" s="36"/>
      <c r="AL34" s="36"/>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40"/>
      <c r="B35" s="980"/>
      <c r="C35" s="36" t="s">
        <v>7</v>
      </c>
      <c r="D35" s="36">
        <f t="shared" si="12"/>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8"/>
      <c r="AF35" s="39"/>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40"/>
      <c r="B36" s="98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8"/>
      <c r="AF36" s="45"/>
      <c r="AG36" s="46"/>
      <c r="AH36" s="46"/>
      <c r="AI36" s="46"/>
      <c r="AJ36" s="46"/>
      <c r="AK36" s="46"/>
      <c r="AL36" s="46"/>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41"/>
      <c r="B37" s="981"/>
      <c r="C37" s="46" t="s">
        <v>9</v>
      </c>
      <c r="D37" s="46">
        <f t="shared" si="12"/>
        <v>10</v>
      </c>
      <c r="N37" s="81">
        <v>5</v>
      </c>
      <c r="O37" s="136">
        <v>5</v>
      </c>
      <c r="P37" s="47"/>
      <c r="Q37" s="47"/>
      <c r="R37" s="47"/>
      <c r="S37" s="47"/>
      <c r="T37" s="47"/>
      <c r="U37" s="47"/>
      <c r="V37" s="47"/>
      <c r="W37" s="47"/>
      <c r="X37" s="47"/>
      <c r="Y37" s="47"/>
      <c r="Z37" s="47"/>
      <c r="AA37" s="47"/>
      <c r="AC37" s="328"/>
      <c r="AD37" s="47"/>
      <c r="AE37" s="48"/>
      <c r="AF37" s="45"/>
      <c r="AT37" s="237"/>
      <c r="AU37" s="237"/>
    </row>
    <row r="38" spans="1:98" s="57" customFormat="1" ht="9.75" hidden="1" customHeight="1">
      <c r="A38" s="1036">
        <v>0</v>
      </c>
      <c r="B38" s="1012" t="s">
        <v>16</v>
      </c>
      <c r="C38" s="57" t="s">
        <v>5</v>
      </c>
      <c r="D38" s="57">
        <f t="shared" si="12"/>
        <v>0</v>
      </c>
      <c r="O38" s="58"/>
      <c r="P38" s="58"/>
      <c r="Q38" s="58"/>
      <c r="R38" s="58"/>
      <c r="S38" s="58"/>
      <c r="T38" s="58"/>
      <c r="U38" s="58"/>
      <c r="V38" s="58"/>
      <c r="W38" s="58"/>
      <c r="X38" s="58"/>
      <c r="Y38" s="58"/>
      <c r="Z38" s="58"/>
      <c r="AA38" s="58"/>
      <c r="AC38" s="326"/>
      <c r="AD38" s="58"/>
      <c r="AE38" s="59"/>
      <c r="AF38" s="60"/>
      <c r="AT38" s="241"/>
      <c r="AU38" s="241"/>
    </row>
    <row r="39" spans="1:98" ht="9.75" hidden="1" customHeight="1">
      <c r="A39" s="1037"/>
      <c r="B39" s="1013"/>
      <c r="C39" s="36" t="s">
        <v>6</v>
      </c>
      <c r="D39" s="36">
        <f t="shared" si="12"/>
        <v>0</v>
      </c>
      <c r="M39" s="36"/>
      <c r="N39" s="36"/>
    </row>
    <row r="40" spans="1:98" ht="9.75" hidden="1" customHeight="1">
      <c r="A40" s="1037"/>
      <c r="B40" s="1013"/>
      <c r="C40" s="36" t="s">
        <v>7</v>
      </c>
      <c r="D40" s="36">
        <f t="shared" si="12"/>
        <v>0</v>
      </c>
      <c r="M40" s="36"/>
      <c r="N40" s="36"/>
    </row>
    <row r="41" spans="1:98" ht="9.75" hidden="1" customHeight="1">
      <c r="A41" s="1037"/>
      <c r="B41" s="1013"/>
      <c r="C41" s="36" t="s">
        <v>8</v>
      </c>
      <c r="D41" s="36">
        <f t="shared" si="12"/>
        <v>0</v>
      </c>
      <c r="M41" s="36"/>
      <c r="N41" s="36"/>
    </row>
    <row r="42" spans="1:98" s="46" customFormat="1" ht="9.75" hidden="1" customHeight="1">
      <c r="A42" s="1038"/>
      <c r="B42" s="1014"/>
      <c r="C42" s="46" t="s">
        <v>9</v>
      </c>
      <c r="D42" s="46">
        <f t="shared" si="12"/>
        <v>4</v>
      </c>
      <c r="O42" s="47"/>
      <c r="P42" s="80">
        <v>4</v>
      </c>
      <c r="Q42" s="47"/>
      <c r="R42" s="47"/>
      <c r="S42" s="47"/>
      <c r="T42" s="47"/>
      <c r="U42" s="47"/>
      <c r="V42" s="47"/>
      <c r="W42" s="47"/>
      <c r="X42" s="47"/>
      <c r="Y42" s="47"/>
      <c r="Z42" s="47"/>
      <c r="AA42" s="47"/>
      <c r="AC42" s="328"/>
      <c r="AD42" s="47"/>
      <c r="AE42" s="48"/>
      <c r="AF42" s="45"/>
      <c r="AT42" s="237"/>
      <c r="AU42" s="237"/>
    </row>
    <row r="43" spans="1:98" s="107" customFormat="1" ht="9.75" hidden="1" customHeight="1">
      <c r="A43" s="1024">
        <v>0</v>
      </c>
      <c r="B43" s="979" t="s">
        <v>17</v>
      </c>
      <c r="C43" s="57" t="s">
        <v>5</v>
      </c>
      <c r="D43" s="57">
        <f t="shared" si="12"/>
        <v>0</v>
      </c>
      <c r="N43" s="152"/>
      <c r="O43" s="152"/>
      <c r="P43" s="152"/>
      <c r="Q43" s="152"/>
      <c r="R43" s="152"/>
      <c r="S43" s="152"/>
      <c r="T43" s="152"/>
      <c r="U43" s="152"/>
      <c r="V43" s="152"/>
      <c r="W43" s="152"/>
      <c r="X43" s="152"/>
      <c r="Y43" s="152"/>
      <c r="Z43" s="152"/>
      <c r="AA43" s="152"/>
      <c r="AC43" s="330"/>
      <c r="AD43" s="152"/>
      <c r="AE43" s="153"/>
      <c r="AF43" s="209"/>
      <c r="AT43" s="245"/>
      <c r="AU43" s="245"/>
    </row>
    <row r="44" spans="1:98" s="106" customFormat="1" ht="9.75" hidden="1" customHeight="1">
      <c r="A44" s="1025"/>
      <c r="B44" s="980"/>
      <c r="C44" s="36" t="s">
        <v>6</v>
      </c>
      <c r="D44" s="36">
        <f t="shared" si="12"/>
        <v>0</v>
      </c>
      <c r="N44" s="149"/>
      <c r="O44" s="149"/>
      <c r="P44" s="149"/>
      <c r="Q44" s="149"/>
      <c r="R44" s="149"/>
      <c r="S44" s="149"/>
      <c r="T44" s="149"/>
      <c r="U44" s="149"/>
      <c r="V44" s="149"/>
      <c r="W44" s="149"/>
      <c r="X44" s="149"/>
      <c r="Y44" s="149"/>
      <c r="Z44" s="149"/>
      <c r="AA44" s="149"/>
      <c r="AC44" s="35"/>
      <c r="AD44" s="149"/>
      <c r="AE44" s="151"/>
      <c r="AF44" s="210"/>
      <c r="AT44" s="246"/>
      <c r="AU44" s="246"/>
    </row>
    <row r="45" spans="1:98" s="106" customFormat="1" ht="9.75" hidden="1" customHeight="1">
      <c r="A45" s="1025"/>
      <c r="B45" s="980"/>
      <c r="C45" s="36" t="s">
        <v>7</v>
      </c>
      <c r="D45" s="36">
        <f t="shared" si="12"/>
        <v>0</v>
      </c>
      <c r="N45" s="149"/>
      <c r="O45" s="149"/>
      <c r="P45" s="149"/>
      <c r="Q45" s="149"/>
      <c r="R45" s="149"/>
      <c r="S45" s="149"/>
      <c r="T45" s="149"/>
      <c r="U45" s="149"/>
      <c r="V45" s="149"/>
      <c r="W45" s="149"/>
      <c r="X45" s="149"/>
      <c r="Y45" s="149"/>
      <c r="Z45" s="149"/>
      <c r="AA45" s="149"/>
      <c r="AC45" s="35"/>
      <c r="AD45" s="149"/>
      <c r="AE45" s="151"/>
      <c r="AF45" s="210"/>
      <c r="AT45" s="246"/>
      <c r="AU45" s="246"/>
    </row>
    <row r="46" spans="1:98" s="106" customFormat="1" ht="9.75" hidden="1" customHeight="1">
      <c r="A46" s="1025"/>
      <c r="B46" s="980"/>
      <c r="C46" s="36" t="s">
        <v>8</v>
      </c>
      <c r="D46" s="36">
        <f t="shared" si="12"/>
        <v>0</v>
      </c>
      <c r="N46" s="149"/>
      <c r="O46" s="149"/>
      <c r="P46" s="149"/>
      <c r="Q46" s="149"/>
      <c r="R46" s="149"/>
      <c r="S46" s="149"/>
      <c r="T46" s="149"/>
      <c r="U46" s="149"/>
      <c r="V46" s="149"/>
      <c r="W46" s="149"/>
      <c r="X46" s="149"/>
      <c r="Y46" s="149"/>
      <c r="Z46" s="149"/>
      <c r="AA46" s="149"/>
      <c r="AC46" s="35"/>
      <c r="AD46" s="149"/>
      <c r="AE46" s="151"/>
      <c r="AF46" s="210"/>
      <c r="AT46" s="246"/>
      <c r="AU46" s="246"/>
    </row>
    <row r="47" spans="1:98" s="108" customFormat="1" ht="9.75" hidden="1" customHeight="1">
      <c r="A47" s="1026"/>
      <c r="B47" s="981"/>
      <c r="C47" s="61" t="s">
        <v>9</v>
      </c>
      <c r="D47" s="61">
        <f t="shared" si="12"/>
        <v>12</v>
      </c>
      <c r="N47" s="155"/>
      <c r="O47" s="155"/>
      <c r="P47" s="155"/>
      <c r="Q47" s="169">
        <v>4</v>
      </c>
      <c r="R47" s="169">
        <v>3</v>
      </c>
      <c r="S47" s="169">
        <v>5</v>
      </c>
      <c r="T47" s="155"/>
      <c r="U47" s="155"/>
      <c r="V47" s="155"/>
      <c r="W47" s="155"/>
      <c r="X47" s="155"/>
      <c r="Y47" s="155"/>
      <c r="Z47" s="155"/>
      <c r="AA47" s="155"/>
      <c r="AC47" s="331"/>
      <c r="AD47" s="155"/>
      <c r="AE47" s="180"/>
      <c r="AF47" s="211"/>
      <c r="AT47" s="247"/>
      <c r="AU47" s="247"/>
    </row>
    <row r="48" spans="1:98" s="67" customFormat="1" ht="9.75" hidden="1" customHeight="1">
      <c r="A48" s="1033">
        <v>0</v>
      </c>
      <c r="B48" s="1018" t="s">
        <v>18</v>
      </c>
      <c r="C48" s="67" t="s">
        <v>5</v>
      </c>
      <c r="D48" s="67">
        <f t="shared" si="12"/>
        <v>0</v>
      </c>
      <c r="N48" s="68"/>
      <c r="O48" s="68"/>
      <c r="P48" s="68"/>
      <c r="Q48" s="68"/>
      <c r="R48" s="68"/>
      <c r="S48" s="68"/>
      <c r="T48" s="68"/>
      <c r="U48" s="68"/>
      <c r="V48" s="68"/>
      <c r="W48" s="68"/>
      <c r="X48" s="68"/>
      <c r="Y48" s="68"/>
      <c r="Z48" s="68"/>
      <c r="AA48" s="68"/>
      <c r="AC48" s="271"/>
      <c r="AD48" s="68"/>
      <c r="AE48" s="69"/>
      <c r="AF48" s="70"/>
      <c r="AT48" s="244"/>
      <c r="AU48" s="244"/>
    </row>
    <row r="49" spans="1:99" ht="9.75" hidden="1" customHeight="1">
      <c r="A49" s="1034"/>
      <c r="B49" s="1019"/>
      <c r="C49" s="36" t="s">
        <v>6</v>
      </c>
      <c r="D49" s="36">
        <f t="shared" si="12"/>
        <v>44</v>
      </c>
      <c r="H49" s="42">
        <v>3</v>
      </c>
      <c r="I49" s="42">
        <v>3</v>
      </c>
      <c r="J49" s="42">
        <v>3</v>
      </c>
      <c r="K49" s="42">
        <v>8</v>
      </c>
      <c r="L49" s="42">
        <v>3</v>
      </c>
      <c r="M49" s="42">
        <v>12</v>
      </c>
      <c r="N49" s="41">
        <v>8</v>
      </c>
      <c r="O49" s="41">
        <v>2</v>
      </c>
      <c r="Q49" s="170">
        <v>1</v>
      </c>
      <c r="R49" s="170">
        <v>1</v>
      </c>
    </row>
    <row r="50" spans="1:99" ht="9.75" hidden="1" customHeight="1">
      <c r="A50" s="1034"/>
      <c r="B50" s="1019"/>
      <c r="C50" s="36" t="s">
        <v>7</v>
      </c>
      <c r="D50" s="36">
        <f t="shared" si="12"/>
        <v>29</v>
      </c>
      <c r="M50" s="36"/>
      <c r="P50" s="41">
        <v>5</v>
      </c>
      <c r="Q50" s="41">
        <v>10</v>
      </c>
      <c r="R50" s="41">
        <v>10</v>
      </c>
      <c r="S50" s="182">
        <v>3</v>
      </c>
      <c r="T50" s="182">
        <v>1</v>
      </c>
    </row>
    <row r="51" spans="1:99" ht="9.75" hidden="1" customHeight="1">
      <c r="A51" s="1034"/>
      <c r="B51" s="1019"/>
      <c r="C51" s="36" t="s">
        <v>8</v>
      </c>
      <c r="D51" s="36">
        <f t="shared" si="12"/>
        <v>0</v>
      </c>
      <c r="M51" s="36"/>
    </row>
    <row r="52" spans="1:99" s="46" customFormat="1" ht="9.75" hidden="1" customHeight="1">
      <c r="A52" s="1035"/>
      <c r="B52" s="1020"/>
      <c r="C52" s="46" t="s">
        <v>9</v>
      </c>
      <c r="D52" s="46">
        <f t="shared" si="12"/>
        <v>0</v>
      </c>
      <c r="N52" s="47"/>
      <c r="O52" s="47"/>
      <c r="P52" s="47"/>
      <c r="Q52" s="47"/>
      <c r="R52" s="47"/>
      <c r="S52" s="47"/>
      <c r="T52" s="47"/>
      <c r="U52" s="47"/>
      <c r="V52" s="47"/>
      <c r="W52" s="47"/>
      <c r="X52" s="47"/>
      <c r="Y52" s="47"/>
      <c r="Z52" s="47"/>
      <c r="AA52" s="47"/>
      <c r="AC52" s="328"/>
      <c r="AD52" s="47"/>
      <c r="AE52" s="48"/>
      <c r="AF52" s="45"/>
      <c r="AT52" s="237"/>
      <c r="AU52" s="237"/>
    </row>
    <row r="53" spans="1:99" s="57" customFormat="1" ht="9.75" customHeight="1">
      <c r="A53" s="1039">
        <v>0</v>
      </c>
      <c r="B53" s="1043" t="s">
        <v>19</v>
      </c>
      <c r="C53" s="57" t="s">
        <v>5</v>
      </c>
      <c r="D53" s="57">
        <f t="shared" si="12"/>
        <v>0</v>
      </c>
      <c r="M53" s="58"/>
      <c r="N53" s="58"/>
      <c r="O53" s="58"/>
      <c r="P53" s="58"/>
      <c r="Q53" s="58"/>
      <c r="R53" s="58"/>
      <c r="S53" s="58"/>
      <c r="T53" s="58"/>
      <c r="U53" s="58"/>
      <c r="V53" s="58"/>
      <c r="W53" s="58"/>
      <c r="X53" s="58"/>
      <c r="Y53" s="58"/>
      <c r="Z53" s="58"/>
      <c r="AA53" s="58"/>
      <c r="AC53" s="326"/>
      <c r="AD53" s="58"/>
      <c r="AE53" s="59"/>
      <c r="AF53" s="60"/>
      <c r="AT53" s="241"/>
      <c r="AU53" s="241"/>
    </row>
    <row r="54" spans="1:99" ht="9.75" customHeight="1">
      <c r="A54" s="1040"/>
      <c r="B54" s="1042"/>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342"/>
      <c r="AF54" s="343"/>
      <c r="AG54" s="226"/>
      <c r="AH54" s="226"/>
    </row>
    <row r="55" spans="1:99" ht="9.75" customHeight="1">
      <c r="A55" s="1040"/>
      <c r="B55" s="1042"/>
      <c r="C55" s="36" t="s">
        <v>7</v>
      </c>
      <c r="D55" s="36">
        <f t="shared" si="12"/>
        <v>25</v>
      </c>
      <c r="U55" s="160">
        <v>1</v>
      </c>
      <c r="V55" s="160"/>
      <c r="W55" s="160"/>
      <c r="X55" s="160"/>
      <c r="Y55" s="160"/>
      <c r="Z55" s="160"/>
      <c r="AA55" s="41">
        <v>1</v>
      </c>
      <c r="AB55" s="42">
        <v>8</v>
      </c>
      <c r="AC55" s="231">
        <v>7</v>
      </c>
      <c r="AD55" s="41">
        <v>2</v>
      </c>
      <c r="AE55" s="174">
        <v>3</v>
      </c>
      <c r="AF55" s="39">
        <v>3</v>
      </c>
    </row>
    <row r="56" spans="1:99" ht="9.75" customHeight="1">
      <c r="A56" s="1040"/>
      <c r="B56" s="1042"/>
      <c r="C56" s="36" t="s">
        <v>8</v>
      </c>
      <c r="D56" s="36">
        <f t="shared" si="12"/>
        <v>0</v>
      </c>
      <c r="Y56" s="68"/>
      <c r="AA56" s="68"/>
    </row>
    <row r="57" spans="1:99" s="61" customFormat="1" ht="9.75" customHeight="1">
      <c r="A57" s="1041"/>
      <c r="B57" s="1044"/>
      <c r="C57" s="61" t="s">
        <v>9</v>
      </c>
      <c r="D57" s="61">
        <f t="shared" si="12"/>
        <v>0</v>
      </c>
      <c r="M57" s="62"/>
      <c r="N57" s="62"/>
      <c r="O57" s="62"/>
      <c r="P57" s="62"/>
      <c r="Q57" s="62"/>
      <c r="R57" s="62"/>
      <c r="S57" s="62"/>
      <c r="T57" s="62"/>
      <c r="U57" s="62"/>
      <c r="V57" s="62"/>
      <c r="W57" s="62"/>
      <c r="X57" s="62"/>
      <c r="Y57" s="62"/>
      <c r="Z57" s="62"/>
      <c r="AA57" s="62"/>
      <c r="AC57" s="329"/>
      <c r="AD57" s="62"/>
      <c r="AE57" s="63"/>
      <c r="AF57" s="64"/>
      <c r="AT57" s="243"/>
      <c r="AU57" s="243"/>
    </row>
    <row r="58" spans="1:99" s="67" customFormat="1" ht="9.75" hidden="1" customHeight="1">
      <c r="A58" s="1039">
        <v>0</v>
      </c>
      <c r="B58" s="979" t="s">
        <v>20</v>
      </c>
      <c r="C58" s="67" t="s">
        <v>5</v>
      </c>
      <c r="D58" s="67">
        <f t="shared" si="12"/>
        <v>10</v>
      </c>
      <c r="M58" s="68"/>
      <c r="N58" s="141">
        <v>2</v>
      </c>
      <c r="O58" s="141">
        <v>5</v>
      </c>
      <c r="P58" s="68"/>
      <c r="Q58" s="171">
        <v>3</v>
      </c>
      <c r="R58" s="68"/>
      <c r="S58" s="68"/>
      <c r="T58" s="68"/>
      <c r="U58" s="68"/>
      <c r="V58" s="68"/>
      <c r="W58" s="68"/>
      <c r="X58" s="68"/>
      <c r="Y58" s="68"/>
      <c r="Z58" s="68"/>
      <c r="AA58" s="68"/>
      <c r="AC58" s="271"/>
      <c r="AD58" s="68"/>
      <c r="AE58" s="69"/>
      <c r="AF58" s="70"/>
      <c r="AT58" s="244"/>
      <c r="AU58" s="244"/>
      <c r="CT58" s="143"/>
      <c r="CU58" s="70"/>
    </row>
    <row r="59" spans="1:99" ht="9.75" hidden="1" customHeight="1">
      <c r="A59" s="1040"/>
      <c r="B59" s="980"/>
      <c r="C59" s="36" t="s">
        <v>6</v>
      </c>
      <c r="D59" s="36">
        <f t="shared" si="12"/>
        <v>0</v>
      </c>
      <c r="CT59" s="115"/>
      <c r="CU59" s="39"/>
    </row>
    <row r="60" spans="1:99" ht="9.75" hidden="1" customHeight="1">
      <c r="A60" s="1040"/>
      <c r="B60" s="980"/>
      <c r="C60" s="36" t="s">
        <v>7</v>
      </c>
      <c r="D60" s="36">
        <f t="shared" si="12"/>
        <v>0</v>
      </c>
      <c r="CT60" s="115"/>
      <c r="CU60" s="39"/>
    </row>
    <row r="61" spans="1:99" ht="9.75" hidden="1" customHeight="1">
      <c r="A61" s="1040"/>
      <c r="B61" s="980"/>
      <c r="C61" s="36" t="s">
        <v>8</v>
      </c>
      <c r="D61" s="36">
        <f t="shared" si="12"/>
        <v>0</v>
      </c>
      <c r="M61" s="36"/>
      <c r="CT61" s="115"/>
      <c r="CU61" s="39"/>
    </row>
    <row r="62" spans="1:99" s="61" customFormat="1" ht="9.75" hidden="1" customHeight="1">
      <c r="A62" s="1041"/>
      <c r="B62" s="981"/>
      <c r="C62" s="61" t="s">
        <v>9</v>
      </c>
      <c r="D62" s="61">
        <f t="shared" si="12"/>
        <v>0</v>
      </c>
      <c r="M62" s="62"/>
      <c r="N62" s="62"/>
      <c r="O62" s="37"/>
      <c r="P62" s="62"/>
      <c r="Q62" s="62"/>
      <c r="R62" s="62"/>
      <c r="S62" s="62"/>
      <c r="T62" s="62"/>
      <c r="U62" s="62"/>
      <c r="V62" s="62"/>
      <c r="W62" s="62"/>
      <c r="X62" s="62"/>
      <c r="Y62" s="62"/>
      <c r="Z62" s="62"/>
      <c r="AA62" s="62"/>
      <c r="AC62" s="329"/>
      <c r="AD62" s="62"/>
      <c r="AE62" s="63"/>
      <c r="AF62" s="64"/>
      <c r="AT62" s="243"/>
      <c r="AU62" s="243"/>
      <c r="CT62" s="116"/>
      <c r="CU62" s="64"/>
    </row>
    <row r="63" spans="1:99" s="57" customFormat="1" ht="9.75" hidden="1" customHeight="1">
      <c r="A63" s="1033">
        <v>0</v>
      </c>
      <c r="B63" s="1018" t="s">
        <v>21</v>
      </c>
      <c r="C63" s="57" t="s">
        <v>5</v>
      </c>
      <c r="D63" s="57">
        <f t="shared" si="12"/>
        <v>36</v>
      </c>
      <c r="N63" s="82">
        <v>2</v>
      </c>
      <c r="O63" s="41">
        <v>5</v>
      </c>
      <c r="P63" s="82">
        <v>5</v>
      </c>
      <c r="Q63" s="82">
        <v>6</v>
      </c>
      <c r="R63" s="82">
        <v>5</v>
      </c>
      <c r="S63" s="157">
        <v>4</v>
      </c>
      <c r="T63" s="157">
        <v>2</v>
      </c>
      <c r="U63" s="157">
        <v>2</v>
      </c>
      <c r="V63" s="157">
        <v>2</v>
      </c>
      <c r="W63" s="200">
        <v>3</v>
      </c>
      <c r="X63" s="58"/>
      <c r="Y63" s="58"/>
      <c r="Z63" s="58"/>
      <c r="AA63" s="58"/>
      <c r="AC63" s="326"/>
      <c r="AD63" s="58"/>
      <c r="AE63" s="59"/>
      <c r="AF63" s="60"/>
      <c r="AT63" s="241"/>
      <c r="AU63" s="241"/>
    </row>
    <row r="64" spans="1:99" ht="9.75" hidden="1" customHeight="1">
      <c r="A64" s="1034"/>
      <c r="B64" s="1019"/>
      <c r="C64" s="36" t="s">
        <v>6</v>
      </c>
      <c r="D64" s="36">
        <f t="shared" si="12"/>
        <v>0</v>
      </c>
      <c r="M64" s="36"/>
    </row>
    <row r="65" spans="1:99" ht="9.75" hidden="1" customHeight="1">
      <c r="A65" s="1034"/>
      <c r="B65" s="1019"/>
      <c r="C65" s="36" t="s">
        <v>7</v>
      </c>
      <c r="D65" s="36">
        <f t="shared" si="12"/>
        <v>0</v>
      </c>
      <c r="M65" s="36"/>
    </row>
    <row r="66" spans="1:99" ht="9.75" hidden="1" customHeight="1">
      <c r="A66" s="1034"/>
      <c r="B66" s="1019"/>
      <c r="C66" s="36" t="s">
        <v>8</v>
      </c>
      <c r="D66" s="36">
        <f t="shared" si="12"/>
        <v>10</v>
      </c>
      <c r="M66" s="41">
        <v>1</v>
      </c>
      <c r="N66" s="41">
        <v>3</v>
      </c>
      <c r="O66" s="41">
        <v>1</v>
      </c>
      <c r="P66" s="41">
        <v>1</v>
      </c>
      <c r="Q66" s="41">
        <v>1</v>
      </c>
      <c r="R66" s="41">
        <v>1</v>
      </c>
      <c r="S66" s="41">
        <v>1</v>
      </c>
      <c r="T66" s="112">
        <v>1</v>
      </c>
    </row>
    <row r="67" spans="1:99" s="46" customFormat="1" ht="9.75" hidden="1" customHeight="1">
      <c r="A67" s="1035"/>
      <c r="B67" s="1020"/>
      <c r="C67" s="46" t="s">
        <v>9</v>
      </c>
      <c r="D67" s="46">
        <f t="shared" si="12"/>
        <v>0</v>
      </c>
      <c r="N67" s="47"/>
      <c r="O67" s="47"/>
      <c r="P67" s="47"/>
      <c r="Q67" s="47"/>
      <c r="R67" s="47"/>
      <c r="S67" s="47"/>
      <c r="T67" s="47"/>
      <c r="U67" s="47"/>
      <c r="V67" s="47"/>
      <c r="W67" s="47"/>
      <c r="X67" s="47"/>
      <c r="Y67" s="47"/>
      <c r="Z67" s="47"/>
      <c r="AA67" s="47"/>
      <c r="AC67" s="328"/>
      <c r="AD67" s="47"/>
      <c r="AE67" s="48"/>
      <c r="AF67" s="45"/>
      <c r="AT67" s="237"/>
      <c r="AU67" s="237"/>
    </row>
    <row r="68" spans="1:99" s="57" customFormat="1" ht="9.75" customHeight="1">
      <c r="A68" s="1039">
        <v>0</v>
      </c>
      <c r="B68" s="979" t="s">
        <v>22</v>
      </c>
      <c r="C68" s="57" t="s">
        <v>5</v>
      </c>
      <c r="D68" s="57">
        <f t="shared" si="12"/>
        <v>30</v>
      </c>
      <c r="M68" s="58"/>
      <c r="N68" s="58"/>
      <c r="O68" s="58"/>
      <c r="P68" s="58"/>
      <c r="Q68" s="58"/>
      <c r="R68" s="58"/>
      <c r="S68" s="58"/>
      <c r="T68" s="58"/>
      <c r="U68" s="58"/>
      <c r="V68" s="58"/>
      <c r="W68" s="58"/>
      <c r="X68" s="58"/>
      <c r="Y68" s="58"/>
      <c r="Z68" s="58"/>
      <c r="AA68" s="58"/>
      <c r="AC68" s="326"/>
      <c r="AD68" s="58"/>
      <c r="AE68" s="188">
        <v>2</v>
      </c>
      <c r="AF68" s="213">
        <v>5</v>
      </c>
      <c r="AG68" s="140">
        <v>5</v>
      </c>
      <c r="AH68" s="85">
        <v>5</v>
      </c>
      <c r="AI68" s="213">
        <v>5</v>
      </c>
      <c r="AJ68" s="83">
        <v>5</v>
      </c>
      <c r="AK68" s="84">
        <v>3</v>
      </c>
      <c r="AT68" s="241"/>
      <c r="AU68" s="241"/>
    </row>
    <row r="69" spans="1:99" ht="9.75" customHeight="1">
      <c r="A69" s="1040"/>
      <c r="B69" s="980"/>
      <c r="C69" s="36" t="s">
        <v>6</v>
      </c>
      <c r="D69" s="36">
        <f t="shared" si="12"/>
        <v>31</v>
      </c>
      <c r="AE69" s="174">
        <v>2</v>
      </c>
      <c r="AF69" s="44">
        <v>3</v>
      </c>
      <c r="AG69" s="43">
        <v>5</v>
      </c>
      <c r="AH69" s="43">
        <v>5</v>
      </c>
      <c r="AI69" s="43">
        <v>1</v>
      </c>
      <c r="AJ69" s="43">
        <v>5</v>
      </c>
      <c r="AK69" s="43">
        <v>5</v>
      </c>
      <c r="AL69" s="43">
        <v>5</v>
      </c>
    </row>
    <row r="70" spans="1:99" ht="9.75" customHeight="1">
      <c r="A70" s="1040"/>
      <c r="B70" s="980"/>
      <c r="C70" s="36" t="s">
        <v>7</v>
      </c>
      <c r="D70" s="36">
        <f t="shared" si="12"/>
        <v>20</v>
      </c>
      <c r="AG70" s="37"/>
      <c r="AI70" s="39"/>
      <c r="AK70" s="43">
        <v>5</v>
      </c>
      <c r="AL70" s="43">
        <v>5</v>
      </c>
      <c r="AM70" s="43">
        <v>5</v>
      </c>
      <c r="AN70" s="43">
        <v>5</v>
      </c>
    </row>
    <row r="71" spans="1:99" ht="9.75" customHeight="1">
      <c r="A71" s="1040"/>
      <c r="B71" s="980"/>
      <c r="C71" s="36" t="s">
        <v>8</v>
      </c>
      <c r="D71" s="36">
        <f t="shared" si="12"/>
        <v>5</v>
      </c>
      <c r="AG71" s="37"/>
      <c r="AH71" s="43">
        <v>1</v>
      </c>
      <c r="AI71" s="44">
        <v>1</v>
      </c>
      <c r="AJ71" s="43">
        <v>1</v>
      </c>
      <c r="AK71" s="43">
        <v>1</v>
      </c>
      <c r="AL71" s="43">
        <v>1</v>
      </c>
    </row>
    <row r="72" spans="1:99" s="61" customFormat="1" ht="9.75" customHeight="1">
      <c r="A72" s="1041"/>
      <c r="B72" s="981"/>
      <c r="C72" s="61" t="s">
        <v>9</v>
      </c>
      <c r="D72" s="252"/>
      <c r="M72" s="62"/>
      <c r="N72" s="62"/>
      <c r="O72" s="62"/>
      <c r="P72" s="62"/>
      <c r="Q72" s="62"/>
      <c r="R72" s="62"/>
      <c r="S72" s="62"/>
      <c r="T72" s="62"/>
      <c r="U72" s="62"/>
      <c r="V72" s="62"/>
      <c r="W72" s="155"/>
      <c r="X72" s="62"/>
      <c r="Y72" s="62"/>
      <c r="Z72" s="62"/>
      <c r="AA72" s="62"/>
      <c r="AC72" s="329"/>
      <c r="AD72" s="62"/>
      <c r="AE72" s="63"/>
      <c r="AF72" s="64"/>
      <c r="AT72" s="243"/>
      <c r="AU72" s="243"/>
    </row>
    <row r="73" spans="1:99" s="67" customFormat="1" ht="9.75" customHeight="1">
      <c r="A73" s="1039">
        <v>0</v>
      </c>
      <c r="B73" s="1043" t="s">
        <v>23</v>
      </c>
      <c r="C73" s="67" t="s">
        <v>5</v>
      </c>
      <c r="D73" s="67">
        <f t="shared" si="12"/>
        <v>0</v>
      </c>
      <c r="M73" s="68"/>
      <c r="N73" s="68"/>
      <c r="O73" s="68"/>
      <c r="P73" s="68"/>
      <c r="Q73" s="249"/>
      <c r="R73" s="250"/>
      <c r="S73" s="68"/>
      <c r="T73" s="68"/>
      <c r="U73" s="68"/>
      <c r="V73" s="68"/>
      <c r="W73" s="68"/>
      <c r="X73" s="68"/>
      <c r="Y73" s="68"/>
      <c r="Z73" s="68"/>
      <c r="AA73" s="142"/>
      <c r="AB73" s="189"/>
      <c r="AC73" s="332"/>
      <c r="AD73" s="68"/>
      <c r="AE73" s="69"/>
      <c r="AF73" s="70"/>
      <c r="AT73" s="244"/>
      <c r="AU73" s="244"/>
    </row>
    <row r="74" spans="1:99" ht="9.75" customHeight="1">
      <c r="A74" s="1040"/>
      <c r="B74" s="1042"/>
      <c r="C74" s="36" t="s">
        <v>6</v>
      </c>
      <c r="D74" s="36">
        <f t="shared" si="12"/>
        <v>0</v>
      </c>
      <c r="Q74" s="135"/>
      <c r="R74" s="185"/>
      <c r="AA74" s="112"/>
      <c r="AB74" s="53"/>
      <c r="AC74" s="333"/>
    </row>
    <row r="75" spans="1:99" ht="9.75" customHeight="1">
      <c r="A75" s="1040"/>
      <c r="B75" s="1042"/>
      <c r="C75" s="36" t="s">
        <v>7</v>
      </c>
      <c r="D75" s="36">
        <f t="shared" si="12"/>
        <v>0</v>
      </c>
      <c r="Q75" s="135"/>
      <c r="R75" s="185"/>
      <c r="AA75" s="112"/>
      <c r="AB75" s="53"/>
      <c r="AC75" s="333"/>
    </row>
    <row r="76" spans="1:99" ht="9.75" customHeight="1">
      <c r="A76" s="1040"/>
      <c r="B76" s="1042"/>
      <c r="C76" s="36" t="s">
        <v>8</v>
      </c>
      <c r="D76" s="36">
        <f t="shared" si="12"/>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41"/>
      <c r="B77" s="1044"/>
      <c r="C77" s="46" t="s">
        <v>9</v>
      </c>
      <c r="D77" s="46">
        <f t="shared" ref="D77:D127" si="13">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8"/>
      <c r="AF77" s="45"/>
      <c r="AT77" s="237"/>
      <c r="AU77" s="237"/>
    </row>
    <row r="78" spans="1:99" s="106" customFormat="1" ht="9.75" customHeight="1">
      <c r="A78" s="1036">
        <v>0</v>
      </c>
      <c r="B78" s="985" t="s">
        <v>24</v>
      </c>
      <c r="C78" s="57" t="s">
        <v>5</v>
      </c>
      <c r="D78" s="57">
        <f t="shared" si="13"/>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9"/>
      <c r="AF78" s="60"/>
      <c r="AG78" s="57"/>
      <c r="AH78" s="57"/>
      <c r="AI78" s="57"/>
      <c r="AJ78" s="57"/>
      <c r="AK78" s="57"/>
      <c r="AL78" s="57"/>
      <c r="AM78" s="57"/>
      <c r="AN78" s="57"/>
      <c r="AO78" s="57"/>
      <c r="AP78" s="57"/>
      <c r="AQ78" s="57"/>
      <c r="AR78" s="57"/>
      <c r="AS78" s="57"/>
      <c r="AT78" s="241"/>
      <c r="AU78" s="241"/>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37"/>
      <c r="B79" s="986"/>
      <c r="C79" s="36" t="s">
        <v>6</v>
      </c>
      <c r="D79" s="36">
        <f t="shared" si="13"/>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8"/>
      <c r="AF79" s="39"/>
      <c r="AG79" s="36"/>
      <c r="AH79" s="36"/>
      <c r="AI79" s="36"/>
      <c r="AJ79" s="36"/>
      <c r="AK79" s="36"/>
      <c r="AL79" s="36"/>
      <c r="AM79" s="36"/>
      <c r="AN79" s="36"/>
      <c r="AO79" s="36"/>
      <c r="AP79" s="36"/>
      <c r="AQ79" s="36"/>
      <c r="AR79" s="36"/>
      <c r="AS79" s="36"/>
      <c r="AT79" s="242"/>
      <c r="AU79" s="242"/>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37"/>
      <c r="B80" s="986"/>
      <c r="C80" s="49" t="s">
        <v>7</v>
      </c>
      <c r="D80" s="36">
        <f t="shared" si="13"/>
        <v>43</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0">
        <v>3</v>
      </c>
      <c r="AF80" s="39"/>
      <c r="AG80" s="36"/>
      <c r="AH80" s="36"/>
      <c r="AI80" s="36"/>
      <c r="AJ80" s="36"/>
      <c r="AK80" s="36"/>
      <c r="AL80" s="36"/>
      <c r="AM80" s="36"/>
      <c r="AN80" s="36"/>
      <c r="AO80" s="36"/>
      <c r="AP80" s="36"/>
      <c r="AQ80" s="36"/>
      <c r="AR80" s="36"/>
      <c r="AS80" s="36"/>
      <c r="AT80" s="242"/>
      <c r="AU80" s="242"/>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37"/>
      <c r="B81" s="986"/>
      <c r="C81" s="36" t="s">
        <v>8</v>
      </c>
      <c r="D81" s="36">
        <f t="shared" si="13"/>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8"/>
      <c r="AF81" s="39"/>
      <c r="AG81" s="36"/>
      <c r="AH81" s="36"/>
      <c r="AI81" s="36"/>
      <c r="AJ81" s="36"/>
      <c r="AK81" s="36"/>
      <c r="AL81" s="36"/>
      <c r="AM81" s="36"/>
      <c r="AN81" s="36"/>
      <c r="AO81" s="36"/>
      <c r="AP81" s="36"/>
      <c r="AQ81" s="36"/>
      <c r="AR81" s="36"/>
      <c r="AS81" s="36"/>
      <c r="AT81" s="242"/>
      <c r="AU81" s="242"/>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38"/>
      <c r="B82" s="987"/>
      <c r="C82" s="46" t="s">
        <v>9</v>
      </c>
      <c r="D82" s="46">
        <f t="shared" si="13"/>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8"/>
      <c r="AF82" s="45"/>
      <c r="AG82" s="46"/>
      <c r="AH82" s="46"/>
      <c r="AI82" s="46"/>
      <c r="AJ82" s="46"/>
      <c r="AK82" s="46"/>
      <c r="AL82" s="46"/>
      <c r="AM82" s="46"/>
      <c r="AN82" s="46"/>
      <c r="AO82" s="46"/>
      <c r="AP82" s="46"/>
      <c r="AQ82" s="46"/>
      <c r="AR82" s="46"/>
      <c r="AS82" s="46"/>
      <c r="AT82" s="237"/>
      <c r="AU82" s="237"/>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24">
        <v>0</v>
      </c>
      <c r="B83" s="979" t="s">
        <v>43</v>
      </c>
      <c r="C83" s="57" t="s">
        <v>5</v>
      </c>
      <c r="D83" s="57">
        <f t="shared" si="13"/>
        <v>83</v>
      </c>
      <c r="U83" s="79">
        <v>5</v>
      </c>
      <c r="V83" s="82">
        <v>5</v>
      </c>
      <c r="W83" s="82">
        <v>5</v>
      </c>
      <c r="X83" s="82">
        <v>5</v>
      </c>
      <c r="Y83" s="82">
        <v>5</v>
      </c>
      <c r="Z83" s="82">
        <v>5</v>
      </c>
      <c r="AA83" s="82">
        <v>5</v>
      </c>
      <c r="AB83" s="79">
        <v>5</v>
      </c>
      <c r="AC83" s="359">
        <v>5</v>
      </c>
      <c r="AD83" s="82">
        <v>3</v>
      </c>
      <c r="AE83" s="360">
        <v>5</v>
      </c>
      <c r="AF83" s="358">
        <v>6</v>
      </c>
      <c r="AG83" s="83">
        <v>6</v>
      </c>
      <c r="AH83" s="358">
        <v>3</v>
      </c>
      <c r="AI83" s="83">
        <v>3</v>
      </c>
      <c r="AJ83" s="358">
        <v>3</v>
      </c>
      <c r="AK83" s="83">
        <v>3</v>
      </c>
      <c r="AL83" s="358">
        <v>3</v>
      </c>
      <c r="AM83" s="83">
        <v>3</v>
      </c>
      <c r="AT83" s="241"/>
      <c r="AU83" s="241"/>
    </row>
    <row r="84" spans="1:99" ht="9.75" customHeight="1">
      <c r="A84" s="1025"/>
      <c r="B84" s="980"/>
      <c r="C84" s="36" t="s">
        <v>6</v>
      </c>
      <c r="D84" s="36">
        <f t="shared" si="13"/>
        <v>0</v>
      </c>
      <c r="M84" s="36"/>
      <c r="N84" s="36"/>
      <c r="O84" s="36"/>
      <c r="P84" s="36"/>
      <c r="Q84" s="36"/>
      <c r="R84" s="36"/>
      <c r="S84" s="36"/>
      <c r="T84" s="36"/>
      <c r="U84" s="36"/>
      <c r="V84" s="36"/>
      <c r="W84" s="36"/>
      <c r="X84" s="36"/>
      <c r="Y84" s="36"/>
      <c r="Z84" s="36"/>
    </row>
    <row r="85" spans="1:99" ht="9.75" customHeight="1">
      <c r="A85" s="1025"/>
      <c r="B85" s="980"/>
      <c r="C85" s="36" t="s">
        <v>7</v>
      </c>
      <c r="D85" s="36">
        <f t="shared" si="13"/>
        <v>0</v>
      </c>
      <c r="M85" s="36"/>
      <c r="N85" s="36"/>
      <c r="O85" s="36"/>
      <c r="P85" s="36"/>
      <c r="Q85" s="36"/>
      <c r="R85" s="36"/>
      <c r="S85" s="36"/>
      <c r="T85" s="36"/>
      <c r="U85" s="36"/>
      <c r="V85" s="36"/>
      <c r="W85" s="36"/>
      <c r="X85" s="36"/>
      <c r="Y85" s="36"/>
      <c r="Z85" s="36"/>
    </row>
    <row r="86" spans="1:99" ht="9.75" customHeight="1">
      <c r="A86" s="1025"/>
      <c r="B86" s="980"/>
      <c r="C86" s="36" t="s">
        <v>8</v>
      </c>
      <c r="D86" s="36">
        <f t="shared" si="13"/>
        <v>0</v>
      </c>
      <c r="M86" s="36"/>
      <c r="N86" s="36"/>
      <c r="O86" s="36"/>
      <c r="P86" s="36"/>
      <c r="Q86" s="36"/>
      <c r="R86" s="36"/>
      <c r="S86" s="36"/>
      <c r="T86" s="36"/>
      <c r="U86" s="36"/>
      <c r="V86" s="36"/>
      <c r="W86" s="36"/>
      <c r="X86" s="36"/>
      <c r="Y86" s="36"/>
      <c r="Z86" s="36"/>
    </row>
    <row r="87" spans="1:99" s="61" customFormat="1" ht="9.75" customHeight="1">
      <c r="A87" s="1026"/>
      <c r="B87" s="981"/>
      <c r="C87" s="61" t="s">
        <v>9</v>
      </c>
      <c r="D87" s="61">
        <f t="shared" si="13"/>
        <v>0</v>
      </c>
      <c r="AA87" s="62"/>
      <c r="AC87" s="329"/>
      <c r="AD87" s="62"/>
      <c r="AE87" s="63"/>
      <c r="AF87" s="64"/>
      <c r="AT87" s="243"/>
      <c r="AU87" s="243"/>
    </row>
    <row r="88" spans="1:99" s="57" customFormat="1" ht="9.75" customHeight="1">
      <c r="A88" s="1024">
        <v>0</v>
      </c>
      <c r="B88" s="979" t="s">
        <v>41</v>
      </c>
      <c r="C88" s="57" t="s">
        <v>5</v>
      </c>
      <c r="D88" s="57">
        <f t="shared" si="13"/>
        <v>0</v>
      </c>
      <c r="AA88" s="58"/>
      <c r="AC88" s="326"/>
      <c r="AD88" s="58"/>
      <c r="AE88" s="59"/>
      <c r="AF88" s="60"/>
      <c r="AT88" s="241"/>
      <c r="AU88" s="241"/>
    </row>
    <row r="89" spans="1:99" ht="9.75" customHeight="1">
      <c r="A89" s="1025"/>
      <c r="B89" s="980"/>
      <c r="C89" s="36" t="s">
        <v>6</v>
      </c>
      <c r="D89" s="36">
        <f t="shared" si="13"/>
        <v>0</v>
      </c>
      <c r="M89" s="36"/>
      <c r="N89" s="36"/>
      <c r="O89" s="36"/>
      <c r="P89" s="36"/>
      <c r="Q89" s="36"/>
      <c r="R89" s="36"/>
      <c r="S89" s="36"/>
      <c r="T89" s="36"/>
      <c r="U89" s="36"/>
      <c r="V89" s="36"/>
      <c r="W89" s="36"/>
      <c r="X89" s="36"/>
      <c r="Y89" s="36"/>
      <c r="Z89" s="36"/>
    </row>
    <row r="90" spans="1:99" ht="9.75" customHeight="1">
      <c r="A90" s="1025"/>
      <c r="B90" s="980"/>
      <c r="C90" s="36" t="s">
        <v>7</v>
      </c>
      <c r="D90" s="36">
        <f t="shared" si="13"/>
        <v>0</v>
      </c>
      <c r="M90" s="36"/>
      <c r="N90" s="36"/>
      <c r="O90" s="36"/>
      <c r="P90" s="36"/>
      <c r="Q90" s="36"/>
      <c r="R90" s="36"/>
      <c r="S90" s="36"/>
      <c r="T90" s="36"/>
      <c r="U90" s="36"/>
      <c r="V90" s="36"/>
      <c r="W90" s="36"/>
      <c r="X90" s="36"/>
      <c r="Y90" s="36"/>
      <c r="Z90" s="36"/>
    </row>
    <row r="91" spans="1:99" ht="9.75" customHeight="1">
      <c r="A91" s="1025"/>
      <c r="B91" s="980"/>
      <c r="C91" s="36" t="s">
        <v>8</v>
      </c>
      <c r="D91" s="36">
        <f t="shared" si="13"/>
        <v>0</v>
      </c>
      <c r="M91" s="36"/>
      <c r="N91" s="36"/>
      <c r="O91" s="36"/>
      <c r="P91" s="36"/>
      <c r="Q91" s="36"/>
      <c r="R91" s="36"/>
      <c r="S91" s="36"/>
      <c r="T91" s="36"/>
      <c r="U91" s="36"/>
      <c r="V91" s="36"/>
      <c r="W91" s="36"/>
      <c r="X91" s="36"/>
      <c r="Y91" s="36"/>
      <c r="Z91" s="36"/>
    </row>
    <row r="92" spans="1:99" s="61" customFormat="1" ht="9.75" customHeight="1">
      <c r="A92" s="1026"/>
      <c r="B92" s="981"/>
      <c r="C92" s="61" t="s">
        <v>9</v>
      </c>
      <c r="D92" s="61">
        <f t="shared" si="13"/>
        <v>0</v>
      </c>
      <c r="AA92" s="62"/>
      <c r="AC92" s="329"/>
      <c r="AD92" s="62"/>
      <c r="AE92" s="63"/>
      <c r="AF92" s="64"/>
      <c r="AT92" s="243"/>
      <c r="AU92" s="243"/>
    </row>
    <row r="93" spans="1:99" s="57" customFormat="1" ht="9.75" customHeight="1">
      <c r="A93" s="1024">
        <v>0</v>
      </c>
      <c r="B93" s="979" t="s">
        <v>100</v>
      </c>
      <c r="C93" s="57" t="s">
        <v>5</v>
      </c>
      <c r="D93" s="57">
        <f t="shared" si="13"/>
        <v>0</v>
      </c>
      <c r="AA93" s="58"/>
      <c r="AC93" s="326"/>
      <c r="AD93" s="58"/>
      <c r="AE93" s="59"/>
      <c r="AF93" s="60"/>
      <c r="AT93" s="241"/>
      <c r="AU93" s="241"/>
    </row>
    <row r="94" spans="1:99" ht="9.75" customHeight="1">
      <c r="A94" s="1025"/>
      <c r="B94" s="980"/>
      <c r="C94" s="36" t="s">
        <v>6</v>
      </c>
      <c r="D94" s="36">
        <f t="shared" si="13"/>
        <v>0</v>
      </c>
      <c r="M94" s="36"/>
      <c r="N94" s="36"/>
      <c r="O94" s="36"/>
      <c r="P94" s="36"/>
      <c r="Q94" s="36"/>
      <c r="R94" s="36"/>
      <c r="S94" s="36"/>
      <c r="T94" s="36"/>
      <c r="U94" s="36"/>
      <c r="V94" s="36"/>
      <c r="W94" s="36"/>
      <c r="X94" s="36"/>
      <c r="Y94" s="36"/>
      <c r="Z94" s="36"/>
    </row>
    <row r="95" spans="1:99" ht="9.75" customHeight="1">
      <c r="A95" s="1025"/>
      <c r="B95" s="980"/>
      <c r="C95" s="36" t="s">
        <v>7</v>
      </c>
      <c r="D95" s="36">
        <f t="shared" si="13"/>
        <v>0</v>
      </c>
      <c r="M95" s="36"/>
      <c r="N95" s="36"/>
      <c r="O95" s="36"/>
      <c r="P95" s="36"/>
      <c r="Q95" s="36"/>
      <c r="R95" s="36"/>
      <c r="S95" s="36"/>
      <c r="T95" s="36"/>
      <c r="U95" s="36"/>
      <c r="V95" s="36"/>
      <c r="W95" s="36"/>
      <c r="X95" s="36"/>
      <c r="Y95" s="36"/>
      <c r="Z95" s="36"/>
    </row>
    <row r="96" spans="1:99" ht="9.75" customHeight="1">
      <c r="A96" s="1025"/>
      <c r="B96" s="980"/>
      <c r="C96" s="36" t="s">
        <v>8</v>
      </c>
      <c r="D96" s="36">
        <f t="shared" si="13"/>
        <v>0</v>
      </c>
      <c r="M96" s="36"/>
      <c r="N96" s="36"/>
      <c r="O96" s="36"/>
      <c r="P96" s="36"/>
      <c r="Q96" s="36"/>
      <c r="R96" s="36"/>
      <c r="S96" s="36"/>
      <c r="T96" s="36"/>
      <c r="U96" s="36"/>
      <c r="V96" s="36"/>
      <c r="W96" s="36"/>
      <c r="X96" s="36"/>
      <c r="Y96" s="36"/>
      <c r="Z96" s="36"/>
    </row>
    <row r="97" spans="1:98" s="61" customFormat="1" ht="9.75" customHeight="1">
      <c r="A97" s="1026"/>
      <c r="B97" s="981"/>
      <c r="C97" s="61" t="s">
        <v>9</v>
      </c>
      <c r="D97" s="61">
        <f t="shared" si="13"/>
        <v>0</v>
      </c>
      <c r="AA97" s="62"/>
      <c r="AC97" s="329"/>
      <c r="AD97" s="62"/>
      <c r="AE97" s="63"/>
      <c r="AF97" s="64"/>
      <c r="AT97" s="243"/>
      <c r="AU97" s="243"/>
    </row>
    <row r="98" spans="1:98" s="67" customFormat="1" ht="9.75" customHeight="1">
      <c r="A98" s="1036">
        <v>0</v>
      </c>
      <c r="B98" s="985" t="s">
        <v>101</v>
      </c>
      <c r="C98" s="67" t="s">
        <v>5</v>
      </c>
      <c r="D98" s="67">
        <f t="shared" si="13"/>
        <v>22</v>
      </c>
      <c r="S98" s="68"/>
      <c r="T98" s="68"/>
      <c r="U98" s="68"/>
      <c r="V98" s="68"/>
      <c r="W98" s="68"/>
      <c r="X98" s="68"/>
      <c r="Y98" s="68"/>
      <c r="Z98" s="68"/>
      <c r="AA98" s="141">
        <v>2</v>
      </c>
      <c r="AB98" s="139">
        <v>5</v>
      </c>
      <c r="AC98" s="338">
        <v>5</v>
      </c>
      <c r="AD98" s="141">
        <v>5</v>
      </c>
      <c r="AE98" s="216">
        <v>5</v>
      </c>
      <c r="AF98" s="70"/>
      <c r="AT98" s="244"/>
      <c r="AU98" s="244"/>
    </row>
    <row r="99" spans="1:98" ht="9.75" customHeight="1">
      <c r="A99" s="1037"/>
      <c r="B99" s="986"/>
      <c r="C99" s="36" t="s">
        <v>6</v>
      </c>
      <c r="D99" s="36">
        <f t="shared" si="13"/>
        <v>0</v>
      </c>
      <c r="M99" s="36"/>
      <c r="N99" s="36"/>
      <c r="O99" s="36"/>
      <c r="P99" s="36"/>
      <c r="Q99" s="36"/>
      <c r="R99" s="36"/>
    </row>
    <row r="100" spans="1:98" ht="9.75" customHeight="1">
      <c r="A100" s="1037"/>
      <c r="B100" s="986"/>
      <c r="C100" s="36" t="s">
        <v>7</v>
      </c>
      <c r="D100" s="36">
        <f t="shared" si="13"/>
        <v>0</v>
      </c>
      <c r="M100" s="36"/>
      <c r="N100" s="36"/>
      <c r="O100" s="36"/>
      <c r="P100" s="36"/>
      <c r="Q100" s="36"/>
      <c r="R100" s="36"/>
    </row>
    <row r="101" spans="1:98" ht="9.75" customHeight="1">
      <c r="A101" s="1037"/>
      <c r="B101" s="986"/>
      <c r="C101" s="36" t="s">
        <v>8</v>
      </c>
      <c r="D101" s="36">
        <f t="shared" si="13"/>
        <v>0</v>
      </c>
      <c r="M101" s="36"/>
      <c r="N101" s="36"/>
      <c r="O101" s="36"/>
      <c r="P101" s="36"/>
      <c r="Q101" s="36"/>
      <c r="R101" s="36"/>
    </row>
    <row r="102" spans="1:98" s="46" customFormat="1" ht="9.75" customHeight="1">
      <c r="A102" s="1038"/>
      <c r="B102" s="987"/>
      <c r="C102" s="46" t="s">
        <v>9</v>
      </c>
      <c r="D102" s="46">
        <f t="shared" si="13"/>
        <v>0</v>
      </c>
      <c r="S102" s="47"/>
      <c r="T102" s="47"/>
      <c r="U102" s="47"/>
      <c r="V102" s="47"/>
      <c r="W102" s="47"/>
      <c r="X102" s="47"/>
      <c r="Y102" s="47"/>
      <c r="Z102" s="47"/>
      <c r="AA102" s="47"/>
      <c r="AC102" s="328"/>
      <c r="AD102" s="47"/>
      <c r="AE102" s="48"/>
      <c r="AF102" s="45"/>
      <c r="AT102" s="237"/>
      <c r="AU102" s="237"/>
    </row>
    <row r="103" spans="1:98" s="57" customFormat="1" ht="9.75" hidden="1" customHeight="1">
      <c r="A103" s="1036"/>
      <c r="B103" s="985" t="s">
        <v>89</v>
      </c>
      <c r="C103" s="57" t="s">
        <v>5</v>
      </c>
      <c r="D103" s="57">
        <f t="shared" si="13"/>
        <v>20</v>
      </c>
      <c r="T103" s="58"/>
      <c r="U103" s="58"/>
      <c r="V103" s="82">
        <v>10</v>
      </c>
      <c r="W103" s="157">
        <v>8</v>
      </c>
      <c r="X103" s="200">
        <v>2</v>
      </c>
      <c r="Y103" s="58"/>
      <c r="Z103" s="58"/>
      <c r="AA103" s="58"/>
      <c r="AC103" s="326"/>
      <c r="AD103" s="58"/>
      <c r="AE103" s="59"/>
      <c r="AF103" s="60"/>
      <c r="AT103" s="241"/>
      <c r="AU103" s="241"/>
    </row>
    <row r="104" spans="1:98" ht="9.75" hidden="1" customHeight="1">
      <c r="A104" s="1037"/>
      <c r="B104" s="986"/>
      <c r="C104" s="36" t="s">
        <v>6</v>
      </c>
      <c r="D104" s="36">
        <f t="shared" si="13"/>
        <v>0</v>
      </c>
      <c r="M104" s="36"/>
      <c r="N104" s="36"/>
      <c r="O104" s="36"/>
      <c r="P104" s="36"/>
      <c r="Q104" s="36"/>
      <c r="R104" s="36"/>
      <c r="S104" s="36"/>
    </row>
    <row r="105" spans="1:98" ht="9.75" hidden="1" customHeight="1">
      <c r="A105" s="1037"/>
      <c r="B105" s="986"/>
      <c r="C105" s="36" t="s">
        <v>7</v>
      </c>
      <c r="D105" s="36">
        <f t="shared" si="13"/>
        <v>0</v>
      </c>
      <c r="M105" s="36"/>
      <c r="N105" s="36"/>
      <c r="O105" s="36"/>
      <c r="P105" s="36"/>
      <c r="Q105" s="36"/>
      <c r="R105" s="36"/>
      <c r="S105" s="36"/>
    </row>
    <row r="106" spans="1:98" ht="9.75" hidden="1" customHeight="1">
      <c r="A106" s="1037"/>
      <c r="B106" s="986"/>
      <c r="C106" s="36" t="s">
        <v>8</v>
      </c>
      <c r="D106" s="36">
        <f t="shared" si="13"/>
        <v>0</v>
      </c>
      <c r="M106" s="36"/>
      <c r="N106" s="36"/>
      <c r="O106" s="36"/>
      <c r="P106" s="36"/>
      <c r="Q106" s="36"/>
      <c r="R106" s="36"/>
      <c r="S106" s="36"/>
    </row>
    <row r="107" spans="1:98" s="46" customFormat="1" ht="9.75" hidden="1" customHeight="1">
      <c r="A107" s="1038"/>
      <c r="B107" s="987"/>
      <c r="C107" s="46" t="s">
        <v>9</v>
      </c>
      <c r="D107" s="46">
        <f t="shared" si="13"/>
        <v>20</v>
      </c>
      <c r="T107" s="47"/>
      <c r="U107" s="47"/>
      <c r="V107" s="80">
        <v>10</v>
      </c>
      <c r="W107" s="136">
        <v>8</v>
      </c>
      <c r="X107" s="289">
        <v>2</v>
      </c>
      <c r="Y107" s="47"/>
      <c r="Z107" s="47"/>
      <c r="AA107" s="47"/>
      <c r="AC107" s="328"/>
      <c r="AD107" s="47"/>
      <c r="AE107" s="48"/>
      <c r="AF107" s="45"/>
      <c r="AT107" s="237"/>
      <c r="AU107" s="237"/>
    </row>
    <row r="108" spans="1:98" s="107" customFormat="1" ht="9.75" customHeight="1">
      <c r="A108" s="1039">
        <v>0</v>
      </c>
      <c r="B108" s="979" t="s">
        <v>25</v>
      </c>
      <c r="C108" s="57" t="s">
        <v>5</v>
      </c>
      <c r="D108" s="57">
        <f t="shared" si="13"/>
        <v>92</v>
      </c>
      <c r="E108" s="57"/>
      <c r="F108" s="57"/>
      <c r="G108" s="57"/>
      <c r="H108" s="57"/>
      <c r="I108" s="57"/>
      <c r="J108" s="57"/>
      <c r="K108" s="57"/>
      <c r="L108" s="57"/>
      <c r="M108" s="58"/>
      <c r="N108" s="58"/>
      <c r="O108" s="58"/>
      <c r="P108" s="58"/>
      <c r="Q108" s="82">
        <v>6</v>
      </c>
      <c r="R108" s="82">
        <v>10</v>
      </c>
      <c r="S108" s="82">
        <v>8</v>
      </c>
      <c r="T108" s="82">
        <v>8</v>
      </c>
      <c r="U108" s="82">
        <v>8</v>
      </c>
      <c r="V108" s="82">
        <v>8</v>
      </c>
      <c r="W108" s="82">
        <v>5</v>
      </c>
      <c r="X108" s="82">
        <v>5</v>
      </c>
      <c r="Y108" s="82">
        <v>9</v>
      </c>
      <c r="Z108" s="58"/>
      <c r="AA108" s="58"/>
      <c r="AB108" s="57"/>
      <c r="AC108" s="335">
        <v>5</v>
      </c>
      <c r="AD108" s="140">
        <v>5</v>
      </c>
      <c r="AE108" s="188">
        <v>5</v>
      </c>
      <c r="AF108" s="213">
        <v>5</v>
      </c>
      <c r="AG108" s="85">
        <v>5</v>
      </c>
      <c r="AH108" s="57"/>
      <c r="AI108" s="57"/>
      <c r="AJ108" s="57"/>
      <c r="AK108" s="57"/>
      <c r="AL108" s="57"/>
      <c r="AM108" s="57"/>
      <c r="AN108" s="57"/>
      <c r="AO108" s="57"/>
      <c r="AP108" s="57"/>
      <c r="AQ108" s="57"/>
      <c r="AR108" s="57"/>
      <c r="AS108" s="57"/>
      <c r="AT108" s="241"/>
      <c r="AU108" s="241"/>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row>
    <row r="109" spans="1:98" s="106" customFormat="1" ht="9.75" customHeight="1">
      <c r="A109" s="1040"/>
      <c r="B109" s="980"/>
      <c r="C109" s="36" t="s">
        <v>6</v>
      </c>
      <c r="D109" s="36">
        <f t="shared" si="13"/>
        <v>36</v>
      </c>
      <c r="E109" s="36"/>
      <c r="F109" s="36"/>
      <c r="G109" s="36"/>
      <c r="H109" s="36"/>
      <c r="I109" s="36"/>
      <c r="J109" s="36"/>
      <c r="K109" s="36"/>
      <c r="L109" s="36"/>
      <c r="M109" s="37"/>
      <c r="N109" s="37"/>
      <c r="O109" s="37"/>
      <c r="P109" s="37"/>
      <c r="Q109" s="41">
        <v>5</v>
      </c>
      <c r="R109" s="41">
        <v>3</v>
      </c>
      <c r="S109" s="41">
        <v>5</v>
      </c>
      <c r="T109" s="41">
        <v>2</v>
      </c>
      <c r="U109" s="41">
        <v>2</v>
      </c>
      <c r="V109" s="41">
        <v>2</v>
      </c>
      <c r="W109" s="41">
        <v>0</v>
      </c>
      <c r="X109" s="41">
        <v>2</v>
      </c>
      <c r="Y109" s="41">
        <v>2</v>
      </c>
      <c r="Z109" s="160">
        <v>1</v>
      </c>
      <c r="AA109" s="160">
        <v>1</v>
      </c>
      <c r="AB109" s="43">
        <v>1</v>
      </c>
      <c r="AC109" s="336">
        <v>2</v>
      </c>
      <c r="AD109" s="160">
        <v>2</v>
      </c>
      <c r="AE109" s="174">
        <v>2</v>
      </c>
      <c r="AF109" s="44">
        <v>2</v>
      </c>
      <c r="AG109" s="43">
        <v>2</v>
      </c>
      <c r="AH109" s="36"/>
      <c r="AI109" s="36"/>
      <c r="AJ109" s="36"/>
      <c r="AK109" s="36"/>
      <c r="AL109" s="36"/>
      <c r="AM109" s="36"/>
      <c r="AN109" s="36"/>
      <c r="AO109" s="36"/>
      <c r="AP109" s="36"/>
      <c r="AQ109" s="36"/>
      <c r="AR109" s="36"/>
      <c r="AS109" s="36"/>
      <c r="AT109" s="242"/>
      <c r="AU109" s="242"/>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row>
    <row r="110" spans="1:98" s="106" customFormat="1" ht="9.75" customHeight="1">
      <c r="A110" s="1040"/>
      <c r="B110" s="980"/>
      <c r="C110" s="36" t="s">
        <v>7</v>
      </c>
      <c r="D110" s="36">
        <f t="shared" si="13"/>
        <v>266</v>
      </c>
      <c r="E110" s="36"/>
      <c r="F110" s="36"/>
      <c r="G110" s="36"/>
      <c r="H110" s="36"/>
      <c r="I110" s="36"/>
      <c r="J110" s="36"/>
      <c r="K110" s="36"/>
      <c r="L110" s="36"/>
      <c r="M110" s="41">
        <v>2</v>
      </c>
      <c r="N110" s="41">
        <v>6</v>
      </c>
      <c r="O110" s="41">
        <v>10</v>
      </c>
      <c r="P110" s="41">
        <v>15</v>
      </c>
      <c r="Q110" s="41">
        <v>15</v>
      </c>
      <c r="R110" s="41">
        <v>15</v>
      </c>
      <c r="S110" s="41">
        <v>5</v>
      </c>
      <c r="T110" s="41">
        <v>5</v>
      </c>
      <c r="U110" s="41">
        <v>10</v>
      </c>
      <c r="V110" s="41">
        <v>10</v>
      </c>
      <c r="W110" s="41">
        <v>10</v>
      </c>
      <c r="X110" s="41">
        <v>10</v>
      </c>
      <c r="Y110" s="41">
        <v>10</v>
      </c>
      <c r="Z110" s="41">
        <v>10</v>
      </c>
      <c r="AA110" s="41">
        <v>10</v>
      </c>
      <c r="AB110" s="43">
        <v>10</v>
      </c>
      <c r="AC110" s="336">
        <v>10</v>
      </c>
      <c r="AD110" s="160">
        <v>10</v>
      </c>
      <c r="AE110" s="174">
        <v>10</v>
      </c>
      <c r="AF110" s="44">
        <v>10</v>
      </c>
      <c r="AG110" s="43">
        <v>10</v>
      </c>
      <c r="AH110" s="43">
        <v>10</v>
      </c>
      <c r="AI110" s="43">
        <v>10</v>
      </c>
      <c r="AJ110" s="43">
        <v>10</v>
      </c>
      <c r="AK110" s="43">
        <v>10</v>
      </c>
      <c r="AL110" s="43">
        <v>10</v>
      </c>
      <c r="AM110" s="43">
        <v>10</v>
      </c>
      <c r="AN110" s="43">
        <v>3</v>
      </c>
      <c r="AO110" s="36"/>
      <c r="AP110" s="36"/>
      <c r="AQ110" s="36"/>
      <c r="AR110" s="36"/>
      <c r="AS110" s="36"/>
      <c r="AT110" s="242"/>
      <c r="AU110" s="242"/>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row>
    <row r="111" spans="1:98" s="106" customFormat="1" ht="9.75" customHeight="1">
      <c r="A111" s="1040"/>
      <c r="B111" s="980"/>
      <c r="C111" s="36" t="s">
        <v>8</v>
      </c>
      <c r="D111" s="36">
        <f t="shared" si="13"/>
        <v>3.5</v>
      </c>
      <c r="E111" s="36"/>
      <c r="F111" s="36"/>
      <c r="G111" s="36"/>
      <c r="H111" s="36"/>
      <c r="I111" s="36"/>
      <c r="J111" s="36"/>
      <c r="K111" s="36"/>
      <c r="L111" s="36"/>
      <c r="M111" s="37"/>
      <c r="N111" s="37"/>
      <c r="O111" s="37"/>
      <c r="P111" s="80">
        <v>1</v>
      </c>
      <c r="Q111" s="41">
        <v>1</v>
      </c>
      <c r="R111" s="41">
        <v>1</v>
      </c>
      <c r="S111" s="37"/>
      <c r="T111" s="37"/>
      <c r="U111" s="37">
        <v>0.5</v>
      </c>
      <c r="V111" s="37"/>
      <c r="W111" s="37"/>
      <c r="X111" s="37"/>
      <c r="Y111" s="37"/>
      <c r="Z111" s="37"/>
      <c r="AA111" s="37"/>
      <c r="AB111" s="36"/>
      <c r="AC111" s="327"/>
      <c r="AD111" s="37"/>
      <c r="AE111" s="38"/>
      <c r="AF111" s="39"/>
      <c r="AG111" s="36"/>
      <c r="AH111" s="36"/>
      <c r="AI111" s="36"/>
      <c r="AJ111" s="36"/>
      <c r="AK111" s="36"/>
      <c r="AL111" s="36"/>
      <c r="AM111" s="36"/>
      <c r="AN111" s="36"/>
      <c r="AO111" s="36"/>
      <c r="AP111" s="36"/>
      <c r="AQ111" s="36"/>
      <c r="AR111" s="36"/>
      <c r="AS111" s="36"/>
      <c r="AT111" s="242"/>
      <c r="AU111" s="242"/>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row>
    <row r="112" spans="1:98" s="106" customFormat="1" ht="9.75" customHeight="1">
      <c r="A112" s="1041"/>
      <c r="B112" s="981"/>
      <c r="C112" s="46" t="s">
        <v>9</v>
      </c>
      <c r="D112" s="46">
        <f t="shared" si="13"/>
        <v>41</v>
      </c>
      <c r="E112" s="46"/>
      <c r="F112" s="46"/>
      <c r="G112" s="46"/>
      <c r="H112" s="46"/>
      <c r="I112" s="46"/>
      <c r="J112" s="46"/>
      <c r="K112" s="46"/>
      <c r="L112" s="46"/>
      <c r="M112" s="47"/>
      <c r="N112" s="47"/>
      <c r="O112" s="47"/>
      <c r="P112" s="81">
        <v>1</v>
      </c>
      <c r="Q112" s="372"/>
      <c r="R112" s="114"/>
      <c r="S112" s="114"/>
      <c r="T112" s="114"/>
      <c r="U112" s="80">
        <v>5</v>
      </c>
      <c r="V112" s="114">
        <v>5</v>
      </c>
      <c r="W112" s="114">
        <v>5</v>
      </c>
      <c r="X112" s="114">
        <v>5</v>
      </c>
      <c r="Y112" s="47"/>
      <c r="Z112" s="80">
        <v>5</v>
      </c>
      <c r="AA112" s="80">
        <v>6</v>
      </c>
      <c r="AB112" s="81">
        <v>9</v>
      </c>
      <c r="AC112" s="328"/>
      <c r="AD112" s="47"/>
      <c r="AE112" s="48"/>
      <c r="AF112" s="45"/>
      <c r="AG112" s="46"/>
      <c r="AH112" s="46"/>
      <c r="AI112" s="46"/>
      <c r="AJ112" s="46"/>
      <c r="AK112" s="46"/>
      <c r="AL112" s="46"/>
      <c r="AM112" s="46"/>
      <c r="AN112" s="46"/>
      <c r="AO112" s="46"/>
      <c r="AP112" s="46"/>
      <c r="AQ112" s="46"/>
      <c r="AR112" s="46"/>
      <c r="AS112" s="46"/>
      <c r="AT112" s="237"/>
      <c r="AU112" s="237"/>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row>
    <row r="113" spans="1:47" s="57" customFormat="1" ht="9.75" customHeight="1">
      <c r="A113" s="1024">
        <v>1</v>
      </c>
      <c r="B113" s="979" t="s">
        <v>102</v>
      </c>
      <c r="C113" s="57" t="s">
        <v>5</v>
      </c>
      <c r="D113" s="57">
        <f t="shared" si="13"/>
        <v>0</v>
      </c>
      <c r="AD113" s="58"/>
      <c r="AE113" s="59"/>
      <c r="AF113" s="60"/>
      <c r="AT113" s="241"/>
      <c r="AU113" s="241"/>
    </row>
    <row r="114" spans="1:47" ht="9.75" customHeight="1">
      <c r="A114" s="1025"/>
      <c r="B114" s="980"/>
      <c r="C114" s="36" t="s">
        <v>6</v>
      </c>
      <c r="D114" s="36">
        <f t="shared" si="13"/>
        <v>0</v>
      </c>
      <c r="M114" s="36"/>
      <c r="N114" s="36"/>
      <c r="O114" s="36"/>
      <c r="P114" s="36"/>
      <c r="Q114" s="36"/>
      <c r="R114" s="36"/>
      <c r="S114" s="36"/>
      <c r="T114" s="36"/>
      <c r="U114" s="36"/>
      <c r="V114" s="36"/>
      <c r="W114" s="36"/>
      <c r="X114" s="36"/>
      <c r="Y114" s="36"/>
      <c r="Z114" s="36"/>
      <c r="AA114" s="36"/>
      <c r="AC114" s="36"/>
    </row>
    <row r="115" spans="1:47" ht="9.75" customHeight="1">
      <c r="A115" s="1025"/>
      <c r="B115" s="980"/>
      <c r="C115" s="36" t="s">
        <v>7</v>
      </c>
      <c r="D115" s="36">
        <f t="shared" si="13"/>
        <v>0</v>
      </c>
      <c r="M115" s="36"/>
      <c r="N115" s="36"/>
      <c r="O115" s="36"/>
      <c r="P115" s="36"/>
      <c r="Q115" s="36"/>
      <c r="R115" s="36"/>
      <c r="S115" s="36"/>
      <c r="T115" s="36"/>
      <c r="U115" s="36"/>
      <c r="V115" s="36"/>
      <c r="W115" s="36"/>
      <c r="X115" s="36"/>
      <c r="Y115" s="36"/>
      <c r="Z115" s="36"/>
      <c r="AA115" s="36"/>
      <c r="AC115" s="36"/>
    </row>
    <row r="116" spans="1:47" ht="9.75" customHeight="1">
      <c r="A116" s="1025"/>
      <c r="B116" s="980"/>
      <c r="C116" s="36" t="s">
        <v>8</v>
      </c>
      <c r="D116" s="36">
        <f t="shared" si="13"/>
        <v>0</v>
      </c>
      <c r="M116" s="36"/>
      <c r="N116" s="36"/>
      <c r="O116" s="36"/>
      <c r="P116" s="36"/>
      <c r="Q116" s="36"/>
      <c r="R116" s="36"/>
      <c r="S116" s="36"/>
      <c r="T116" s="36"/>
      <c r="U116" s="36"/>
      <c r="V116" s="36"/>
      <c r="W116" s="36"/>
      <c r="X116" s="36"/>
      <c r="Y116" s="36"/>
      <c r="Z116" s="36"/>
      <c r="AA116" s="36"/>
      <c r="AC116" s="36"/>
    </row>
    <row r="117" spans="1:47" s="46" customFormat="1" ht="9.75" customHeight="1">
      <c r="A117" s="1026"/>
      <c r="B117" s="980"/>
      <c r="C117" s="46" t="s">
        <v>9</v>
      </c>
      <c r="D117" s="46">
        <f t="shared" si="13"/>
        <v>0</v>
      </c>
      <c r="AD117" s="47"/>
      <c r="AE117" s="48"/>
      <c r="AF117" s="45"/>
      <c r="AT117" s="237"/>
      <c r="AU117" s="237"/>
    </row>
    <row r="118" spans="1:47" s="57" customFormat="1" ht="9.75" customHeight="1">
      <c r="A118" s="1039">
        <v>2</v>
      </c>
      <c r="B118" s="985" t="s">
        <v>26</v>
      </c>
      <c r="C118" s="60" t="s">
        <v>5</v>
      </c>
      <c r="D118" s="57">
        <f t="shared" si="13"/>
        <v>40</v>
      </c>
      <c r="M118" s="58"/>
      <c r="N118" s="58"/>
      <c r="O118" s="58"/>
      <c r="P118" s="58"/>
      <c r="Q118" s="82">
        <v>5</v>
      </c>
      <c r="R118" s="82">
        <v>5</v>
      </c>
      <c r="S118" s="58"/>
      <c r="T118" s="82">
        <v>4</v>
      </c>
      <c r="U118" s="82">
        <v>4</v>
      </c>
      <c r="V118" s="376">
        <v>5</v>
      </c>
      <c r="W118" s="82">
        <v>5</v>
      </c>
      <c r="X118" s="82">
        <v>5</v>
      </c>
      <c r="Y118" s="157">
        <v>5</v>
      </c>
      <c r="Z118" s="181">
        <v>2</v>
      </c>
      <c r="AA118" s="58"/>
      <c r="AC118" s="326"/>
      <c r="AD118" s="58"/>
      <c r="AE118" s="59"/>
      <c r="AF118" s="60"/>
      <c r="AT118" s="241"/>
      <c r="AU118" s="241"/>
    </row>
    <row r="119" spans="1:47" ht="9.75" customHeight="1">
      <c r="A119" s="1040"/>
      <c r="B119" s="986"/>
      <c r="C119" s="39" t="s">
        <v>6</v>
      </c>
      <c r="D119" s="36">
        <f t="shared" si="13"/>
        <v>19</v>
      </c>
      <c r="P119" s="41">
        <v>1</v>
      </c>
      <c r="S119" s="41">
        <v>2</v>
      </c>
      <c r="T119" s="41">
        <v>1</v>
      </c>
      <c r="U119" s="41">
        <v>3</v>
      </c>
      <c r="V119" s="41">
        <v>4</v>
      </c>
      <c r="W119" s="112">
        <v>5</v>
      </c>
      <c r="X119" s="41">
        <v>0</v>
      </c>
      <c r="Y119" s="112">
        <v>3</v>
      </c>
      <c r="Z119" s="182"/>
    </row>
    <row r="120" spans="1:47" ht="9.75" customHeight="1">
      <c r="A120" s="1040"/>
      <c r="B120" s="986"/>
      <c r="C120" s="39" t="s">
        <v>7</v>
      </c>
      <c r="D120" s="36">
        <f t="shared" si="13"/>
        <v>32</v>
      </c>
      <c r="V120" s="141">
        <v>5</v>
      </c>
      <c r="W120" s="41">
        <v>10</v>
      </c>
      <c r="X120" s="41">
        <v>5</v>
      </c>
      <c r="Y120" s="112">
        <v>5</v>
      </c>
      <c r="Z120" s="182">
        <v>5</v>
      </c>
      <c r="AA120" s="182">
        <v>2</v>
      </c>
    </row>
    <row r="121" spans="1:47" ht="9.75" customHeight="1">
      <c r="A121" s="1040"/>
      <c r="B121" s="986"/>
      <c r="C121" s="39" t="s">
        <v>8</v>
      </c>
      <c r="D121" s="36">
        <f t="shared" si="13"/>
        <v>0</v>
      </c>
    </row>
    <row r="122" spans="1:47" s="61" customFormat="1" ht="9.75" customHeight="1">
      <c r="A122" s="1041"/>
      <c r="B122" s="987"/>
      <c r="C122" s="64" t="s">
        <v>9</v>
      </c>
      <c r="D122" s="61">
        <f t="shared" si="13"/>
        <v>0</v>
      </c>
      <c r="M122" s="62"/>
      <c r="N122" s="62"/>
      <c r="O122" s="62"/>
      <c r="P122" s="62"/>
      <c r="Q122" s="62"/>
      <c r="R122" s="62"/>
      <c r="S122" s="62"/>
      <c r="T122" s="62"/>
      <c r="U122" s="62"/>
      <c r="V122" s="62"/>
      <c r="W122" s="62"/>
      <c r="X122" s="62"/>
      <c r="Y122" s="62"/>
      <c r="Z122" s="62"/>
      <c r="AA122" s="62"/>
      <c r="AC122" s="329"/>
      <c r="AD122" s="62"/>
      <c r="AE122" s="63"/>
      <c r="AF122" s="64"/>
      <c r="AT122" s="243"/>
      <c r="AU122" s="243"/>
    </row>
    <row r="123" spans="1:47" s="67" customFormat="1" ht="9.75" hidden="1" customHeight="1">
      <c r="A123" s="1039"/>
      <c r="B123" s="1042" t="s">
        <v>27</v>
      </c>
      <c r="C123" s="67" t="s">
        <v>5</v>
      </c>
      <c r="D123" s="67">
        <f t="shared" si="13"/>
        <v>37</v>
      </c>
      <c r="M123" s="68"/>
      <c r="N123" s="141">
        <v>5</v>
      </c>
      <c r="O123" s="141">
        <v>10</v>
      </c>
      <c r="P123" s="141">
        <v>11</v>
      </c>
      <c r="Q123" s="141">
        <v>5</v>
      </c>
      <c r="R123" s="142">
        <v>4</v>
      </c>
      <c r="S123" s="171">
        <v>2</v>
      </c>
      <c r="T123" s="68"/>
      <c r="U123" s="68"/>
      <c r="V123" s="68"/>
      <c r="W123" s="68"/>
      <c r="X123" s="68"/>
      <c r="Y123" s="68"/>
      <c r="Z123" s="68"/>
      <c r="AA123" s="68"/>
      <c r="AC123" s="271"/>
      <c r="AD123" s="68"/>
      <c r="AE123" s="69"/>
      <c r="AF123" s="70"/>
      <c r="AT123" s="244"/>
      <c r="AU123" s="244"/>
    </row>
    <row r="124" spans="1:47" ht="9.75" hidden="1" customHeight="1">
      <c r="A124" s="1040"/>
      <c r="B124" s="1042"/>
      <c r="C124" s="36" t="s">
        <v>6</v>
      </c>
      <c r="D124" s="36">
        <f t="shared" si="13"/>
        <v>17</v>
      </c>
      <c r="O124" s="41">
        <v>2</v>
      </c>
      <c r="P124" s="41">
        <v>3</v>
      </c>
      <c r="Q124" s="41">
        <v>6</v>
      </c>
      <c r="R124" s="112">
        <v>4</v>
      </c>
      <c r="S124" s="182">
        <v>2</v>
      </c>
    </row>
    <row r="125" spans="1:47" ht="9.75" hidden="1" customHeight="1">
      <c r="A125" s="1040"/>
      <c r="B125" s="1042"/>
      <c r="C125" s="36" t="s">
        <v>7</v>
      </c>
      <c r="D125" s="36">
        <f t="shared" si="13"/>
        <v>22</v>
      </c>
      <c r="S125" s="41">
        <v>1</v>
      </c>
      <c r="T125" s="41">
        <v>9</v>
      </c>
      <c r="U125" s="41">
        <v>5</v>
      </c>
      <c r="V125" s="112">
        <v>5</v>
      </c>
      <c r="W125" s="182">
        <v>2</v>
      </c>
      <c r="X125" s="135"/>
      <c r="Y125" s="135"/>
      <c r="Z125" s="135"/>
    </row>
    <row r="126" spans="1:47" ht="9.75" hidden="1" customHeight="1">
      <c r="A126" s="1040"/>
      <c r="B126" s="1042"/>
      <c r="C126" s="36" t="s">
        <v>8</v>
      </c>
      <c r="D126" s="36">
        <v>8</v>
      </c>
      <c r="N126" s="41">
        <v>2</v>
      </c>
      <c r="O126" s="41">
        <v>4</v>
      </c>
      <c r="P126" s="41">
        <v>1</v>
      </c>
      <c r="Q126" s="41">
        <v>1</v>
      </c>
      <c r="R126" s="112">
        <v>0.5</v>
      </c>
      <c r="AE126" s="69"/>
      <c r="AF126" s="70"/>
      <c r="AG126" s="67"/>
      <c r="AH126" s="67"/>
      <c r="AI126" s="67"/>
      <c r="AJ126" s="67"/>
      <c r="AK126" s="67"/>
    </row>
    <row r="127" spans="1:47" s="46" customFormat="1" ht="9.75" hidden="1" customHeight="1">
      <c r="A127" s="1041"/>
      <c r="B127" s="1042"/>
      <c r="C127" s="46" t="s">
        <v>9</v>
      </c>
      <c r="D127" s="46">
        <f t="shared" si="13"/>
        <v>0</v>
      </c>
      <c r="M127" s="47"/>
      <c r="N127" s="47"/>
      <c r="O127" s="47"/>
      <c r="P127" s="47"/>
      <c r="Q127" s="47"/>
      <c r="R127" s="47"/>
      <c r="S127" s="47"/>
      <c r="T127" s="47"/>
      <c r="U127" s="47"/>
      <c r="V127" s="47"/>
      <c r="W127" s="47"/>
      <c r="X127" s="47"/>
      <c r="Y127" s="47"/>
      <c r="Z127" s="47"/>
      <c r="AA127" s="47"/>
      <c r="AC127" s="328"/>
      <c r="AD127" s="47"/>
      <c r="AE127" s="48"/>
      <c r="AF127" s="45"/>
      <c r="AT127" s="237"/>
      <c r="AU127" s="237"/>
    </row>
    <row r="128" spans="1:47" s="67" customFormat="1" ht="9.75" customHeight="1">
      <c r="A128" s="1031">
        <v>3</v>
      </c>
      <c r="B128" s="1032" t="s">
        <v>91</v>
      </c>
      <c r="C128" s="70" t="s">
        <v>5</v>
      </c>
      <c r="V128" s="68"/>
      <c r="W128" s="68"/>
      <c r="X128" s="68"/>
      <c r="Y128" s="68"/>
      <c r="Z128" s="68"/>
      <c r="AA128" s="68"/>
      <c r="AC128" s="271"/>
      <c r="AD128" s="68"/>
      <c r="AE128" s="69"/>
      <c r="AF128" s="70"/>
      <c r="AL128" s="130">
        <v>5</v>
      </c>
      <c r="AM128" s="130">
        <v>10</v>
      </c>
      <c r="AN128" s="130">
        <v>10</v>
      </c>
      <c r="AO128" s="130">
        <v>5</v>
      </c>
      <c r="AT128" s="244"/>
      <c r="AU128" s="244"/>
    </row>
    <row r="129" spans="1:52" ht="9.75" customHeight="1">
      <c r="A129" s="1022"/>
      <c r="B129" s="980"/>
      <c r="C129" s="39" t="s">
        <v>6</v>
      </c>
      <c r="D129" s="36">
        <f t="shared" ref="D129:D176" si="14">SUM(E129:CT129)</f>
        <v>35</v>
      </c>
      <c r="M129" s="36"/>
      <c r="N129" s="36"/>
      <c r="O129" s="36"/>
      <c r="P129" s="36"/>
      <c r="Q129" s="36"/>
      <c r="R129" s="36"/>
      <c r="S129" s="36"/>
      <c r="T129" s="36"/>
      <c r="U129" s="36"/>
      <c r="AN129" s="43">
        <v>5</v>
      </c>
      <c r="AO129" s="43">
        <v>10</v>
      </c>
      <c r="AP129" s="43">
        <v>5</v>
      </c>
      <c r="AQ129" s="43">
        <v>10</v>
      </c>
      <c r="AR129" s="43">
        <v>5</v>
      </c>
    </row>
    <row r="130" spans="1:52" ht="9.75" customHeight="1">
      <c r="A130" s="1022"/>
      <c r="B130" s="980"/>
      <c r="C130" s="39" t="s">
        <v>7</v>
      </c>
      <c r="D130" s="36">
        <f t="shared" si="14"/>
        <v>30</v>
      </c>
      <c r="M130" s="36"/>
      <c r="N130" s="36"/>
      <c r="O130" s="36"/>
      <c r="P130" s="36"/>
      <c r="Q130" s="36"/>
      <c r="R130" s="36"/>
      <c r="S130" s="36"/>
      <c r="T130" s="36"/>
      <c r="U130" s="36"/>
      <c r="AR130" s="43">
        <v>5</v>
      </c>
      <c r="AS130" s="43">
        <v>10</v>
      </c>
      <c r="AV130" s="43">
        <v>10</v>
      </c>
      <c r="AW130" s="43">
        <v>5</v>
      </c>
    </row>
    <row r="131" spans="1:52" ht="9.75" customHeight="1">
      <c r="A131" s="1022"/>
      <c r="B131" s="980"/>
      <c r="C131" s="39" t="s">
        <v>8</v>
      </c>
      <c r="D131" s="36">
        <f t="shared" si="14"/>
        <v>0</v>
      </c>
      <c r="M131" s="36"/>
      <c r="N131" s="36"/>
      <c r="O131" s="36"/>
      <c r="P131" s="36"/>
      <c r="Q131" s="36"/>
      <c r="R131" s="36"/>
      <c r="S131" s="36"/>
      <c r="T131" s="36"/>
      <c r="U131" s="36"/>
    </row>
    <row r="132" spans="1:52" s="46" customFormat="1" ht="9.75" customHeight="1">
      <c r="A132" s="1023"/>
      <c r="B132" s="981"/>
      <c r="C132" s="45" t="s">
        <v>5</v>
      </c>
      <c r="D132" s="46">
        <f t="shared" si="14"/>
        <v>215</v>
      </c>
      <c r="V132" s="47"/>
      <c r="W132" s="47"/>
      <c r="X132" s="47"/>
      <c r="Y132" s="47"/>
      <c r="Z132" s="47"/>
      <c r="AA132" s="47"/>
      <c r="AC132" s="328"/>
      <c r="AD132" s="47"/>
      <c r="AE132" s="48"/>
      <c r="AF132" s="45"/>
      <c r="AH132" s="377">
        <v>5</v>
      </c>
      <c r="AI132" s="377">
        <v>15</v>
      </c>
      <c r="AJ132" s="377">
        <v>15</v>
      </c>
      <c r="AK132" s="377">
        <v>17</v>
      </c>
      <c r="AL132" s="377">
        <v>10</v>
      </c>
      <c r="AM132" s="377">
        <v>10</v>
      </c>
      <c r="AN132" s="377">
        <v>5</v>
      </c>
      <c r="AO132" s="377">
        <v>15</v>
      </c>
      <c r="AP132" s="377">
        <v>15</v>
      </c>
      <c r="AQ132" s="377">
        <v>15</v>
      </c>
      <c r="AR132" s="377">
        <v>15</v>
      </c>
      <c r="AS132" s="377">
        <v>15</v>
      </c>
      <c r="AT132" s="237"/>
      <c r="AU132" s="237"/>
      <c r="AV132" s="377">
        <v>15</v>
      </c>
      <c r="AW132" s="377">
        <v>15</v>
      </c>
      <c r="AX132" s="377">
        <v>15</v>
      </c>
      <c r="AY132" s="377">
        <v>15</v>
      </c>
      <c r="AZ132" s="377">
        <v>3</v>
      </c>
    </row>
    <row r="133" spans="1:52" s="57" customFormat="1" ht="9.75" customHeight="1">
      <c r="A133" s="1033">
        <v>4</v>
      </c>
      <c r="B133" s="982" t="s">
        <v>99</v>
      </c>
      <c r="C133" s="60" t="s">
        <v>5</v>
      </c>
      <c r="D133" s="57">
        <f t="shared" si="14"/>
        <v>0</v>
      </c>
      <c r="M133" s="58"/>
      <c r="N133" s="58"/>
      <c r="O133" s="58"/>
      <c r="P133" s="58"/>
      <c r="Q133" s="58"/>
      <c r="R133" s="58"/>
      <c r="S133" s="58"/>
      <c r="T133" s="58"/>
      <c r="U133" s="58"/>
      <c r="V133" s="58"/>
      <c r="W133" s="58"/>
      <c r="X133" s="58"/>
      <c r="Y133" s="58"/>
      <c r="Z133" s="58"/>
      <c r="AA133" s="58"/>
      <c r="AC133" s="326"/>
      <c r="AD133" s="58"/>
      <c r="AE133" s="59"/>
      <c r="AF133" s="60"/>
      <c r="AT133" s="241"/>
      <c r="AU133" s="241"/>
    </row>
    <row r="134" spans="1:52" ht="9.75" customHeight="1">
      <c r="A134" s="1034"/>
      <c r="B134" s="983"/>
      <c r="C134" s="39" t="s">
        <v>6</v>
      </c>
      <c r="D134" s="36">
        <f t="shared" si="14"/>
        <v>0</v>
      </c>
    </row>
    <row r="135" spans="1:52" ht="9.75" customHeight="1">
      <c r="A135" s="1034"/>
      <c r="B135" s="983"/>
      <c r="C135" s="39" t="s">
        <v>7</v>
      </c>
      <c r="D135" s="36">
        <f t="shared" si="14"/>
        <v>0</v>
      </c>
    </row>
    <row r="136" spans="1:52" ht="9.75" customHeight="1">
      <c r="A136" s="1034"/>
      <c r="B136" s="983"/>
      <c r="C136" s="39" t="s">
        <v>8</v>
      </c>
      <c r="D136" s="36">
        <f t="shared" si="14"/>
        <v>0</v>
      </c>
    </row>
    <row r="137" spans="1:52" s="46" customFormat="1" ht="9.75" customHeight="1">
      <c r="A137" s="1035"/>
      <c r="B137" s="984"/>
      <c r="C137" s="45" t="s">
        <v>9</v>
      </c>
      <c r="D137" s="46">
        <f t="shared" si="14"/>
        <v>0</v>
      </c>
      <c r="M137" s="47"/>
      <c r="N137" s="47"/>
      <c r="O137" s="47"/>
      <c r="P137" s="47"/>
      <c r="Q137" s="47"/>
      <c r="R137" s="47"/>
      <c r="S137" s="47"/>
      <c r="T137" s="47"/>
      <c r="U137" s="47"/>
      <c r="V137" s="47"/>
      <c r="W137" s="47"/>
      <c r="X137" s="47"/>
      <c r="Y137" s="47"/>
      <c r="Z137" s="47"/>
      <c r="AA137" s="47"/>
      <c r="AC137" s="328"/>
      <c r="AD137" s="47"/>
      <c r="AE137" s="48"/>
      <c r="AF137" s="45"/>
      <c r="AT137" s="237"/>
      <c r="AU137" s="237"/>
    </row>
    <row r="138" spans="1:52" s="57" customFormat="1" ht="9.75" customHeight="1">
      <c r="A138" s="1036">
        <v>4</v>
      </c>
      <c r="B138" s="985" t="s">
        <v>103</v>
      </c>
      <c r="C138" s="57" t="s">
        <v>5</v>
      </c>
      <c r="D138" s="57">
        <f t="shared" si="14"/>
        <v>0</v>
      </c>
      <c r="X138" s="58"/>
      <c r="Y138" s="58"/>
      <c r="Z138" s="58"/>
      <c r="AA138" s="58"/>
      <c r="AC138" s="326"/>
      <c r="AD138" s="58"/>
      <c r="AE138" s="59"/>
      <c r="AF138" s="60"/>
      <c r="AT138" s="241"/>
      <c r="AU138" s="241"/>
    </row>
    <row r="139" spans="1:52" ht="9.75" customHeight="1">
      <c r="A139" s="1037"/>
      <c r="B139" s="986"/>
      <c r="C139" s="36" t="s">
        <v>6</v>
      </c>
      <c r="D139" s="36">
        <f t="shared" si="14"/>
        <v>20</v>
      </c>
      <c r="M139" s="36"/>
      <c r="N139" s="36"/>
      <c r="O139" s="36"/>
      <c r="P139" s="36"/>
      <c r="Q139" s="36"/>
      <c r="R139" s="36"/>
      <c r="S139" s="36"/>
      <c r="T139" s="36"/>
      <c r="U139" s="36"/>
      <c r="V139" s="36"/>
      <c r="W139" s="36"/>
      <c r="AD139" s="160">
        <v>5</v>
      </c>
      <c r="AE139" s="174">
        <v>5</v>
      </c>
      <c r="AF139" s="44">
        <v>3</v>
      </c>
      <c r="AG139" s="43">
        <v>2</v>
      </c>
      <c r="AH139" s="43">
        <v>5</v>
      </c>
    </row>
    <row r="140" spans="1:52" ht="9.75" customHeight="1">
      <c r="A140" s="1037"/>
      <c r="B140" s="986"/>
      <c r="C140" s="36" t="s">
        <v>7</v>
      </c>
      <c r="D140" s="36">
        <f t="shared" si="14"/>
        <v>25</v>
      </c>
      <c r="M140" s="36"/>
      <c r="N140" s="36"/>
      <c r="O140" s="36"/>
      <c r="P140" s="36"/>
      <c r="Q140" s="36"/>
      <c r="R140" s="36"/>
      <c r="S140" s="36"/>
      <c r="T140" s="36"/>
      <c r="U140" s="36"/>
      <c r="V140" s="36"/>
      <c r="W140" s="36"/>
      <c r="AG140" s="43">
        <v>5</v>
      </c>
      <c r="AH140" s="43">
        <v>5</v>
      </c>
      <c r="AI140" s="43">
        <v>5</v>
      </c>
      <c r="AJ140" s="43">
        <v>5</v>
      </c>
      <c r="AK140" s="43">
        <v>5</v>
      </c>
    </row>
    <row r="141" spans="1:52" ht="9.75" customHeight="1">
      <c r="A141" s="1037"/>
      <c r="B141" s="986"/>
      <c r="C141" s="36" t="s">
        <v>8</v>
      </c>
      <c r="D141" s="36">
        <f t="shared" si="14"/>
        <v>0</v>
      </c>
      <c r="M141" s="36"/>
      <c r="N141" s="36"/>
      <c r="O141" s="36"/>
      <c r="P141" s="36"/>
      <c r="Q141" s="36"/>
      <c r="R141" s="36"/>
      <c r="S141" s="36"/>
      <c r="T141" s="36"/>
      <c r="U141" s="36"/>
      <c r="V141" s="36"/>
      <c r="W141" s="36"/>
    </row>
    <row r="142" spans="1:52" s="61" customFormat="1" ht="9.75" customHeight="1">
      <c r="A142" s="1038"/>
      <c r="B142" s="987"/>
      <c r="C142" s="61" t="s">
        <v>9</v>
      </c>
      <c r="D142" s="61">
        <f t="shared" si="14"/>
        <v>0</v>
      </c>
      <c r="X142" s="62"/>
      <c r="Y142" s="62"/>
      <c r="Z142" s="62"/>
      <c r="AA142" s="62"/>
      <c r="AC142" s="329"/>
      <c r="AD142" s="62"/>
      <c r="AE142" s="63"/>
      <c r="AF142" s="64"/>
      <c r="AT142" s="243"/>
      <c r="AU142" s="243"/>
    </row>
    <row r="143" spans="1:52" s="67" customFormat="1" ht="9.75" customHeight="1">
      <c r="A143" s="1024">
        <v>5</v>
      </c>
      <c r="B143" s="985" t="s">
        <v>104</v>
      </c>
      <c r="C143" s="67" t="s">
        <v>5</v>
      </c>
      <c r="D143" s="67">
        <f t="shared" si="14"/>
        <v>0</v>
      </c>
      <c r="X143" s="68"/>
      <c r="Y143" s="68"/>
      <c r="Z143" s="68"/>
      <c r="AA143" s="68"/>
      <c r="AC143" s="271"/>
      <c r="AD143" s="68"/>
      <c r="AE143" s="69"/>
      <c r="AF143" s="70"/>
      <c r="AT143" s="244"/>
      <c r="AU143" s="244"/>
    </row>
    <row r="144" spans="1:52" ht="9.75" customHeight="1">
      <c r="A144" s="1025"/>
      <c r="B144" s="986"/>
      <c r="C144" s="36" t="s">
        <v>6</v>
      </c>
      <c r="D144" s="36">
        <f t="shared" si="14"/>
        <v>35</v>
      </c>
      <c r="M144" s="36"/>
      <c r="N144" s="36"/>
      <c r="O144" s="36"/>
      <c r="P144" s="36"/>
      <c r="Q144" s="36"/>
      <c r="R144" s="36"/>
      <c r="S144" s="36"/>
      <c r="T144" s="36"/>
      <c r="U144" s="36"/>
      <c r="V144" s="36"/>
      <c r="W144" s="36"/>
      <c r="AC144" s="336">
        <v>1</v>
      </c>
      <c r="AD144" s="160">
        <v>1</v>
      </c>
      <c r="AE144" s="174"/>
      <c r="AF144" s="212">
        <v>2</v>
      </c>
      <c r="AG144" s="42">
        <v>2</v>
      </c>
      <c r="AH144" s="42">
        <v>2</v>
      </c>
      <c r="AI144" s="42">
        <v>5</v>
      </c>
      <c r="AJ144" s="42">
        <v>5</v>
      </c>
      <c r="AK144" s="42">
        <v>5</v>
      </c>
      <c r="AL144" s="42">
        <v>5</v>
      </c>
      <c r="AM144" s="53">
        <v>5</v>
      </c>
      <c r="AN144" s="52">
        <v>2</v>
      </c>
    </row>
    <row r="145" spans="1:99" ht="9.75" customHeight="1">
      <c r="A145" s="1025"/>
      <c r="B145" s="986"/>
      <c r="C145" s="36" t="s">
        <v>7</v>
      </c>
      <c r="D145" s="36">
        <f t="shared" si="14"/>
        <v>50</v>
      </c>
      <c r="M145" s="36"/>
      <c r="N145" s="36"/>
      <c r="O145" s="36"/>
      <c r="P145" s="36"/>
      <c r="Q145" s="36"/>
      <c r="R145" s="36"/>
      <c r="S145" s="36"/>
      <c r="T145" s="36"/>
      <c r="U145" s="36"/>
      <c r="V145" s="36"/>
      <c r="W145" s="36"/>
      <c r="AH145" s="43">
        <v>5</v>
      </c>
      <c r="AI145" s="43">
        <v>5</v>
      </c>
      <c r="AJ145" s="43">
        <v>5</v>
      </c>
      <c r="AK145" s="43">
        <v>5</v>
      </c>
      <c r="AL145" s="43">
        <v>5</v>
      </c>
      <c r="AM145" s="43">
        <v>5</v>
      </c>
      <c r="AN145" s="43">
        <v>5</v>
      </c>
      <c r="AO145" s="43">
        <v>5</v>
      </c>
      <c r="AP145" s="43">
        <v>5</v>
      </c>
      <c r="AQ145" s="43">
        <v>5</v>
      </c>
    </row>
    <row r="146" spans="1:99" ht="9.75" customHeight="1">
      <c r="A146" s="1025"/>
      <c r="B146" s="986"/>
      <c r="C146" s="36" t="s">
        <v>8</v>
      </c>
      <c r="D146" s="36">
        <f t="shared" si="14"/>
        <v>0</v>
      </c>
      <c r="M146" s="36"/>
      <c r="N146" s="36"/>
      <c r="O146" s="36"/>
      <c r="P146" s="36"/>
      <c r="Q146" s="36"/>
      <c r="R146" s="36"/>
      <c r="S146" s="36"/>
      <c r="T146" s="36"/>
      <c r="U146" s="36"/>
      <c r="V146" s="36"/>
      <c r="W146" s="36"/>
    </row>
    <row r="147" spans="1:99" s="61" customFormat="1" ht="9.75" customHeight="1">
      <c r="A147" s="1025"/>
      <c r="B147" s="987"/>
      <c r="C147" s="61" t="s">
        <v>9</v>
      </c>
      <c r="D147" s="61">
        <f t="shared" si="14"/>
        <v>0</v>
      </c>
      <c r="X147" s="62"/>
      <c r="Y147" s="62"/>
      <c r="Z147" s="62"/>
      <c r="AA147" s="62"/>
      <c r="AC147" s="329"/>
      <c r="AD147" s="62"/>
      <c r="AE147" s="63"/>
      <c r="AF147" s="64"/>
      <c r="AT147" s="243"/>
      <c r="AU147" s="243"/>
    </row>
    <row r="148" spans="1:99" s="57" customFormat="1" ht="9.75" customHeight="1">
      <c r="A148" s="1024">
        <v>6</v>
      </c>
      <c r="B148" s="979" t="s">
        <v>30</v>
      </c>
      <c r="C148" s="57" t="s">
        <v>5</v>
      </c>
      <c r="D148" s="57">
        <f t="shared" si="14"/>
        <v>0</v>
      </c>
      <c r="M148" s="58"/>
      <c r="N148" s="58"/>
      <c r="O148" s="58"/>
      <c r="P148" s="58"/>
      <c r="Q148" s="58"/>
      <c r="R148" s="58"/>
      <c r="S148" s="58"/>
      <c r="T148" s="58"/>
      <c r="U148" s="58"/>
      <c r="V148" s="58"/>
      <c r="W148" s="58"/>
      <c r="X148" s="58"/>
      <c r="Y148" s="58"/>
      <c r="Z148" s="58"/>
      <c r="AA148" s="58"/>
      <c r="AC148" s="326"/>
      <c r="AD148" s="58"/>
      <c r="AE148" s="59"/>
      <c r="AF148" s="60"/>
      <c r="AT148" s="241"/>
      <c r="AU148" s="241"/>
    </row>
    <row r="149" spans="1:99" ht="9.75" customHeight="1">
      <c r="A149" s="1025"/>
      <c r="B149" s="980"/>
      <c r="C149" s="36" t="s">
        <v>6</v>
      </c>
      <c r="D149" s="36">
        <f t="shared" si="14"/>
        <v>0</v>
      </c>
      <c r="AM149" s="46"/>
      <c r="AN149" s="46"/>
      <c r="AO149" s="46"/>
      <c r="AP149" s="46"/>
      <c r="AQ149" s="46"/>
      <c r="AR149" s="46"/>
      <c r="AS149" s="46"/>
      <c r="AT149" s="237"/>
    </row>
    <row r="150" spans="1:99" ht="9.75" customHeight="1">
      <c r="A150" s="1025"/>
      <c r="B150" s="980"/>
      <c r="C150" s="36" t="s">
        <v>7</v>
      </c>
      <c r="D150" s="36">
        <f t="shared" si="14"/>
        <v>0</v>
      </c>
      <c r="AL150" s="37"/>
      <c r="AU150" s="248"/>
    </row>
    <row r="151" spans="1:99" ht="9.75" customHeight="1">
      <c r="A151" s="1025"/>
      <c r="B151" s="980"/>
      <c r="C151" s="36" t="s">
        <v>8</v>
      </c>
      <c r="D151" s="36">
        <f t="shared" si="14"/>
        <v>0</v>
      </c>
      <c r="AM151" s="67"/>
      <c r="AN151" s="67"/>
      <c r="AO151" s="67"/>
      <c r="AP151" s="67"/>
      <c r="AQ151" s="67"/>
      <c r="AR151" s="67"/>
      <c r="AS151" s="67"/>
      <c r="AT151" s="244"/>
    </row>
    <row r="152" spans="1:99" s="61" customFormat="1" ht="9.75" customHeight="1">
      <c r="A152" s="1026"/>
      <c r="B152" s="981"/>
      <c r="C152" s="61" t="s">
        <v>9</v>
      </c>
      <c r="D152" s="61">
        <f t="shared" si="14"/>
        <v>180</v>
      </c>
      <c r="M152" s="62"/>
      <c r="N152" s="62"/>
      <c r="O152" s="62"/>
      <c r="P152" s="62"/>
      <c r="Q152" s="62"/>
      <c r="R152" s="138">
        <v>4</v>
      </c>
      <c r="S152" s="138">
        <v>4</v>
      </c>
      <c r="T152" s="138">
        <v>2</v>
      </c>
      <c r="U152" s="138">
        <v>10</v>
      </c>
      <c r="V152" s="138">
        <v>10</v>
      </c>
      <c r="W152" s="138">
        <v>10</v>
      </c>
      <c r="X152" s="138">
        <v>10</v>
      </c>
      <c r="Y152" s="138">
        <v>10</v>
      </c>
      <c r="Z152" s="138">
        <v>10</v>
      </c>
      <c r="AA152" s="173">
        <v>10</v>
      </c>
      <c r="AB152" s="110">
        <v>10</v>
      </c>
      <c r="AC152" s="230">
        <v>10</v>
      </c>
      <c r="AD152" s="173">
        <v>10</v>
      </c>
      <c r="AE152" s="134">
        <v>10</v>
      </c>
      <c r="AF152" s="109">
        <v>10</v>
      </c>
      <c r="AG152" s="110">
        <v>10</v>
      </c>
      <c r="AH152" s="110">
        <v>10</v>
      </c>
      <c r="AI152" s="110">
        <v>10</v>
      </c>
      <c r="AJ152" s="110">
        <v>10</v>
      </c>
      <c r="AK152" s="110">
        <v>10</v>
      </c>
      <c r="AT152" s="243"/>
      <c r="AU152" s="243"/>
    </row>
    <row r="153" spans="1:99" s="106" customFormat="1" ht="50.25" hidden="1" customHeight="1">
      <c r="A153" s="374"/>
      <c r="B153" s="148"/>
      <c r="M153" s="149"/>
      <c r="N153" s="149"/>
      <c r="O153" s="149"/>
      <c r="P153" s="149"/>
      <c r="Q153" s="149"/>
      <c r="R153" s="187"/>
      <c r="S153" s="187"/>
      <c r="T153" s="187"/>
      <c r="U153" s="187"/>
      <c r="V153" s="187"/>
      <c r="W153" s="187"/>
      <c r="X153" s="187"/>
      <c r="Y153" s="187"/>
      <c r="Z153" s="187"/>
      <c r="AA153" s="187"/>
      <c r="AB153" s="159"/>
      <c r="AC153" s="337"/>
      <c r="AD153" s="187"/>
      <c r="AE153" s="175"/>
      <c r="AF153" s="215"/>
      <c r="AG153" s="159"/>
      <c r="AH153" s="159"/>
      <c r="AI153" s="159"/>
      <c r="AJ153" s="159"/>
      <c r="AK153" s="159"/>
      <c r="AT153" s="246"/>
      <c r="AU153" s="246"/>
    </row>
    <row r="154" spans="1:99" s="57" customFormat="1" ht="9.75" customHeight="1">
      <c r="A154" s="1024">
        <v>6</v>
      </c>
      <c r="B154" s="985" t="s">
        <v>31</v>
      </c>
      <c r="C154" s="57" t="s">
        <v>5</v>
      </c>
      <c r="D154" s="57">
        <f t="shared" ref="D154:D168" si="15">SUM(E154:CT154)</f>
        <v>0</v>
      </c>
      <c r="R154" s="58"/>
      <c r="S154" s="58"/>
      <c r="T154" s="58"/>
      <c r="U154" s="58"/>
      <c r="V154" s="58"/>
      <c r="W154" s="58"/>
      <c r="X154" s="58"/>
      <c r="Y154" s="58"/>
      <c r="Z154" s="58"/>
      <c r="AA154" s="58"/>
      <c r="AC154" s="326"/>
      <c r="AD154" s="58"/>
      <c r="AE154" s="59"/>
      <c r="AF154" s="60"/>
      <c r="AT154" s="241"/>
      <c r="AU154" s="241"/>
    </row>
    <row r="155" spans="1:99" ht="9.75" customHeight="1">
      <c r="A155" s="1025"/>
      <c r="B155" s="986"/>
      <c r="C155" s="36" t="s">
        <v>6</v>
      </c>
      <c r="D155" s="36">
        <f t="shared" si="15"/>
        <v>0</v>
      </c>
      <c r="M155" s="36"/>
      <c r="N155" s="36"/>
      <c r="O155" s="36"/>
      <c r="P155" s="36"/>
      <c r="Q155" s="36"/>
    </row>
    <row r="156" spans="1:99" ht="9.75" customHeight="1">
      <c r="A156" s="1025"/>
      <c r="B156" s="986"/>
      <c r="C156" s="36" t="s">
        <v>7</v>
      </c>
      <c r="D156" s="36">
        <f t="shared" si="15"/>
        <v>0</v>
      </c>
      <c r="M156" s="36"/>
      <c r="N156" s="36"/>
      <c r="O156" s="36"/>
      <c r="P156" s="36"/>
      <c r="Q156" s="36"/>
    </row>
    <row r="157" spans="1:99" ht="9.75" customHeight="1">
      <c r="A157" s="1025"/>
      <c r="B157" s="986"/>
      <c r="C157" s="36" t="s">
        <v>8</v>
      </c>
      <c r="D157" s="36">
        <f t="shared" si="15"/>
        <v>0</v>
      </c>
      <c r="M157" s="36"/>
      <c r="N157" s="36"/>
      <c r="O157" s="36"/>
      <c r="P157" s="36"/>
      <c r="Q157" s="36"/>
    </row>
    <row r="158" spans="1:99" s="61" customFormat="1" ht="9.75" customHeight="1">
      <c r="A158" s="1026"/>
      <c r="B158" s="987"/>
      <c r="C158" s="61" t="s">
        <v>9</v>
      </c>
      <c r="D158" s="61">
        <f t="shared" si="15"/>
        <v>67</v>
      </c>
      <c r="Q158" s="110"/>
      <c r="R158" s="138">
        <v>3</v>
      </c>
      <c r="S158" s="138">
        <v>7</v>
      </c>
      <c r="T158" s="138">
        <v>7</v>
      </c>
      <c r="U158" s="173">
        <v>5</v>
      </c>
      <c r="V158" s="173">
        <v>5</v>
      </c>
      <c r="W158" s="173">
        <v>5</v>
      </c>
      <c r="X158" s="173">
        <v>5</v>
      </c>
      <c r="Y158" s="173">
        <v>5</v>
      </c>
      <c r="Z158" s="173">
        <v>5</v>
      </c>
      <c r="AA158" s="62"/>
      <c r="AB158" s="110">
        <v>5</v>
      </c>
      <c r="AC158" s="230">
        <v>5</v>
      </c>
      <c r="AD158" s="173">
        <v>5</v>
      </c>
      <c r="AE158" s="134">
        <v>5</v>
      </c>
      <c r="AF158" s="64"/>
      <c r="AT158" s="243"/>
      <c r="AU158" s="243"/>
    </row>
    <row r="159" spans="1:99" s="106" customFormat="1" ht="9.75" customHeight="1">
      <c r="A159" s="1024">
        <v>7</v>
      </c>
      <c r="B159" s="979" t="s">
        <v>105</v>
      </c>
      <c r="C159" s="67" t="s">
        <v>5</v>
      </c>
      <c r="D159" s="67">
        <f t="shared" si="15"/>
        <v>25</v>
      </c>
      <c r="E159" s="67"/>
      <c r="F159" s="67"/>
      <c r="G159" s="67"/>
      <c r="H159" s="67"/>
      <c r="I159" s="67"/>
      <c r="J159" s="67"/>
      <c r="K159" s="67"/>
      <c r="L159" s="67"/>
      <c r="M159" s="68"/>
      <c r="N159" s="68"/>
      <c r="O159" s="68"/>
      <c r="P159" s="68"/>
      <c r="Q159" s="68"/>
      <c r="R159" s="68"/>
      <c r="S159" s="68"/>
      <c r="T159" s="68"/>
      <c r="U159" s="68"/>
      <c r="V159" s="68"/>
      <c r="W159" s="68"/>
      <c r="X159" s="68"/>
      <c r="Y159" s="68"/>
      <c r="Z159" s="68"/>
      <c r="AA159" s="68"/>
      <c r="AB159" s="67"/>
      <c r="AC159" s="271"/>
      <c r="AD159" s="141">
        <v>3</v>
      </c>
      <c r="AE159" s="216">
        <v>5</v>
      </c>
      <c r="AF159" s="224">
        <v>5</v>
      </c>
      <c r="AG159" s="139">
        <v>5</v>
      </c>
      <c r="AH159" s="189">
        <v>5</v>
      </c>
      <c r="AI159" s="251">
        <v>2</v>
      </c>
      <c r="AJ159" s="67"/>
      <c r="AK159" s="67"/>
      <c r="AL159" s="67"/>
      <c r="AM159" s="67"/>
      <c r="AN159" s="67"/>
      <c r="AO159" s="67"/>
      <c r="AP159" s="67"/>
      <c r="AQ159" s="67"/>
      <c r="AR159" s="67"/>
      <c r="AS159" s="67"/>
      <c r="AT159" s="244"/>
      <c r="AU159" s="244"/>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row>
    <row r="160" spans="1:99" s="106" customFormat="1" ht="9.75" customHeight="1">
      <c r="A160" s="1025"/>
      <c r="B160" s="980"/>
      <c r="C160" s="36" t="s">
        <v>6</v>
      </c>
      <c r="D160" s="36">
        <f t="shared" si="15"/>
        <v>0</v>
      </c>
      <c r="E160" s="36"/>
      <c r="F160" s="36"/>
      <c r="G160" s="36"/>
      <c r="H160" s="36"/>
      <c r="I160" s="36"/>
      <c r="J160" s="36"/>
      <c r="K160" s="36"/>
      <c r="L160" s="36"/>
      <c r="M160" s="37"/>
      <c r="N160" s="37"/>
      <c r="O160" s="37"/>
      <c r="P160" s="37"/>
      <c r="Q160" s="37"/>
      <c r="R160" s="37"/>
      <c r="S160" s="37"/>
      <c r="T160" s="37"/>
      <c r="U160" s="37"/>
      <c r="V160" s="37"/>
      <c r="W160" s="37"/>
      <c r="X160" s="37"/>
      <c r="Y160" s="37"/>
      <c r="Z160" s="37"/>
      <c r="AA160" s="37"/>
      <c r="AB160" s="36"/>
      <c r="AC160" s="327"/>
      <c r="AD160" s="37"/>
      <c r="AE160" s="38"/>
      <c r="AF160" s="39"/>
      <c r="AG160" s="36"/>
      <c r="AH160" s="36"/>
      <c r="AI160" s="36"/>
      <c r="AJ160" s="36"/>
      <c r="AK160" s="36"/>
      <c r="AL160" s="36"/>
      <c r="AM160" s="36"/>
      <c r="AN160" s="36"/>
      <c r="AO160" s="36"/>
      <c r="AP160" s="36"/>
      <c r="AQ160" s="36"/>
      <c r="AR160" s="36"/>
      <c r="AS160" s="36"/>
      <c r="AT160" s="242"/>
      <c r="AU160" s="242"/>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row>
    <row r="161" spans="1:100" s="106" customFormat="1" ht="9.75" customHeight="1">
      <c r="A161" s="1025"/>
      <c r="B161" s="980"/>
      <c r="C161" s="36" t="s">
        <v>7</v>
      </c>
      <c r="D161" s="36">
        <f t="shared" si="15"/>
        <v>9</v>
      </c>
      <c r="E161" s="36"/>
      <c r="F161" s="36"/>
      <c r="G161" s="36"/>
      <c r="H161" s="36"/>
      <c r="I161" s="36"/>
      <c r="J161" s="36"/>
      <c r="K161" s="36"/>
      <c r="L161" s="36"/>
      <c r="M161" s="37"/>
      <c r="N161" s="37">
        <v>4.5</v>
      </c>
      <c r="O161" s="37">
        <v>4.5</v>
      </c>
      <c r="P161" s="37"/>
      <c r="Q161" s="37"/>
      <c r="R161" s="37"/>
      <c r="S161" s="37"/>
      <c r="T161" s="37"/>
      <c r="U161" s="37"/>
      <c r="V161" s="37"/>
      <c r="W161" s="37"/>
      <c r="X161" s="37"/>
      <c r="Y161" s="37"/>
      <c r="Z161" s="37"/>
      <c r="AA161" s="37"/>
      <c r="AB161" s="36"/>
      <c r="AC161" s="327"/>
      <c r="AD161" s="37"/>
      <c r="AE161" s="38"/>
      <c r="AF161" s="39"/>
      <c r="AG161" s="36"/>
      <c r="AH161" s="36"/>
      <c r="AI161" s="36"/>
      <c r="AJ161" s="36"/>
      <c r="AK161" s="36"/>
      <c r="AL161" s="36"/>
      <c r="AM161" s="36"/>
      <c r="AN161" s="36"/>
      <c r="AO161" s="36"/>
      <c r="AP161" s="36"/>
      <c r="AQ161" s="36"/>
      <c r="AR161" s="36"/>
      <c r="AS161" s="36"/>
      <c r="AT161" s="242"/>
      <c r="AU161" s="242"/>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row>
    <row r="162" spans="1:100" s="106" customFormat="1" ht="9.75" customHeight="1">
      <c r="A162" s="1025"/>
      <c r="B162" s="980"/>
      <c r="C162" s="36" t="s">
        <v>8</v>
      </c>
      <c r="D162" s="36">
        <f t="shared" si="15"/>
        <v>0</v>
      </c>
      <c r="E162" s="36"/>
      <c r="F162" s="36"/>
      <c r="G162" s="36"/>
      <c r="H162" s="36"/>
      <c r="I162" s="36"/>
      <c r="J162" s="36"/>
      <c r="K162" s="36"/>
      <c r="L162" s="36"/>
      <c r="M162" s="37"/>
      <c r="N162" s="37"/>
      <c r="O162" s="37"/>
      <c r="P162" s="37"/>
      <c r="Q162" s="37"/>
      <c r="R162" s="37"/>
      <c r="S162" s="37"/>
      <c r="T162" s="37"/>
      <c r="U162" s="37"/>
      <c r="V162" s="37"/>
      <c r="W162" s="37"/>
      <c r="X162" s="37"/>
      <c r="Y162" s="37"/>
      <c r="Z162" s="37"/>
      <c r="AA162" s="37"/>
      <c r="AB162" s="36"/>
      <c r="AC162" s="327"/>
      <c r="AD162" s="37"/>
      <c r="AE162" s="38"/>
      <c r="AF162" s="39"/>
      <c r="AG162" s="36"/>
      <c r="AH162" s="36"/>
      <c r="AI162" s="36"/>
      <c r="AJ162" s="36"/>
      <c r="AK162" s="36"/>
      <c r="AL162" s="36"/>
      <c r="AM162" s="36"/>
      <c r="AN162" s="36"/>
      <c r="AO162" s="36"/>
      <c r="AP162" s="36"/>
      <c r="AQ162" s="36"/>
      <c r="AR162" s="36"/>
      <c r="AS162" s="36"/>
      <c r="AT162" s="242"/>
      <c r="AU162" s="242"/>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row>
    <row r="163" spans="1:100" s="106" customFormat="1" ht="9.75" customHeight="1">
      <c r="A163" s="1025"/>
      <c r="B163" s="980"/>
      <c r="C163" s="46" t="s">
        <v>9</v>
      </c>
      <c r="D163" s="46">
        <f t="shared" si="15"/>
        <v>0</v>
      </c>
      <c r="E163" s="46"/>
      <c r="F163" s="46"/>
      <c r="G163" s="46"/>
      <c r="H163" s="46"/>
      <c r="I163" s="46"/>
      <c r="J163" s="46"/>
      <c r="K163" s="46"/>
      <c r="L163" s="46"/>
      <c r="M163" s="47"/>
      <c r="N163" s="47"/>
      <c r="O163" s="47"/>
      <c r="P163" s="47"/>
      <c r="Q163" s="47"/>
      <c r="R163" s="47"/>
      <c r="S163" s="47"/>
      <c r="T163" s="47"/>
      <c r="U163" s="47"/>
      <c r="V163" s="47"/>
      <c r="W163" s="47"/>
      <c r="X163" s="47"/>
      <c r="Y163" s="47"/>
      <c r="Z163" s="47"/>
      <c r="AA163" s="47"/>
      <c r="AB163" s="46"/>
      <c r="AC163" s="328"/>
      <c r="AD163" s="47"/>
      <c r="AE163" s="48"/>
      <c r="AF163" s="45"/>
      <c r="AG163" s="46"/>
      <c r="AH163" s="46"/>
      <c r="AI163" s="46"/>
      <c r="AJ163" s="46"/>
      <c r="AK163" s="46"/>
      <c r="AL163" s="46"/>
      <c r="AM163" s="46"/>
      <c r="AN163" s="46"/>
      <c r="AO163" s="46"/>
      <c r="AP163" s="46"/>
      <c r="AQ163" s="46"/>
      <c r="AR163" s="46"/>
      <c r="AS163" s="46"/>
      <c r="AT163" s="237"/>
      <c r="AU163" s="237"/>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row>
    <row r="164" spans="1:100" s="106" customFormat="1" ht="9.75" customHeight="1">
      <c r="A164" s="1024">
        <v>8</v>
      </c>
      <c r="B164" s="1027" t="s">
        <v>29</v>
      </c>
      <c r="C164" s="57" t="s">
        <v>5</v>
      </c>
      <c r="D164" s="57">
        <f t="shared" si="15"/>
        <v>75</v>
      </c>
      <c r="E164" s="57"/>
      <c r="F164" s="57"/>
      <c r="G164" s="57"/>
      <c r="H164" s="57"/>
      <c r="I164" s="57"/>
      <c r="J164" s="57"/>
      <c r="K164" s="57"/>
      <c r="L164" s="57"/>
      <c r="M164" s="58"/>
      <c r="N164" s="58"/>
      <c r="O164" s="58"/>
      <c r="P164" s="58"/>
      <c r="Q164" s="58"/>
      <c r="R164" s="58"/>
      <c r="S164" s="58"/>
      <c r="T164" s="58"/>
      <c r="U164" s="58"/>
      <c r="V164" s="58"/>
      <c r="W164" s="58"/>
      <c r="X164" s="58"/>
      <c r="Y164" s="58"/>
      <c r="Z164" s="58"/>
      <c r="AA164" s="58"/>
      <c r="AB164" s="57"/>
      <c r="AC164" s="326"/>
      <c r="AD164" s="58"/>
      <c r="AE164" s="59"/>
      <c r="AF164" s="60"/>
      <c r="AG164" s="57"/>
      <c r="AH164" s="57"/>
      <c r="AI164" s="57"/>
      <c r="AJ164" s="57"/>
      <c r="AK164" s="57"/>
      <c r="AL164" s="57"/>
      <c r="AM164" s="57"/>
      <c r="AN164" s="57"/>
      <c r="AO164" s="85">
        <v>5</v>
      </c>
      <c r="AP164" s="85">
        <v>10</v>
      </c>
      <c r="AQ164" s="85">
        <v>10</v>
      </c>
      <c r="AR164" s="85">
        <v>10</v>
      </c>
      <c r="AS164" s="85">
        <v>10</v>
      </c>
      <c r="AT164" s="241"/>
      <c r="AU164" s="241"/>
      <c r="AV164" s="85">
        <v>5</v>
      </c>
      <c r="AW164" s="85">
        <v>10</v>
      </c>
      <c r="AX164" s="85">
        <v>10</v>
      </c>
      <c r="AY164" s="85">
        <v>5</v>
      </c>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373"/>
      <c r="CV164" s="210"/>
    </row>
    <row r="165" spans="1:100" s="106" customFormat="1" ht="9.75" customHeight="1">
      <c r="A165" s="1025"/>
      <c r="B165" s="1028"/>
      <c r="C165" s="36" t="s">
        <v>6</v>
      </c>
      <c r="D165" s="36">
        <f t="shared" si="15"/>
        <v>20</v>
      </c>
      <c r="E165" s="36"/>
      <c r="F165" s="36"/>
      <c r="G165" s="36"/>
      <c r="H165" s="36"/>
      <c r="I165" s="36"/>
      <c r="J165" s="36"/>
      <c r="K165" s="36"/>
      <c r="L165" s="36"/>
      <c r="M165" s="37"/>
      <c r="N165" s="37"/>
      <c r="O165" s="37"/>
      <c r="P165" s="37"/>
      <c r="Q165" s="37"/>
      <c r="R165" s="37"/>
      <c r="S165" s="37"/>
      <c r="T165" s="37"/>
      <c r="U165" s="37"/>
      <c r="V165" s="37"/>
      <c r="W165" s="37"/>
      <c r="X165" s="37"/>
      <c r="Y165" s="37"/>
      <c r="Z165" s="37"/>
      <c r="AA165" s="37"/>
      <c r="AB165" s="36"/>
      <c r="AC165" s="327"/>
      <c r="AD165" s="37"/>
      <c r="AE165" s="38"/>
      <c r="AF165" s="39"/>
      <c r="AG165" s="36"/>
      <c r="AH165" s="36"/>
      <c r="AI165" s="36"/>
      <c r="AJ165" s="36"/>
      <c r="AK165" s="36"/>
      <c r="AL165" s="36"/>
      <c r="AM165" s="36"/>
      <c r="AN165" s="36"/>
      <c r="AO165" s="36"/>
      <c r="AP165" s="36"/>
      <c r="AQ165" s="36"/>
      <c r="AR165" s="36"/>
      <c r="AS165" s="36"/>
      <c r="AT165" s="242"/>
      <c r="AU165" s="242"/>
      <c r="AV165" s="36"/>
      <c r="AW165" s="36"/>
      <c r="AX165" s="43">
        <v>5</v>
      </c>
      <c r="AY165" s="43">
        <v>5</v>
      </c>
      <c r="AZ165" s="43">
        <v>5</v>
      </c>
      <c r="BA165" s="43">
        <v>5</v>
      </c>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115"/>
      <c r="CV165" s="210"/>
    </row>
    <row r="166" spans="1:100" s="106" customFormat="1" ht="9.75" customHeight="1">
      <c r="A166" s="1025"/>
      <c r="B166" s="1028"/>
      <c r="C166" s="36" t="s">
        <v>7</v>
      </c>
      <c r="D166" s="36">
        <f t="shared" si="15"/>
        <v>65</v>
      </c>
      <c r="E166" s="36"/>
      <c r="F166" s="36"/>
      <c r="G166" s="36"/>
      <c r="H166" s="36"/>
      <c r="I166" s="36"/>
      <c r="J166" s="36"/>
      <c r="K166" s="36"/>
      <c r="L166" s="36"/>
      <c r="M166" s="37"/>
      <c r="N166" s="37"/>
      <c r="O166" s="37"/>
      <c r="P166" s="37"/>
      <c r="Q166" s="37"/>
      <c r="R166" s="37"/>
      <c r="S166" s="37"/>
      <c r="T166" s="37"/>
      <c r="U166" s="37"/>
      <c r="V166" s="37"/>
      <c r="W166" s="37"/>
      <c r="X166" s="37"/>
      <c r="Y166" s="37"/>
      <c r="Z166" s="37"/>
      <c r="AA166" s="37"/>
      <c r="AB166" s="36"/>
      <c r="AC166" s="327"/>
      <c r="AD166" s="37"/>
      <c r="AE166" s="38"/>
      <c r="AF166" s="39"/>
      <c r="AG166" s="36"/>
      <c r="AH166" s="36"/>
      <c r="AI166" s="36"/>
      <c r="AJ166" s="36"/>
      <c r="AK166" s="36"/>
      <c r="AL166" s="36"/>
      <c r="AM166" s="36"/>
      <c r="AN166" s="36"/>
      <c r="AO166" s="36"/>
      <c r="AP166" s="36"/>
      <c r="AQ166" s="36"/>
      <c r="AR166" s="36"/>
      <c r="AS166" s="36"/>
      <c r="AT166" s="242"/>
      <c r="AU166" s="242"/>
      <c r="AV166" s="36"/>
      <c r="AW166" s="36"/>
      <c r="AX166" s="36"/>
      <c r="AY166" s="36"/>
      <c r="AZ166" s="43">
        <v>5</v>
      </c>
      <c r="BA166" s="43">
        <v>10</v>
      </c>
      <c r="BB166" s="43">
        <v>10</v>
      </c>
      <c r="BC166" s="43">
        <v>10</v>
      </c>
      <c r="BD166" s="43">
        <v>10</v>
      </c>
      <c r="BE166" s="43">
        <v>5</v>
      </c>
      <c r="BF166" s="43">
        <v>10</v>
      </c>
      <c r="BG166" s="43">
        <v>5</v>
      </c>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115"/>
      <c r="CV166" s="210"/>
    </row>
    <row r="167" spans="1:100" s="106" customFormat="1" ht="9.75" customHeight="1">
      <c r="A167" s="1025"/>
      <c r="B167" s="1028"/>
      <c r="C167" s="36" t="s">
        <v>8</v>
      </c>
      <c r="D167" s="49">
        <f t="shared" si="15"/>
        <v>29</v>
      </c>
      <c r="E167" s="36"/>
      <c r="F167" s="36"/>
      <c r="G167" s="36"/>
      <c r="H167" s="36"/>
      <c r="I167" s="36"/>
      <c r="J167" s="36"/>
      <c r="K167" s="36"/>
      <c r="L167" s="36"/>
      <c r="M167" s="37"/>
      <c r="N167" s="37"/>
      <c r="O167" s="37"/>
      <c r="P167" s="37"/>
      <c r="Q167" s="37"/>
      <c r="R167" s="37"/>
      <c r="S167" s="37"/>
      <c r="T167" s="37"/>
      <c r="U167" s="37"/>
      <c r="V167" s="37"/>
      <c r="W167" s="37"/>
      <c r="X167" s="37"/>
      <c r="Y167" s="37"/>
      <c r="Z167" s="37"/>
      <c r="AA167" s="37"/>
      <c r="AB167" s="36"/>
      <c r="AC167" s="327"/>
      <c r="AD167" s="37"/>
      <c r="AE167" s="38"/>
      <c r="AF167" s="39"/>
      <c r="AG167" s="36"/>
      <c r="AH167" s="36"/>
      <c r="AI167" s="36"/>
      <c r="AJ167" s="36"/>
      <c r="AK167" s="36"/>
      <c r="AL167" s="36"/>
      <c r="AM167" s="36"/>
      <c r="AN167" s="36"/>
      <c r="AO167" s="43">
        <v>5</v>
      </c>
      <c r="AP167" s="43">
        <v>5</v>
      </c>
      <c r="AQ167" s="43">
        <v>5</v>
      </c>
      <c r="AR167" s="43">
        <v>5</v>
      </c>
      <c r="AS167" s="43">
        <v>5</v>
      </c>
      <c r="AT167" s="242"/>
      <c r="AU167" s="242"/>
      <c r="AV167" s="43">
        <v>2</v>
      </c>
      <c r="AW167" s="43">
        <v>2</v>
      </c>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115"/>
      <c r="CV167" s="210"/>
    </row>
    <row r="168" spans="1:100" s="106" customFormat="1" ht="9.75" customHeight="1">
      <c r="A168" s="1026"/>
      <c r="B168" s="1029"/>
      <c r="C168" s="61" t="s">
        <v>9</v>
      </c>
      <c r="D168" s="61">
        <f t="shared" si="15"/>
        <v>0</v>
      </c>
      <c r="E168" s="61"/>
      <c r="F168" s="61"/>
      <c r="G168" s="61"/>
      <c r="H168" s="61"/>
      <c r="I168" s="61"/>
      <c r="J168" s="61"/>
      <c r="K168" s="61"/>
      <c r="L168" s="61"/>
      <c r="M168" s="62"/>
      <c r="N168" s="62"/>
      <c r="O168" s="62"/>
      <c r="P168" s="62"/>
      <c r="Q168" s="62"/>
      <c r="R168" s="62"/>
      <c r="S168" s="62"/>
      <c r="T168" s="62"/>
      <c r="U168" s="62"/>
      <c r="V168" s="62"/>
      <c r="W168" s="62"/>
      <c r="X168" s="62"/>
      <c r="Y168" s="62"/>
      <c r="Z168" s="62"/>
      <c r="AA168" s="62"/>
      <c r="AB168" s="61"/>
      <c r="AC168" s="329"/>
      <c r="AD168" s="62"/>
      <c r="AE168" s="63"/>
      <c r="AF168" s="64"/>
      <c r="AG168" s="61"/>
      <c r="AH168" s="61"/>
      <c r="AI168" s="61"/>
      <c r="AJ168" s="61"/>
      <c r="AK168" s="61"/>
      <c r="AL168" s="61"/>
      <c r="AM168" s="61"/>
      <c r="AN168" s="61"/>
      <c r="AO168" s="61"/>
      <c r="AP168" s="61"/>
      <c r="AQ168" s="61"/>
      <c r="AR168" s="61"/>
      <c r="AS168" s="61"/>
      <c r="AT168" s="243"/>
      <c r="AU168" s="243"/>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116"/>
      <c r="CV168" s="210"/>
    </row>
    <row r="169" spans="1:100" s="67" customFormat="1" ht="9.75" customHeight="1">
      <c r="A169" s="1025">
        <v>9</v>
      </c>
      <c r="B169" s="1030" t="s">
        <v>32</v>
      </c>
      <c r="C169" s="67" t="s">
        <v>5</v>
      </c>
      <c r="D169" s="67">
        <f t="shared" si="14"/>
        <v>41</v>
      </c>
      <c r="N169" s="68"/>
      <c r="O169" s="68"/>
      <c r="P169" s="68"/>
      <c r="Q169" s="68"/>
      <c r="R169" s="68"/>
      <c r="S169" s="68"/>
      <c r="T169" s="68"/>
      <c r="U169" s="68"/>
      <c r="V169" s="68"/>
      <c r="W169" s="68"/>
      <c r="X169" s="68"/>
      <c r="Y169" s="68"/>
      <c r="Z169" s="68"/>
      <c r="AA169" s="68"/>
      <c r="AC169" s="271"/>
      <c r="AD169" s="68"/>
      <c r="AE169" s="69"/>
      <c r="AF169" s="70"/>
      <c r="AT169" s="244"/>
      <c r="AU169" s="244"/>
      <c r="AY169" s="130">
        <v>5</v>
      </c>
      <c r="AZ169" s="130">
        <v>10</v>
      </c>
      <c r="BA169" s="130">
        <v>10</v>
      </c>
      <c r="BB169" s="130">
        <v>10</v>
      </c>
      <c r="BC169" s="130">
        <v>6</v>
      </c>
    </row>
    <row r="170" spans="1:100" ht="9.75" customHeight="1">
      <c r="A170" s="1025"/>
      <c r="B170" s="986"/>
      <c r="C170" s="36" t="s">
        <v>6</v>
      </c>
      <c r="D170" s="36">
        <f t="shared" si="14"/>
        <v>15</v>
      </c>
      <c r="M170" s="36"/>
      <c r="BC170" s="43">
        <v>5</v>
      </c>
      <c r="BD170" s="43">
        <v>5</v>
      </c>
      <c r="BE170" s="43">
        <v>5</v>
      </c>
    </row>
    <row r="171" spans="1:100" ht="9.75" customHeight="1">
      <c r="A171" s="1025"/>
      <c r="B171" s="986"/>
      <c r="C171" s="36" t="s">
        <v>7</v>
      </c>
      <c r="D171" s="36">
        <f t="shared" si="14"/>
        <v>75</v>
      </c>
      <c r="M171" s="36"/>
      <c r="BD171" s="43">
        <v>10</v>
      </c>
      <c r="BE171" s="43">
        <v>10</v>
      </c>
      <c r="BF171" s="43">
        <v>15</v>
      </c>
      <c r="BG171" s="43">
        <v>10</v>
      </c>
      <c r="BH171" s="43">
        <v>10</v>
      </c>
      <c r="BI171" s="43">
        <v>10</v>
      </c>
      <c r="BJ171" s="43">
        <v>10</v>
      </c>
    </row>
    <row r="172" spans="1:100" ht="9.75" customHeight="1">
      <c r="A172" s="1025"/>
      <c r="B172" s="986"/>
      <c r="C172" s="36" t="s">
        <v>8</v>
      </c>
      <c r="D172" s="36">
        <f t="shared" si="14"/>
        <v>32</v>
      </c>
      <c r="M172" s="36"/>
      <c r="AH172" s="39"/>
      <c r="AJ172" s="39"/>
      <c r="AW172" s="39"/>
      <c r="AY172" s="44">
        <v>5</v>
      </c>
      <c r="AZ172" s="43">
        <v>5</v>
      </c>
      <c r="BA172" s="43">
        <v>2</v>
      </c>
      <c r="BB172" s="43">
        <v>2</v>
      </c>
      <c r="BC172" s="43">
        <v>5</v>
      </c>
      <c r="BD172" s="43">
        <v>5</v>
      </c>
      <c r="BE172" s="43">
        <v>5</v>
      </c>
      <c r="BF172" s="43">
        <v>3</v>
      </c>
    </row>
    <row r="173" spans="1:100" s="61" customFormat="1" ht="9.75" customHeight="1">
      <c r="A173" s="1026"/>
      <c r="B173" s="987"/>
      <c r="C173" s="61" t="s">
        <v>9</v>
      </c>
      <c r="D173" s="61">
        <f t="shared" si="14"/>
        <v>60</v>
      </c>
      <c r="E173" s="144"/>
      <c r="N173" s="62"/>
      <c r="O173" s="62"/>
      <c r="P173" s="62"/>
      <c r="Q173" s="62"/>
      <c r="R173" s="62"/>
      <c r="S173" s="62"/>
      <c r="T173" s="62"/>
      <c r="U173" s="62"/>
      <c r="V173" s="62"/>
      <c r="W173" s="62"/>
      <c r="X173" s="62"/>
      <c r="Y173" s="62"/>
      <c r="Z173" s="62"/>
      <c r="AA173" s="62"/>
      <c r="AC173" s="329"/>
      <c r="AD173" s="62"/>
      <c r="AE173" s="63"/>
      <c r="AF173" s="64"/>
      <c r="AH173" s="64"/>
      <c r="AJ173" s="64"/>
      <c r="AT173" s="243"/>
      <c r="AU173" s="243"/>
      <c r="AW173" s="64"/>
      <c r="AY173" s="109">
        <v>5</v>
      </c>
      <c r="AZ173" s="110">
        <v>5</v>
      </c>
      <c r="BA173" s="110">
        <v>20</v>
      </c>
      <c r="BB173" s="110">
        <v>10</v>
      </c>
      <c r="BC173" s="110">
        <v>10</v>
      </c>
      <c r="BD173" s="110">
        <v>5</v>
      </c>
      <c r="BE173" s="110">
        <v>5</v>
      </c>
    </row>
    <row r="174" spans="1:100" s="67" customFormat="1" ht="9.75" customHeight="1">
      <c r="A174" s="1024">
        <v>10</v>
      </c>
      <c r="B174" s="985" t="s">
        <v>33</v>
      </c>
      <c r="C174" s="70" t="s">
        <v>5</v>
      </c>
      <c r="D174" s="145">
        <v>60</v>
      </c>
      <c r="M174" s="68"/>
      <c r="N174" s="68"/>
      <c r="O174" s="68"/>
      <c r="P174" s="68"/>
      <c r="Q174" s="68"/>
      <c r="R174" s="68"/>
      <c r="S174" s="68"/>
      <c r="T174" s="68"/>
      <c r="U174" s="68"/>
      <c r="V174" s="68"/>
      <c r="W174" s="68"/>
      <c r="X174" s="68"/>
      <c r="Y174" s="68"/>
      <c r="Z174" s="141">
        <v>10</v>
      </c>
      <c r="AA174" s="141">
        <v>10</v>
      </c>
      <c r="AB174" s="139">
        <v>10</v>
      </c>
      <c r="AC174" s="338">
        <v>5</v>
      </c>
      <c r="AD174" s="142">
        <v>5</v>
      </c>
      <c r="AE174" s="357">
        <v>2</v>
      </c>
      <c r="AF174" s="70"/>
      <c r="AT174" s="244"/>
      <c r="AU174" s="244"/>
    </row>
    <row r="175" spans="1:100" ht="9.75" customHeight="1">
      <c r="A175" s="1025"/>
      <c r="B175" s="986"/>
      <c r="C175" s="39" t="s">
        <v>6</v>
      </c>
      <c r="D175" s="36">
        <f t="shared" si="14"/>
        <v>23</v>
      </c>
      <c r="AB175" s="43">
        <v>5</v>
      </c>
      <c r="AC175" s="336">
        <v>5</v>
      </c>
      <c r="AD175" s="160">
        <v>5</v>
      </c>
      <c r="AE175" s="174">
        <v>5</v>
      </c>
      <c r="AF175" s="44">
        <v>3</v>
      </c>
    </row>
    <row r="176" spans="1:100" ht="9.75" customHeight="1">
      <c r="A176" s="1025"/>
      <c r="B176" s="986"/>
      <c r="C176" s="39" t="s">
        <v>7</v>
      </c>
      <c r="D176" s="36">
        <f t="shared" si="14"/>
        <v>20</v>
      </c>
      <c r="AE176" s="174">
        <v>5</v>
      </c>
      <c r="AF176" s="44">
        <v>5</v>
      </c>
      <c r="AG176" s="43">
        <v>5</v>
      </c>
      <c r="AH176" s="43">
        <v>5</v>
      </c>
    </row>
    <row r="177" spans="1:99" ht="9.75" customHeight="1">
      <c r="A177" s="1025"/>
      <c r="B177" s="986"/>
      <c r="C177" s="39" t="s">
        <v>8</v>
      </c>
      <c r="D177" s="49">
        <v>20</v>
      </c>
      <c r="AA177" s="290">
        <v>5</v>
      </c>
      <c r="AB177" s="287">
        <v>5</v>
      </c>
      <c r="AC177" s="339">
        <v>5</v>
      </c>
      <c r="AD177" s="290">
        <v>5</v>
      </c>
    </row>
    <row r="178" spans="1:99" s="46" customFormat="1" ht="9.75" customHeight="1">
      <c r="A178" s="1026"/>
      <c r="B178" s="987"/>
      <c r="C178" s="45" t="s">
        <v>9</v>
      </c>
      <c r="D178" s="46">
        <f>SUM(E178:CT178)</f>
        <v>0</v>
      </c>
      <c r="M178" s="47"/>
      <c r="N178" s="47"/>
      <c r="O178" s="47"/>
      <c r="P178" s="47"/>
      <c r="Q178" s="47"/>
      <c r="R178" s="47"/>
      <c r="S178" s="47"/>
      <c r="T178" s="47"/>
      <c r="U178" s="47"/>
      <c r="V178" s="47"/>
      <c r="W178" s="47"/>
      <c r="X178" s="47"/>
      <c r="Y178" s="47"/>
      <c r="Z178" s="47"/>
      <c r="AA178" s="47"/>
      <c r="AC178" s="328"/>
      <c r="AD178" s="47"/>
      <c r="AE178" s="48"/>
      <c r="AF178" s="45"/>
      <c r="AT178" s="237"/>
      <c r="AU178" s="237"/>
    </row>
    <row r="179" spans="1:99" s="57" customFormat="1" ht="9.75" customHeight="1">
      <c r="A179" s="1024">
        <v>11</v>
      </c>
      <c r="B179" s="979" t="s">
        <v>34</v>
      </c>
      <c r="C179" s="57" t="s">
        <v>5</v>
      </c>
      <c r="D179" s="57">
        <f t="shared" ref="D179:D208" si="16">SUM(E179:CT179)</f>
        <v>60</v>
      </c>
      <c r="M179" s="58"/>
      <c r="N179" s="58"/>
      <c r="O179" s="58"/>
      <c r="P179" s="58"/>
      <c r="Q179" s="58"/>
      <c r="R179" s="58"/>
      <c r="S179" s="58"/>
      <c r="T179" s="58"/>
      <c r="U179" s="58"/>
      <c r="V179" s="58"/>
      <c r="W179" s="58"/>
      <c r="X179" s="58"/>
      <c r="Y179" s="58"/>
      <c r="Z179" s="58"/>
      <c r="AA179" s="58"/>
      <c r="AC179" s="326"/>
      <c r="AD179" s="58"/>
      <c r="AE179" s="59"/>
      <c r="AF179" s="60"/>
      <c r="AT179" s="241"/>
      <c r="AU179" s="241"/>
      <c r="AZ179" s="85">
        <v>11</v>
      </c>
      <c r="BA179" s="85">
        <v>14</v>
      </c>
      <c r="BB179" s="85">
        <v>15</v>
      </c>
      <c r="BC179" s="85">
        <v>10</v>
      </c>
      <c r="BD179" s="85">
        <v>5</v>
      </c>
      <c r="BE179" s="85">
        <v>5</v>
      </c>
    </row>
    <row r="180" spans="1:99" ht="9.75" customHeight="1">
      <c r="A180" s="1025"/>
      <c r="B180" s="980"/>
      <c r="C180" s="36" t="s">
        <v>6</v>
      </c>
      <c r="D180" s="36">
        <f t="shared" si="16"/>
        <v>19</v>
      </c>
      <c r="BE180" s="43">
        <v>2</v>
      </c>
      <c r="BF180" s="43">
        <v>5</v>
      </c>
      <c r="BG180" s="43">
        <v>5</v>
      </c>
      <c r="BH180" s="43">
        <v>5</v>
      </c>
      <c r="BI180" s="43">
        <v>2</v>
      </c>
    </row>
    <row r="181" spans="1:99" ht="9.75" customHeight="1">
      <c r="A181" s="1025"/>
      <c r="B181" s="980"/>
      <c r="C181" s="36" t="s">
        <v>7</v>
      </c>
      <c r="D181" s="36">
        <f t="shared" si="16"/>
        <v>75</v>
      </c>
      <c r="BE181" s="43">
        <v>5</v>
      </c>
      <c r="BF181" s="43">
        <v>10</v>
      </c>
      <c r="BG181" s="43">
        <v>5</v>
      </c>
      <c r="BH181" s="43">
        <v>10</v>
      </c>
      <c r="BI181" s="43">
        <v>10</v>
      </c>
      <c r="BJ181" s="43">
        <v>5</v>
      </c>
      <c r="BK181" s="43">
        <v>10</v>
      </c>
      <c r="BL181" s="43">
        <v>10</v>
      </c>
      <c r="BM181" s="43">
        <v>10</v>
      </c>
    </row>
    <row r="182" spans="1:99" ht="9.75" customHeight="1">
      <c r="A182" s="1025"/>
      <c r="B182" s="980"/>
      <c r="C182" s="36" t="s">
        <v>8</v>
      </c>
      <c r="D182" s="36">
        <f t="shared" si="16"/>
        <v>30</v>
      </c>
      <c r="BC182" s="43">
        <v>5</v>
      </c>
      <c r="BD182" s="43">
        <v>5</v>
      </c>
      <c r="BE182" s="43">
        <v>5</v>
      </c>
      <c r="BF182" s="43">
        <v>5</v>
      </c>
      <c r="BG182" s="43">
        <v>5</v>
      </c>
      <c r="BH182" s="43">
        <v>5</v>
      </c>
    </row>
    <row r="183" spans="1:99" s="46" customFormat="1" ht="9.75" customHeight="1">
      <c r="A183" s="1026"/>
      <c r="B183" s="981"/>
      <c r="C183" s="46" t="s">
        <v>9</v>
      </c>
      <c r="D183" s="46">
        <f t="shared" si="16"/>
        <v>0</v>
      </c>
      <c r="M183" s="47"/>
      <c r="N183" s="47"/>
      <c r="O183" s="47"/>
      <c r="P183" s="47"/>
      <c r="Q183" s="47"/>
      <c r="R183" s="47"/>
      <c r="S183" s="47"/>
      <c r="T183" s="47"/>
      <c r="U183" s="47"/>
      <c r="V183" s="47"/>
      <c r="W183" s="47"/>
      <c r="X183" s="47"/>
      <c r="Y183" s="47"/>
      <c r="Z183" s="47"/>
      <c r="AA183" s="47"/>
      <c r="AC183" s="328"/>
      <c r="AD183" s="47"/>
      <c r="AE183" s="48"/>
      <c r="AF183" s="45"/>
      <c r="AT183" s="237"/>
      <c r="AU183" s="237"/>
    </row>
    <row r="184" spans="1:99" s="107" customFormat="1" ht="9.75" customHeight="1">
      <c r="A184" s="1024">
        <v>12</v>
      </c>
      <c r="B184" s="985" t="s">
        <v>35</v>
      </c>
      <c r="C184" s="60" t="s">
        <v>5</v>
      </c>
      <c r="D184" s="378">
        <f>SUM(E184:CT184)</f>
        <v>50</v>
      </c>
      <c r="E184" s="57"/>
      <c r="F184" s="57"/>
      <c r="G184" s="57"/>
      <c r="H184" s="57"/>
      <c r="I184" s="57"/>
      <c r="J184" s="57"/>
      <c r="K184" s="57"/>
      <c r="L184" s="57"/>
      <c r="M184" s="58"/>
      <c r="N184" s="58"/>
      <c r="O184" s="58"/>
      <c r="P184" s="58"/>
      <c r="Q184" s="58"/>
      <c r="R184" s="58"/>
      <c r="S184" s="58"/>
      <c r="T184" s="58"/>
      <c r="U184" s="58"/>
      <c r="V184" s="58"/>
      <c r="W184" s="58"/>
      <c r="X184" s="58"/>
      <c r="Y184" s="58"/>
      <c r="Z184" s="58"/>
      <c r="AA184" s="58"/>
      <c r="AB184" s="57"/>
      <c r="AC184" s="326"/>
      <c r="AD184" s="58"/>
      <c r="AE184" s="59"/>
      <c r="AF184" s="60"/>
      <c r="AG184" s="57"/>
      <c r="AH184" s="57"/>
      <c r="AI184" s="57"/>
      <c r="AJ184" s="57"/>
      <c r="AK184" s="57"/>
      <c r="AL184" s="57"/>
      <c r="AM184" s="57"/>
      <c r="AN184" s="57"/>
      <c r="AO184" s="57"/>
      <c r="AP184" s="57"/>
      <c r="AQ184" s="57"/>
      <c r="AR184" s="57"/>
      <c r="AS184" s="57"/>
      <c r="AT184" s="241"/>
      <c r="AU184" s="241"/>
      <c r="AV184" s="57"/>
      <c r="AW184" s="57"/>
      <c r="AX184" s="57"/>
      <c r="AY184" s="57"/>
      <c r="AZ184" s="57"/>
      <c r="BA184" s="57"/>
      <c r="BB184" s="57"/>
      <c r="BC184" s="85">
        <v>10</v>
      </c>
      <c r="BD184" s="85">
        <v>15</v>
      </c>
      <c r="BE184" s="85">
        <v>10</v>
      </c>
      <c r="BF184" s="85">
        <v>10</v>
      </c>
      <c r="BG184" s="85">
        <v>5</v>
      </c>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row>
    <row r="185" spans="1:99" s="106" customFormat="1" ht="9.75" customHeight="1">
      <c r="A185" s="1025"/>
      <c r="B185" s="986"/>
      <c r="C185" s="39" t="s">
        <v>6</v>
      </c>
      <c r="D185" s="36">
        <f>SUM(E185:CT185)</f>
        <v>24</v>
      </c>
      <c r="E185" s="36"/>
      <c r="F185" s="36"/>
      <c r="G185" s="36"/>
      <c r="H185" s="36"/>
      <c r="I185" s="36"/>
      <c r="J185" s="36"/>
      <c r="K185" s="36"/>
      <c r="L185" s="36"/>
      <c r="M185" s="37"/>
      <c r="N185" s="37"/>
      <c r="O185" s="37"/>
      <c r="P185" s="37"/>
      <c r="Q185" s="37"/>
      <c r="R185" s="37"/>
      <c r="S185" s="37"/>
      <c r="T185" s="37"/>
      <c r="U185" s="37"/>
      <c r="V185" s="37"/>
      <c r="W185" s="37"/>
      <c r="X185" s="37"/>
      <c r="Y185" s="37"/>
      <c r="Z185" s="37"/>
      <c r="AA185" s="160">
        <v>2</v>
      </c>
      <c r="AB185" s="43">
        <v>2</v>
      </c>
      <c r="AC185" s="327"/>
      <c r="AD185" s="37"/>
      <c r="AE185" s="38"/>
      <c r="AF185" s="39"/>
      <c r="AG185" s="36"/>
      <c r="AH185" s="36"/>
      <c r="AI185" s="44">
        <v>5</v>
      </c>
      <c r="AJ185" s="43">
        <v>5</v>
      </c>
      <c r="AK185" s="43">
        <v>5</v>
      </c>
      <c r="AL185" s="43">
        <v>5</v>
      </c>
      <c r="AM185" s="36"/>
      <c r="AN185" s="36"/>
      <c r="AO185" s="36"/>
      <c r="AP185" s="36"/>
      <c r="AQ185" s="36"/>
      <c r="AR185" s="36"/>
      <c r="AS185" s="36"/>
      <c r="AT185" s="242"/>
      <c r="AU185" s="242"/>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row>
    <row r="186" spans="1:99" s="106" customFormat="1" ht="9.75" customHeight="1">
      <c r="A186" s="1025"/>
      <c r="B186" s="986"/>
      <c r="C186" s="39" t="s">
        <v>7</v>
      </c>
      <c r="D186" s="36">
        <f>SUM(E186:CT186)</f>
        <v>20</v>
      </c>
      <c r="E186" s="36"/>
      <c r="F186" s="36"/>
      <c r="G186" s="36"/>
      <c r="H186" s="36"/>
      <c r="I186" s="36"/>
      <c r="J186" s="36"/>
      <c r="K186" s="36"/>
      <c r="L186" s="36"/>
      <c r="M186" s="37"/>
      <c r="N186" s="37"/>
      <c r="O186" s="37"/>
      <c r="P186" s="37"/>
      <c r="Q186" s="37"/>
      <c r="R186" s="37"/>
      <c r="S186" s="37"/>
      <c r="T186" s="37"/>
      <c r="U186" s="37"/>
      <c r="V186" s="37"/>
      <c r="W186" s="37"/>
      <c r="X186" s="37"/>
      <c r="Y186" s="37"/>
      <c r="Z186" s="37"/>
      <c r="AA186" s="37"/>
      <c r="AB186" s="36"/>
      <c r="AC186" s="327"/>
      <c r="AD186" s="37"/>
      <c r="AE186" s="38"/>
      <c r="AF186" s="39"/>
      <c r="AG186" s="36"/>
      <c r="AH186" s="36"/>
      <c r="AI186" s="39"/>
      <c r="AJ186" s="36"/>
      <c r="AK186" s="43">
        <v>5</v>
      </c>
      <c r="AL186" s="43">
        <v>10</v>
      </c>
      <c r="AM186" s="43">
        <v>5</v>
      </c>
      <c r="AN186" s="36"/>
      <c r="AO186" s="36"/>
      <c r="AP186" s="36"/>
      <c r="AQ186" s="36"/>
      <c r="AR186" s="36"/>
      <c r="AS186" s="36"/>
      <c r="AT186" s="242"/>
      <c r="AU186" s="242"/>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row>
    <row r="187" spans="1:99" s="106" customFormat="1" ht="9.75" customHeight="1">
      <c r="A187" s="1025"/>
      <c r="B187" s="986"/>
      <c r="C187" s="39" t="s">
        <v>8</v>
      </c>
      <c r="D187" s="36">
        <f>SUM(E187:CT187)</f>
        <v>0</v>
      </c>
      <c r="E187" s="36"/>
      <c r="F187" s="36"/>
      <c r="G187" s="36"/>
      <c r="H187" s="36"/>
      <c r="I187" s="36"/>
      <c r="J187" s="36"/>
      <c r="K187" s="36"/>
      <c r="L187" s="36"/>
      <c r="M187" s="37"/>
      <c r="N187" s="37"/>
      <c r="O187" s="37"/>
      <c r="P187" s="37"/>
      <c r="Q187" s="37"/>
      <c r="R187" s="37"/>
      <c r="S187" s="37"/>
      <c r="T187" s="37"/>
      <c r="U187" s="37"/>
      <c r="V187" s="37"/>
      <c r="W187" s="37"/>
      <c r="X187" s="37"/>
      <c r="Y187" s="37"/>
      <c r="Z187" s="37"/>
      <c r="AA187" s="37"/>
      <c r="AB187" s="36"/>
      <c r="AC187" s="327"/>
      <c r="AD187" s="37"/>
      <c r="AE187" s="38"/>
      <c r="AF187" s="39"/>
      <c r="AG187" s="36"/>
      <c r="AH187" s="36"/>
      <c r="AI187" s="36"/>
      <c r="AJ187" s="36"/>
      <c r="AK187" s="36"/>
      <c r="AL187" s="36"/>
      <c r="AM187" s="36"/>
      <c r="AN187" s="36"/>
      <c r="AO187" s="36"/>
      <c r="AP187" s="36"/>
      <c r="AQ187" s="36"/>
      <c r="AR187" s="36"/>
      <c r="AS187" s="36"/>
      <c r="AT187" s="242"/>
      <c r="AU187" s="242"/>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row>
    <row r="188" spans="1:99" s="108" customFormat="1" ht="9.75" customHeight="1">
      <c r="A188" s="1026"/>
      <c r="B188" s="987"/>
      <c r="C188" s="64" t="s">
        <v>9</v>
      </c>
      <c r="D188" s="61">
        <f>SUM(E188:CT188)</f>
        <v>0</v>
      </c>
      <c r="E188" s="61"/>
      <c r="F188" s="61"/>
      <c r="G188" s="61"/>
      <c r="H188" s="61"/>
      <c r="I188" s="61"/>
      <c r="J188" s="61"/>
      <c r="K188" s="61"/>
      <c r="L188" s="61"/>
      <c r="M188" s="62"/>
      <c r="N188" s="62"/>
      <c r="O188" s="62"/>
      <c r="P188" s="62"/>
      <c r="Q188" s="62"/>
      <c r="R188" s="62"/>
      <c r="S188" s="62"/>
      <c r="T188" s="62"/>
      <c r="U188" s="62"/>
      <c r="V188" s="62"/>
      <c r="W188" s="62"/>
      <c r="X188" s="62"/>
      <c r="Y188" s="62"/>
      <c r="Z188" s="62"/>
      <c r="AA188" s="62"/>
      <c r="AB188" s="61"/>
      <c r="AC188" s="329"/>
      <c r="AD188" s="62"/>
      <c r="AE188" s="63"/>
      <c r="AF188" s="64"/>
      <c r="AG188" s="61"/>
      <c r="AH188" s="61"/>
      <c r="AI188" s="61"/>
      <c r="AJ188" s="61"/>
      <c r="AK188" s="61"/>
      <c r="AL188" s="61"/>
      <c r="AM188" s="61"/>
      <c r="AN188" s="61"/>
      <c r="AO188" s="61"/>
      <c r="AP188" s="61"/>
      <c r="AQ188" s="61"/>
      <c r="AR188" s="61"/>
      <c r="AS188" s="61"/>
      <c r="AT188" s="243"/>
      <c r="AU188" s="243"/>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row>
    <row r="189" spans="1:99" s="67" customFormat="1" ht="9.75" customHeight="1">
      <c r="A189" s="1024">
        <v>13</v>
      </c>
      <c r="B189" s="979" t="s">
        <v>106</v>
      </c>
      <c r="C189" s="67" t="s">
        <v>5</v>
      </c>
      <c r="D189" s="67">
        <f t="shared" si="16"/>
        <v>35</v>
      </c>
      <c r="X189" s="68"/>
      <c r="Y189" s="68"/>
      <c r="Z189" s="68"/>
      <c r="AA189" s="68"/>
      <c r="AC189" s="271"/>
      <c r="AD189" s="68"/>
      <c r="AE189" s="69"/>
      <c r="AF189" s="70"/>
      <c r="AT189" s="244"/>
      <c r="AU189" s="244"/>
      <c r="BD189" s="130">
        <v>5</v>
      </c>
      <c r="BE189" s="130">
        <v>10</v>
      </c>
      <c r="BF189" s="130">
        <v>10</v>
      </c>
      <c r="BG189" s="130">
        <v>5</v>
      </c>
      <c r="BH189" s="130">
        <v>5</v>
      </c>
    </row>
    <row r="190" spans="1:99" ht="9.75" customHeight="1">
      <c r="A190" s="1025"/>
      <c r="B190" s="980"/>
      <c r="C190" s="36" t="s">
        <v>6</v>
      </c>
      <c r="D190" s="36">
        <f t="shared" si="16"/>
        <v>0</v>
      </c>
      <c r="M190" s="36"/>
      <c r="N190" s="36"/>
      <c r="O190" s="36"/>
      <c r="P190" s="36"/>
      <c r="Q190" s="36"/>
      <c r="R190" s="36"/>
      <c r="S190" s="36"/>
      <c r="T190" s="36"/>
      <c r="U190" s="36"/>
      <c r="V190" s="36"/>
      <c r="W190" s="36"/>
    </row>
    <row r="191" spans="1:99" ht="9.75" customHeight="1">
      <c r="A191" s="1025"/>
      <c r="B191" s="980"/>
      <c r="C191" s="36" t="s">
        <v>7</v>
      </c>
      <c r="D191" s="36">
        <f t="shared" si="16"/>
        <v>0</v>
      </c>
      <c r="M191" s="36"/>
      <c r="N191" s="36"/>
      <c r="O191" s="36"/>
      <c r="P191" s="36"/>
      <c r="Q191" s="36"/>
      <c r="R191" s="36"/>
      <c r="S191" s="36"/>
      <c r="T191" s="36"/>
      <c r="U191" s="36"/>
      <c r="V191" s="36"/>
      <c r="W191" s="36"/>
    </row>
    <row r="192" spans="1:99" ht="9.75" customHeight="1">
      <c r="A192" s="1025"/>
      <c r="B192" s="980"/>
      <c r="C192" s="36" t="s">
        <v>8</v>
      </c>
      <c r="D192" s="36">
        <f t="shared" si="16"/>
        <v>0</v>
      </c>
      <c r="M192" s="36"/>
      <c r="N192" s="36"/>
      <c r="O192" s="36"/>
      <c r="P192" s="36"/>
      <c r="Q192" s="36"/>
      <c r="R192" s="36"/>
      <c r="S192" s="36"/>
      <c r="T192" s="36"/>
      <c r="U192" s="36"/>
      <c r="V192" s="36"/>
      <c r="W192" s="36"/>
    </row>
    <row r="193" spans="1:47" s="61" customFormat="1" ht="9.75" customHeight="1">
      <c r="A193" s="1026"/>
      <c r="B193" s="981"/>
      <c r="C193" s="61" t="s">
        <v>9</v>
      </c>
      <c r="D193" s="61">
        <f t="shared" si="16"/>
        <v>0</v>
      </c>
      <c r="X193" s="62"/>
      <c r="Y193" s="62"/>
      <c r="Z193" s="62"/>
      <c r="AA193" s="62"/>
      <c r="AC193" s="329"/>
      <c r="AD193" s="62"/>
      <c r="AE193" s="63"/>
      <c r="AF193" s="64"/>
      <c r="AT193" s="243"/>
      <c r="AU193" s="243"/>
    </row>
    <row r="194" spans="1:47" s="57" customFormat="1" ht="9.75" customHeight="1">
      <c r="A194" s="1024">
        <v>14</v>
      </c>
      <c r="B194" s="985" t="s">
        <v>36</v>
      </c>
      <c r="C194" s="57" t="s">
        <v>5</v>
      </c>
      <c r="D194" s="57">
        <f t="shared" si="16"/>
        <v>0</v>
      </c>
      <c r="N194" s="58"/>
      <c r="O194" s="58"/>
      <c r="P194" s="58"/>
      <c r="Q194" s="58"/>
      <c r="R194" s="58"/>
      <c r="S194" s="58"/>
      <c r="T194" s="58"/>
      <c r="U194" s="58"/>
      <c r="V194" s="58"/>
      <c r="W194" s="58"/>
      <c r="X194" s="58"/>
      <c r="Y194" s="152"/>
      <c r="Z194" s="58"/>
      <c r="AA194" s="58"/>
      <c r="AB194" s="107"/>
      <c r="AC194" s="330"/>
      <c r="AD194" s="152"/>
      <c r="AE194" s="153"/>
      <c r="AF194" s="209"/>
      <c r="AT194" s="241"/>
      <c r="AU194" s="241"/>
    </row>
    <row r="195" spans="1:47" ht="9.75" customHeight="1">
      <c r="A195" s="1025"/>
      <c r="B195" s="986"/>
      <c r="C195" s="36" t="s">
        <v>6</v>
      </c>
      <c r="D195" s="36">
        <v>25</v>
      </c>
      <c r="M195" s="36"/>
      <c r="T195" s="41">
        <v>2</v>
      </c>
      <c r="U195" s="41">
        <v>2</v>
      </c>
      <c r="V195" s="41">
        <v>3</v>
      </c>
      <c r="W195" s="41">
        <v>3</v>
      </c>
      <c r="X195" s="41">
        <v>6</v>
      </c>
      <c r="Y195" s="41">
        <v>4</v>
      </c>
      <c r="Z195" s="112">
        <v>2</v>
      </c>
      <c r="AA195" s="112">
        <v>2</v>
      </c>
      <c r="AB195" s="251">
        <v>2</v>
      </c>
      <c r="AG195" s="39"/>
    </row>
    <row r="196" spans="1:47" ht="9.75" customHeight="1">
      <c r="A196" s="1025"/>
      <c r="B196" s="986"/>
      <c r="C196" s="36" t="s">
        <v>7</v>
      </c>
      <c r="D196" s="36">
        <f t="shared" si="16"/>
        <v>17</v>
      </c>
      <c r="M196" s="36"/>
      <c r="T196" s="68"/>
      <c r="U196" s="68"/>
      <c r="V196" s="68"/>
      <c r="W196" s="68"/>
      <c r="X196" s="141">
        <v>1</v>
      </c>
      <c r="Y196" s="141">
        <v>2</v>
      </c>
      <c r="Z196" s="141">
        <v>4</v>
      </c>
      <c r="AA196" s="141">
        <v>5</v>
      </c>
      <c r="AB196" s="189">
        <v>3</v>
      </c>
      <c r="AC196" s="340">
        <v>1</v>
      </c>
      <c r="AD196" s="171">
        <v>1</v>
      </c>
      <c r="AE196" s="69"/>
      <c r="AF196" s="70"/>
    </row>
    <row r="197" spans="1:47" ht="9.75" customHeight="1">
      <c r="A197" s="1025"/>
      <c r="B197" s="986"/>
      <c r="C197" s="36" t="s">
        <v>8</v>
      </c>
      <c r="D197" s="36">
        <f t="shared" si="16"/>
        <v>0</v>
      </c>
      <c r="M197" s="36"/>
    </row>
    <row r="198" spans="1:47" s="61" customFormat="1" ht="9.75" customHeight="1">
      <c r="A198" s="1026"/>
      <c r="B198" s="987"/>
      <c r="C198" s="61" t="s">
        <v>9</v>
      </c>
      <c r="D198" s="61">
        <f t="shared" si="16"/>
        <v>0</v>
      </c>
      <c r="N198" s="62"/>
      <c r="O198" s="62"/>
      <c r="P198" s="62"/>
      <c r="Q198" s="62"/>
      <c r="R198" s="62"/>
      <c r="S198" s="62"/>
      <c r="T198" s="62"/>
      <c r="U198" s="62"/>
      <c r="V198" s="62"/>
      <c r="W198" s="62"/>
      <c r="X198" s="62"/>
      <c r="Y198" s="62"/>
      <c r="Z198" s="62"/>
      <c r="AA198" s="62"/>
      <c r="AC198" s="329"/>
      <c r="AD198" s="62"/>
      <c r="AE198" s="63"/>
      <c r="AF198" s="64"/>
      <c r="AT198" s="243"/>
      <c r="AU198" s="243"/>
    </row>
    <row r="199" spans="1:47" s="67" customFormat="1" ht="9.75" customHeight="1">
      <c r="A199" s="1024">
        <v>15</v>
      </c>
      <c r="B199" s="988" t="s">
        <v>37</v>
      </c>
      <c r="C199" s="70" t="s">
        <v>5</v>
      </c>
      <c r="D199" s="67">
        <f t="shared" si="16"/>
        <v>0</v>
      </c>
      <c r="M199" s="68"/>
      <c r="N199" s="68"/>
      <c r="O199" s="68"/>
      <c r="P199" s="68"/>
      <c r="Q199" s="68"/>
      <c r="R199" s="68"/>
      <c r="S199" s="68"/>
      <c r="T199" s="68"/>
      <c r="U199" s="68"/>
      <c r="V199" s="68"/>
      <c r="W199" s="68"/>
      <c r="X199" s="68"/>
      <c r="Y199" s="68"/>
      <c r="Z199" s="68"/>
      <c r="AA199" s="68"/>
      <c r="AC199" s="271"/>
      <c r="AD199" s="68"/>
      <c r="AE199" s="69"/>
      <c r="AF199" s="70"/>
      <c r="AT199" s="244"/>
      <c r="AU199" s="244"/>
    </row>
    <row r="200" spans="1:47" ht="9.75" customHeight="1">
      <c r="A200" s="1025"/>
      <c r="B200" s="989"/>
      <c r="C200" s="39" t="s">
        <v>6</v>
      </c>
      <c r="D200" s="36">
        <f t="shared" si="16"/>
        <v>0</v>
      </c>
    </row>
    <row r="201" spans="1:47" ht="9.75" customHeight="1">
      <c r="A201" s="1025"/>
      <c r="B201" s="989"/>
      <c r="C201" s="39" t="s">
        <v>7</v>
      </c>
      <c r="D201" s="36">
        <f t="shared" si="16"/>
        <v>0</v>
      </c>
    </row>
    <row r="202" spans="1:47" ht="9.75" customHeight="1">
      <c r="A202" s="1025"/>
      <c r="B202" s="989"/>
      <c r="C202" s="39" t="s">
        <v>8</v>
      </c>
      <c r="D202" s="36">
        <f t="shared" si="16"/>
        <v>0</v>
      </c>
    </row>
    <row r="203" spans="1:47" s="61" customFormat="1" ht="9.75" customHeight="1">
      <c r="A203" s="1026"/>
      <c r="B203" s="990"/>
      <c r="C203" s="64" t="s">
        <v>9</v>
      </c>
      <c r="D203" s="61">
        <f t="shared" si="16"/>
        <v>0</v>
      </c>
      <c r="M203" s="62"/>
      <c r="N203" s="62"/>
      <c r="O203" s="62"/>
      <c r="P203" s="62"/>
      <c r="Q203" s="62"/>
      <c r="R203" s="62"/>
      <c r="S203" s="62"/>
      <c r="T203" s="62"/>
      <c r="U203" s="62"/>
      <c r="V203" s="62"/>
      <c r="W203" s="62"/>
      <c r="X203" s="62"/>
      <c r="Y203" s="62"/>
      <c r="Z203" s="62"/>
      <c r="AA203" s="62"/>
      <c r="AC203" s="329"/>
      <c r="AD203" s="62"/>
      <c r="AE203" s="63"/>
      <c r="AF203" s="64"/>
      <c r="AT203" s="243"/>
      <c r="AU203" s="243"/>
    </row>
    <row r="204" spans="1:47" s="67" customFormat="1" ht="9.75" customHeight="1">
      <c r="A204" s="1024">
        <v>16</v>
      </c>
      <c r="B204" s="988" t="s">
        <v>38</v>
      </c>
      <c r="C204" s="70" t="s">
        <v>5</v>
      </c>
      <c r="D204" s="67">
        <f t="shared" si="16"/>
        <v>0</v>
      </c>
      <c r="M204" s="68"/>
      <c r="N204" s="68"/>
      <c r="O204" s="68"/>
      <c r="P204" s="68"/>
      <c r="Q204" s="68"/>
      <c r="R204" s="68"/>
      <c r="S204" s="68"/>
      <c r="T204" s="68"/>
      <c r="U204" s="68"/>
      <c r="V204" s="68"/>
      <c r="W204" s="68"/>
      <c r="X204" s="68"/>
      <c r="Y204" s="68"/>
      <c r="Z204" s="68"/>
      <c r="AA204" s="68"/>
      <c r="AC204" s="271"/>
      <c r="AD204" s="68"/>
      <c r="AE204" s="69"/>
      <c r="AF204" s="70"/>
      <c r="AT204" s="244"/>
      <c r="AU204" s="244"/>
    </row>
    <row r="205" spans="1:47" ht="9.75" customHeight="1">
      <c r="A205" s="1025"/>
      <c r="B205" s="989"/>
      <c r="C205" s="39" t="s">
        <v>6</v>
      </c>
      <c r="D205" s="36">
        <f t="shared" si="16"/>
        <v>0</v>
      </c>
    </row>
    <row r="206" spans="1:47" ht="9.75" customHeight="1">
      <c r="A206" s="1025"/>
      <c r="B206" s="989"/>
      <c r="C206" s="39" t="s">
        <v>7</v>
      </c>
      <c r="D206" s="36">
        <f t="shared" si="16"/>
        <v>0</v>
      </c>
    </row>
    <row r="207" spans="1:47" ht="9.75" customHeight="1">
      <c r="A207" s="1025"/>
      <c r="B207" s="989"/>
      <c r="C207" s="39" t="s">
        <v>8</v>
      </c>
      <c r="D207" s="36">
        <f t="shared" si="16"/>
        <v>0</v>
      </c>
    </row>
    <row r="208" spans="1:47" s="61" customFormat="1" ht="9.75" customHeight="1">
      <c r="A208" s="1026"/>
      <c r="B208" s="990"/>
      <c r="C208" s="64" t="s">
        <v>9</v>
      </c>
      <c r="D208" s="61">
        <f t="shared" si="16"/>
        <v>0</v>
      </c>
      <c r="M208" s="62"/>
      <c r="N208" s="62"/>
      <c r="O208" s="62"/>
      <c r="P208" s="62"/>
      <c r="Q208" s="62"/>
      <c r="R208" s="62"/>
      <c r="S208" s="62"/>
      <c r="T208" s="62"/>
      <c r="U208" s="62"/>
      <c r="V208" s="62"/>
      <c r="W208" s="62"/>
      <c r="X208" s="62"/>
      <c r="Y208" s="62"/>
      <c r="Z208" s="62"/>
      <c r="AA208" s="62"/>
      <c r="AC208" s="329"/>
      <c r="AD208" s="62"/>
      <c r="AE208" s="63"/>
      <c r="AF208" s="64"/>
      <c r="AT208" s="243"/>
      <c r="AU208" s="243"/>
    </row>
  </sheetData>
  <sheetProtection formatCells="0"/>
  <protectedRanges>
    <protectedRange sqref="A13:DK270" name="Zakres1"/>
  </protectedRanges>
  <autoFilter ref="A1:CT208" xr:uid="{44D5E0FA-8682-4778-BDC4-DC89439BED66}"/>
  <mergeCells count="81">
    <mergeCell ref="A18:A22"/>
    <mergeCell ref="B18:B22"/>
    <mergeCell ref="A1:A12"/>
    <mergeCell ref="B3:B7"/>
    <mergeCell ref="B8:B12"/>
    <mergeCell ref="A13:A17"/>
    <mergeCell ref="B13:B17"/>
    <mergeCell ref="A23:A27"/>
    <mergeCell ref="B23:B27"/>
    <mergeCell ref="A28:A32"/>
    <mergeCell ref="B28:B32"/>
    <mergeCell ref="A33:A37"/>
    <mergeCell ref="B33:B37"/>
    <mergeCell ref="A38:A42"/>
    <mergeCell ref="B38:B42"/>
    <mergeCell ref="A43:A47"/>
    <mergeCell ref="B43:B47"/>
    <mergeCell ref="A48:A52"/>
    <mergeCell ref="B48:B52"/>
    <mergeCell ref="A53:A57"/>
    <mergeCell ref="B53:B57"/>
    <mergeCell ref="A58:A62"/>
    <mergeCell ref="B58:B62"/>
    <mergeCell ref="A63:A67"/>
    <mergeCell ref="B63:B67"/>
    <mergeCell ref="A68:A72"/>
    <mergeCell ref="B68:B72"/>
    <mergeCell ref="A73:A77"/>
    <mergeCell ref="B73:B77"/>
    <mergeCell ref="A78:A82"/>
    <mergeCell ref="B78:B82"/>
    <mergeCell ref="A83:A87"/>
    <mergeCell ref="B83:B87"/>
    <mergeCell ref="A88:A92"/>
    <mergeCell ref="B88:B92"/>
    <mergeCell ref="A93:A97"/>
    <mergeCell ref="B93:B97"/>
    <mergeCell ref="A98:A102"/>
    <mergeCell ref="B98:B102"/>
    <mergeCell ref="A103:A107"/>
    <mergeCell ref="B103:B107"/>
    <mergeCell ref="A108:A112"/>
    <mergeCell ref="B108:B112"/>
    <mergeCell ref="A113:A117"/>
    <mergeCell ref="B113:B117"/>
    <mergeCell ref="A118:A122"/>
    <mergeCell ref="B118:B122"/>
    <mergeCell ref="A123:A127"/>
    <mergeCell ref="B123:B127"/>
    <mergeCell ref="A128:A132"/>
    <mergeCell ref="B128:B132"/>
    <mergeCell ref="A133:A137"/>
    <mergeCell ref="B133:B137"/>
    <mergeCell ref="A138:A142"/>
    <mergeCell ref="B138:B142"/>
    <mergeCell ref="A143:A147"/>
    <mergeCell ref="B143:B147"/>
    <mergeCell ref="A148:A152"/>
    <mergeCell ref="B148:B152"/>
    <mergeCell ref="A154:A158"/>
    <mergeCell ref="B154:B158"/>
    <mergeCell ref="A174:A178"/>
    <mergeCell ref="B174:B178"/>
    <mergeCell ref="A179:A183"/>
    <mergeCell ref="B179:B183"/>
    <mergeCell ref="A159:A163"/>
    <mergeCell ref="B159:B163"/>
    <mergeCell ref="A164:A168"/>
    <mergeCell ref="B164:B168"/>
    <mergeCell ref="A169:A173"/>
    <mergeCell ref="B169:B173"/>
    <mergeCell ref="B189:B193"/>
    <mergeCell ref="A189:A193"/>
    <mergeCell ref="A184:A188"/>
    <mergeCell ref="B184:B188"/>
    <mergeCell ref="A204:A208"/>
    <mergeCell ref="B204:B208"/>
    <mergeCell ref="A194:A198"/>
    <mergeCell ref="B194:B198"/>
    <mergeCell ref="A199:A203"/>
    <mergeCell ref="B199:B203"/>
  </mergeCells>
  <conditionalFormatting sqref="E8:BI12">
    <cfRule type="expression" dxfId="43"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C4400-B510-4E69-9ABE-FBA26B9FBB02}">
  <dimension ref="A1:CV208"/>
  <sheetViews>
    <sheetView workbookViewId="0">
      <pane xSplit="4" ySplit="12" topLeftCell="AO13" activePane="bottomRight" state="frozen"/>
      <selection pane="bottomRight" activeCell="AG69" sqref="AG69"/>
      <selection pane="bottomLeft" activeCell="A13" sqref="A13"/>
      <selection pane="topRight" activeCell="D1" sqref="D1"/>
    </sheetView>
  </sheetViews>
  <sheetFormatPr defaultColWidth="8.85546875" defaultRowHeight="9.75" customHeight="1"/>
  <cols>
    <col min="1" max="1" width="7" style="375"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30" width="8.42578125" style="37" customWidth="1"/>
    <col min="31" max="31" width="8.42578125" style="38" customWidth="1"/>
    <col min="32" max="32" width="8.42578125" style="39" customWidth="1"/>
    <col min="33" max="45" width="8.42578125" style="36" customWidth="1"/>
    <col min="46" max="47" width="8.42578125" style="242" customWidth="1"/>
    <col min="48" max="98" width="8.42578125" style="36" customWidth="1"/>
    <col min="99" max="16384" width="8.85546875" style="36"/>
  </cols>
  <sheetData>
    <row r="1" spans="1:98"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88" t="str">
        <f t="shared" si="0"/>
        <v>09.09-15.09</v>
      </c>
      <c r="AF1" s="201" t="str">
        <f t="shared" si="0"/>
        <v>16.09-22.09</v>
      </c>
      <c r="AG1" s="77" t="str">
        <f t="shared" si="0"/>
        <v>23.09-29.09</v>
      </c>
      <c r="AH1" s="77" t="str">
        <f t="shared" si="0"/>
        <v>30.09-06.10</v>
      </c>
      <c r="AI1" s="77" t="str">
        <f t="shared" si="0"/>
        <v>07.10-13.10</v>
      </c>
      <c r="AJ1" s="77" t="str">
        <f t="shared" si="0"/>
        <v>14.10-20.10</v>
      </c>
      <c r="AK1" s="77" t="str">
        <f t="shared" si="0"/>
        <v>21.10-27.10</v>
      </c>
      <c r="AL1" s="77"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992"/>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92">
        <v>37</v>
      </c>
      <c r="AF2" s="202">
        <v>38</v>
      </c>
      <c r="AG2" s="73">
        <v>39</v>
      </c>
      <c r="AH2" s="73">
        <v>40</v>
      </c>
      <c r="AI2" s="73">
        <v>41</v>
      </c>
      <c r="AJ2" s="73">
        <v>42</v>
      </c>
      <c r="AK2" s="73">
        <v>43</v>
      </c>
      <c r="AL2" s="73">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992"/>
      <c r="B3" s="997"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94">
        <f ca="1">OFFSET(CAPACITY!$G$2,0,7*(AE$2-$E$2))</f>
        <v>26.922000000000004</v>
      </c>
      <c r="AF3" s="203">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992"/>
      <c r="B4" s="998"/>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89">
        <f ca="1">OFFSET(CAPACITY!$G$4,0,7*(AE$2-$E$2))</f>
        <v>7.6278509597290123</v>
      </c>
      <c r="AF4" s="204">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992"/>
      <c r="B5" s="998"/>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89">
        <f ca="1">OFFSET(CAPACITY!$G$6,0,7*(AE$2-$E$2))</f>
        <v>16.691199498903863</v>
      </c>
      <c r="AF5" s="204">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992"/>
      <c r="B6" s="998"/>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89">
        <f ca="1">OFFSET(CAPACITY!$G$8,0,7*(AE$2-$E$2))</f>
        <v>7.5599999999999987</v>
      </c>
      <c r="AF6" s="204">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992"/>
      <c r="B7" s="999"/>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96">
        <f ca="1">OFFSET(CAPACITY!$G$10,0,7*(AE$2-$E$2))</f>
        <v>18.72</v>
      </c>
      <c r="AF7" s="20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992"/>
      <c r="B8" s="1000" t="s">
        <v>10</v>
      </c>
      <c r="C8" s="97" t="s">
        <v>5</v>
      </c>
      <c r="D8" s="97"/>
      <c r="E8" s="71">
        <f t="shared" ref="E8:AJ8" si="2">E3-SUMIF($C$13:$C$516,$C8,E13:E516)</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55">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98">
        <f t="shared" ca="1" si="2"/>
        <v>-9.0779999999999959</v>
      </c>
      <c r="AF8" s="206">
        <f t="shared" ca="1" si="2"/>
        <v>-5.9519999999999982</v>
      </c>
      <c r="AG8" s="71">
        <f t="shared" ca="1" si="2"/>
        <v>-4.2719999999999985</v>
      </c>
      <c r="AH8" s="71">
        <f t="shared" ca="1" si="2"/>
        <v>-7.6140000000000043</v>
      </c>
      <c r="AI8" s="71">
        <f t="shared" ca="1" si="2"/>
        <v>-7.1590000000000025</v>
      </c>
      <c r="AJ8" s="71">
        <f t="shared" ca="1" si="2"/>
        <v>-5.4320000000000057</v>
      </c>
      <c r="AK8" s="71">
        <f t="shared" ref="AK8:BI8" ca="1" si="3">AK3-SUMIF($C$13:$C$516,$C8,AK13:AK516)</f>
        <v>-5.9989999999999952</v>
      </c>
      <c r="AL8" s="71">
        <f t="shared" ca="1" si="3"/>
        <v>-4.0439999999999969</v>
      </c>
      <c r="AM8" s="71">
        <f t="shared" ca="1" si="3"/>
        <v>-9.3189999999999955</v>
      </c>
      <c r="AN8" s="71">
        <f t="shared" ca="1" si="3"/>
        <v>-9.7190000000000012</v>
      </c>
      <c r="AO8" s="71">
        <f t="shared" ca="1" si="3"/>
        <v>-16.318999999999996</v>
      </c>
      <c r="AP8" s="71">
        <f t="shared" ca="1" si="3"/>
        <v>-12.998999999999995</v>
      </c>
      <c r="AQ8" s="71">
        <f t="shared" ca="1" si="3"/>
        <v>-19.657999999999998</v>
      </c>
      <c r="AR8" s="71">
        <f t="shared" ca="1" si="3"/>
        <v>-18.591999999999999</v>
      </c>
      <c r="AS8" s="71">
        <f t="shared" ca="1" si="3"/>
        <v>-19.579000000000001</v>
      </c>
      <c r="AT8" s="238">
        <f t="shared" ca="1" si="3"/>
        <v>12.389999999999997</v>
      </c>
      <c r="AU8" s="238">
        <f t="shared" ca="1" si="3"/>
        <v>17.345999999999997</v>
      </c>
      <c r="AV8" s="71">
        <f t="shared" ca="1" si="3"/>
        <v>-18.753000000000004</v>
      </c>
      <c r="AW8" s="71">
        <f t="shared" ca="1" si="3"/>
        <v>-23.271999999999998</v>
      </c>
      <c r="AX8" s="71">
        <f t="shared" ca="1" si="3"/>
        <v>-28.271999999999998</v>
      </c>
      <c r="AY8" s="71">
        <f t="shared" ca="1" si="3"/>
        <v>-20.561000000000007</v>
      </c>
      <c r="AZ8" s="71">
        <f t="shared" ca="1" si="3"/>
        <v>-12.545000000000002</v>
      </c>
      <c r="BA8" s="71">
        <f t="shared" ca="1" si="3"/>
        <v>-9.6580000000000048</v>
      </c>
      <c r="BB8" s="71">
        <f t="shared" ca="1" si="3"/>
        <v>6.5809999999999995</v>
      </c>
      <c r="BC8" s="71">
        <f t="shared" ca="1" si="3"/>
        <v>12.966999999999992</v>
      </c>
      <c r="BD8" s="71">
        <f t="shared" ca="1" si="3"/>
        <v>19.184999999999999</v>
      </c>
      <c r="BE8" s="71">
        <f t="shared" ca="1" si="3"/>
        <v>21.074999999999996</v>
      </c>
      <c r="BF8" s="71">
        <f t="shared" ca="1" si="3"/>
        <v>20.256</v>
      </c>
      <c r="BG8" s="71">
        <f t="shared" ca="1" si="3"/>
        <v>19.836000000000002</v>
      </c>
      <c r="BH8" s="71">
        <f t="shared" ca="1" si="3"/>
        <v>24.166199999999989</v>
      </c>
      <c r="BI8" s="71">
        <f t="shared" ca="1" si="3"/>
        <v>18.702000000000002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992"/>
      <c r="B9" s="1001"/>
      <c r="C9" s="87" t="s">
        <v>6</v>
      </c>
      <c r="D9" s="87"/>
      <c r="E9" s="51">
        <f t="shared" ref="E9:AJ9" si="4">E4-SUMIF($C$13:$C$516,$C9,E13:E516)</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-6.7445238991343661</v>
      </c>
      <c r="AE9" s="90">
        <f t="shared" ca="1" si="4"/>
        <v>-6.3721490402709877</v>
      </c>
      <c r="AF9" s="207">
        <f t="shared" ca="1" si="4"/>
        <v>-4.7338351524275559</v>
      </c>
      <c r="AG9" s="51">
        <f t="shared" ca="1" si="4"/>
        <v>-2.9412871659766715</v>
      </c>
      <c r="AH9" s="51">
        <f t="shared" ca="1" si="4"/>
        <v>-6.1753857734286832</v>
      </c>
      <c r="AI9" s="51">
        <f t="shared" ca="1" si="4"/>
        <v>-2.4146782085058405</v>
      </c>
      <c r="AJ9" s="51">
        <f t="shared" ca="1" si="4"/>
        <v>-8.2179149416635351</v>
      </c>
      <c r="AK9" s="51">
        <f t="shared" ref="AK9:BI9" ca="1" si="5">AK4-SUMIF($C$13:$C$516,$C9,AK13:AK516)</f>
        <v>-6.0955212645841232</v>
      </c>
      <c r="AL9" s="51">
        <f t="shared" ca="1" si="5"/>
        <v>-9.2551750094091112</v>
      </c>
      <c r="AM9" s="51">
        <f t="shared" ca="1" si="5"/>
        <v>2.212946932630782</v>
      </c>
      <c r="AN9" s="51">
        <f t="shared" ca="1" si="5"/>
        <v>-1.0462928114419512E-2</v>
      </c>
      <c r="AO9" s="51">
        <f t="shared" ca="1" si="5"/>
        <v>-0.24975536319157676</v>
      </c>
      <c r="AP9" s="51">
        <f t="shared" ca="1" si="5"/>
        <v>5.3885585246518559</v>
      </c>
      <c r="AQ9" s="51">
        <f t="shared" ca="1" si="5"/>
        <v>10.777117049303715</v>
      </c>
      <c r="AR9" s="51">
        <f t="shared" ca="1" si="5"/>
        <v>13.106962739932239</v>
      </c>
      <c r="AS9" s="51">
        <f t="shared" ca="1" si="5"/>
        <v>17.356943921716205</v>
      </c>
      <c r="AT9" s="239">
        <f t="shared" ca="1" si="5"/>
        <v>9.4151298456906201</v>
      </c>
      <c r="AU9" s="239">
        <f t="shared" ca="1" si="5"/>
        <v>13.181181783966869</v>
      </c>
      <c r="AV9" s="51">
        <f t="shared" ca="1" si="5"/>
        <v>7.6653368460669782</v>
      </c>
      <c r="AW9" s="51">
        <f t="shared" ca="1" si="5"/>
        <v>11.830334964245377</v>
      </c>
      <c r="AX9" s="51">
        <f t="shared" ca="1" si="5"/>
        <v>16.830334964245377</v>
      </c>
      <c r="AY9" s="51">
        <f t="shared" ca="1" si="5"/>
        <v>13.090929619872018</v>
      </c>
      <c r="AZ9" s="51">
        <f t="shared" ca="1" si="5"/>
        <v>16.622882950696258</v>
      </c>
      <c r="BA9" s="51">
        <f t="shared" ca="1" si="5"/>
        <v>15.777117049303712</v>
      </c>
      <c r="BB9" s="51">
        <f t="shared" ca="1" si="5"/>
        <v>16.718630033872774</v>
      </c>
      <c r="BC9" s="51">
        <f t="shared" ca="1" si="5"/>
        <v>20.771847948814433</v>
      </c>
      <c r="BD9" s="51">
        <f t="shared" ca="1" si="5"/>
        <v>23.697403086187414</v>
      </c>
      <c r="BE9" s="51">
        <f t="shared" ca="1" si="5"/>
        <v>25.133609333835132</v>
      </c>
      <c r="BF9" s="51">
        <f t="shared" ca="1" si="5"/>
        <v>24.511253293187792</v>
      </c>
      <c r="BG9" s="51">
        <f t="shared" ca="1" si="5"/>
        <v>24.192096349266077</v>
      </c>
      <c r="BH9" s="51">
        <f t="shared" ca="1" si="5"/>
        <v>27.48260444109896</v>
      </c>
      <c r="BI9" s="51">
        <f t="shared" ca="1" si="5"/>
        <v>23.330372600677443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992"/>
      <c r="B10" s="1001"/>
      <c r="C10" s="87" t="s">
        <v>7</v>
      </c>
      <c r="D10" s="87"/>
      <c r="E10" s="51">
        <f t="shared" ref="E10:AJ10" si="6">E5-SUMIF($C$13:$C$516,$C10,E13:E516)</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90">
        <f t="shared" ca="1" si="6"/>
        <v>-4.3088005010961368</v>
      </c>
      <c r="AF10" s="207">
        <f t="shared" ca="1" si="6"/>
        <v>-1.5372063889758749</v>
      </c>
      <c r="AG10" s="51">
        <f t="shared" ca="1" si="6"/>
        <v>-1.9032258064516014</v>
      </c>
      <c r="AH10" s="51">
        <f t="shared" ca="1" si="6"/>
        <v>-10.9618227372377</v>
      </c>
      <c r="AI10" s="51">
        <f t="shared" ca="1" si="6"/>
        <v>-1.5518321327904694</v>
      </c>
      <c r="AJ10" s="51">
        <f t="shared" ca="1" si="6"/>
        <v>-1.9032258064516014</v>
      </c>
      <c r="AK10" s="51">
        <f t="shared" ref="AK10:BI10" ca="1" si="7">AK5-SUMIF($C$13:$C$516,$C10,AK13:AK516)</f>
        <v>-12.483025367992472</v>
      </c>
      <c r="AL10" s="51">
        <f t="shared" ca="1" si="7"/>
        <v>-13.76561227685561</v>
      </c>
      <c r="AM10" s="51">
        <f t="shared" ca="1" si="7"/>
        <v>-10.52258064516128</v>
      </c>
      <c r="AN10" s="51">
        <f t="shared" ca="1" si="7"/>
        <v>7.1844660194180676E-2</v>
      </c>
      <c r="AO10" s="51">
        <f t="shared" ca="1" si="7"/>
        <v>13.448167867209534</v>
      </c>
      <c r="AP10" s="51">
        <f t="shared" ca="1" si="7"/>
        <v>12.393986846226127</v>
      </c>
      <c r="AQ10" s="51">
        <f t="shared" ca="1" si="7"/>
        <v>13.448167867209534</v>
      </c>
      <c r="AR10" s="51">
        <f t="shared" ca="1" si="7"/>
        <v>11.814187284685261</v>
      </c>
      <c r="AS10" s="51">
        <f t="shared" ca="1" si="7"/>
        <v>6.8141872846852607</v>
      </c>
      <c r="AT10" s="239">
        <f t="shared" ca="1" si="7"/>
        <v>7.9063576573755139</v>
      </c>
      <c r="AU10" s="239">
        <f t="shared" ca="1" si="7"/>
        <v>12.281208894456631</v>
      </c>
      <c r="AV10" s="51">
        <f t="shared" ca="1" si="7"/>
        <v>-0.29417475728154585</v>
      </c>
      <c r="AW10" s="51">
        <f t="shared" ca="1" si="7"/>
        <v>-4.9178515502661959</v>
      </c>
      <c r="AX10" s="51">
        <f t="shared" ca="1" si="7"/>
        <v>-4.9178515502661959</v>
      </c>
      <c r="AY10" s="51">
        <f t="shared" ca="1" si="7"/>
        <v>-6.1477294080801634</v>
      </c>
      <c r="AZ10" s="51">
        <f t="shared" ca="1" si="7"/>
        <v>-10.972032571249596</v>
      </c>
      <c r="BA10" s="51">
        <f t="shared" ca="1" si="7"/>
        <v>-2.7290009395552666</v>
      </c>
      <c r="BB10" s="51">
        <f t="shared" ca="1" si="7"/>
        <v>-14.925211399937355</v>
      </c>
      <c r="BC10" s="51">
        <f t="shared" ca="1" si="7"/>
        <v>-7.5884434700908123</v>
      </c>
      <c r="BD10" s="51">
        <f t="shared" ca="1" si="7"/>
        <v>14.273943000313196</v>
      </c>
      <c r="BE10" s="51">
        <f t="shared" ca="1" si="7"/>
        <v>8.6941434387723255</v>
      </c>
      <c r="BF10" s="51">
        <f t="shared" ca="1" si="7"/>
        <v>9.5023488881929339</v>
      </c>
      <c r="BG10" s="51">
        <f t="shared" ca="1" si="7"/>
        <v>7.8683683056686604</v>
      </c>
      <c r="BH10" s="51">
        <f t="shared" ca="1" si="7"/>
        <v>17.991356091450058</v>
      </c>
      <c r="BI10" s="51">
        <f t="shared" ca="1" si="7"/>
        <v>17.86836830566866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992"/>
      <c r="B11" s="1001"/>
      <c r="C11" s="87" t="s">
        <v>8</v>
      </c>
      <c r="D11" s="87"/>
      <c r="E11" s="51">
        <f t="shared" ref="E11:AJ11" si="8">E6-SUMIF($C$13:$C$516,$C11,E13:E516)</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90">
        <f t="shared" ca="1" si="8"/>
        <v>7.0599999999999987</v>
      </c>
      <c r="AF11" s="207">
        <f t="shared" ca="1" si="8"/>
        <v>7.4099999999999984</v>
      </c>
      <c r="AG11" s="51">
        <f t="shared" ca="1" si="8"/>
        <v>7.1824999999999983</v>
      </c>
      <c r="AH11" s="51">
        <f t="shared" ca="1" si="8"/>
        <v>2.7875000000000005</v>
      </c>
      <c r="AI11" s="51">
        <f t="shared" ca="1" si="8"/>
        <v>6.6374999999999993</v>
      </c>
      <c r="AJ11" s="51">
        <f t="shared" ca="1" si="8"/>
        <v>6.6374999999999993</v>
      </c>
      <c r="AK11" s="51">
        <f t="shared" ref="AK11:BI11" ca="1" si="9">AK6-SUMIF($C$13:$C$516,$C11,AK13:AK516)</f>
        <v>6.2874999999999996</v>
      </c>
      <c r="AL11" s="51">
        <f t="shared" ca="1" si="9"/>
        <v>5.5</v>
      </c>
      <c r="AM11" s="51">
        <f t="shared" ca="1" si="9"/>
        <v>0.66000000000000014</v>
      </c>
      <c r="AN11" s="51">
        <f t="shared" ca="1" si="9"/>
        <v>-0.38999999999999968</v>
      </c>
      <c r="AO11" s="51">
        <f t="shared" ca="1" si="9"/>
        <v>1.0099999999999998</v>
      </c>
      <c r="AP11" s="51">
        <f t="shared" ca="1" si="9"/>
        <v>1.9374999999999991</v>
      </c>
      <c r="AQ11" s="51">
        <f t="shared" ca="1" si="9"/>
        <v>0.28749999999999964</v>
      </c>
      <c r="AR11" s="51">
        <f t="shared" ca="1" si="9"/>
        <v>3.2874999999999996</v>
      </c>
      <c r="AS11" s="51">
        <f t="shared" ca="1" si="9"/>
        <v>-6.2500000000000888E-2</v>
      </c>
      <c r="AT11" s="239">
        <f t="shared" ca="1" si="9"/>
        <v>2.2050000000000001</v>
      </c>
      <c r="AU11" s="239">
        <f t="shared" ca="1" si="9"/>
        <v>3.4825000000000004</v>
      </c>
      <c r="AV11" s="51">
        <f t="shared" ca="1" si="9"/>
        <v>0.53749999999999964</v>
      </c>
      <c r="AW11" s="51">
        <f t="shared" ca="1" si="9"/>
        <v>-2.5900000000000016</v>
      </c>
      <c r="AX11" s="51">
        <f t="shared" ca="1" si="9"/>
        <v>-3.29</v>
      </c>
      <c r="AY11" s="51">
        <f t="shared" ca="1" si="9"/>
        <v>-3.6399999999999997</v>
      </c>
      <c r="AZ11" s="51">
        <f t="shared" ca="1" si="9"/>
        <v>1.2374999999999998</v>
      </c>
      <c r="BA11" s="51">
        <f t="shared" ca="1" si="9"/>
        <v>0.66000000000000014</v>
      </c>
      <c r="BB11" s="51">
        <f t="shared" ca="1" si="9"/>
        <v>2.0599999999999987</v>
      </c>
      <c r="BC11" s="51">
        <f t="shared" ca="1" si="9"/>
        <v>7.2874999999999996</v>
      </c>
      <c r="BD11" s="51">
        <f t="shared" ca="1" si="9"/>
        <v>6.5874999999999995</v>
      </c>
      <c r="BE11" s="51">
        <f t="shared" ca="1" si="9"/>
        <v>7.2874999999999996</v>
      </c>
      <c r="BF11" s="51">
        <f t="shared" ca="1" si="9"/>
        <v>7.6374999999999993</v>
      </c>
      <c r="BG11" s="51">
        <f t="shared" ca="1" si="9"/>
        <v>7.6374999999999993</v>
      </c>
      <c r="BH11" s="51">
        <f t="shared" ca="1" si="9"/>
        <v>7.6374999999999993</v>
      </c>
      <c r="BI11" s="51">
        <f t="shared" ca="1" si="9"/>
        <v>7.6374999999999993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993"/>
      <c r="B12" s="1002"/>
      <c r="C12" s="99" t="s">
        <v>9</v>
      </c>
      <c r="D12" s="99"/>
      <c r="E12" s="100">
        <f t="shared" ref="E12:AJ12" si="10">E7-SUMIF($C$13:$C$516,$C12,E13:E516)</f>
        <v>23.287500000000001</v>
      </c>
      <c r="F12" s="100">
        <f t="shared" ca="1" si="10"/>
        <v>23.287500000000001</v>
      </c>
      <c r="G12" s="100">
        <f t="shared" ca="1" si="10"/>
        <v>23.287500000000001</v>
      </c>
      <c r="H12" s="100">
        <f t="shared" ca="1" si="10"/>
        <v>22.537500000000001</v>
      </c>
      <c r="I12" s="100">
        <f t="shared" ca="1" si="10"/>
        <v>23.287500000000001</v>
      </c>
      <c r="J12" s="100">
        <f t="shared" ca="1" si="10"/>
        <v>11.287500000000001</v>
      </c>
      <c r="K12" s="100">
        <f t="shared" ca="1" si="10"/>
        <v>0.28750000000000142</v>
      </c>
      <c r="L12" s="100">
        <f t="shared" ca="1" si="10"/>
        <v>2.25</v>
      </c>
      <c r="M12" s="101">
        <f t="shared" ca="1" si="10"/>
        <v>11.157499999999995</v>
      </c>
      <c r="N12" s="101">
        <f t="shared" ca="1" si="10"/>
        <v>2.1574999999999953</v>
      </c>
      <c r="O12" s="55">
        <f t="shared" ca="1" si="10"/>
        <v>4.1574999999999953</v>
      </c>
      <c r="P12" s="101">
        <f t="shared" ca="1" si="10"/>
        <v>6.3937499999999972</v>
      </c>
      <c r="Q12" s="101">
        <f t="shared" ca="1" si="10"/>
        <v>10.157499999999995</v>
      </c>
      <c r="R12" s="101">
        <f t="shared" ca="1" si="10"/>
        <v>-9.3425000000000011</v>
      </c>
      <c r="S12" s="101">
        <f t="shared" ca="1" si="10"/>
        <v>-13.46</v>
      </c>
      <c r="T12" s="101">
        <f t="shared" ca="1" si="10"/>
        <v>1.5399999999999991</v>
      </c>
      <c r="U12" s="101">
        <f t="shared" ca="1" si="10"/>
        <v>0.59499999999999886</v>
      </c>
      <c r="V12" s="101">
        <f t="shared" ca="1" si="10"/>
        <v>-8.8425000000000047</v>
      </c>
      <c r="W12" s="101">
        <f t="shared" ca="1" si="10"/>
        <v>-6.8425000000000047</v>
      </c>
      <c r="X12" s="101">
        <f t="shared" ca="1" si="10"/>
        <v>-3.7725000000000009</v>
      </c>
      <c r="Y12" s="101">
        <f t="shared" ca="1" si="10"/>
        <v>4.1574999999999953</v>
      </c>
      <c r="Z12" s="101">
        <f t="shared" ca="1" si="10"/>
        <v>1.7299999999999969</v>
      </c>
      <c r="AA12" s="101">
        <f t="shared" ca="1" si="10"/>
        <v>-1.2075000000000031</v>
      </c>
      <c r="AB12" s="100">
        <f t="shared" ca="1" si="10"/>
        <v>-1.8425000000000047</v>
      </c>
      <c r="AC12" s="325">
        <f t="shared" ca="1" si="10"/>
        <v>2.7512499999999989</v>
      </c>
      <c r="AD12" s="101">
        <f t="shared" ca="1" si="10"/>
        <v>4.6649999999999991</v>
      </c>
      <c r="AE12" s="102">
        <f t="shared" ca="1" si="10"/>
        <v>0.71999999999999886</v>
      </c>
      <c r="AF12" s="208">
        <f t="shared" ca="1" si="10"/>
        <v>10.407499999999999</v>
      </c>
      <c r="AG12" s="100">
        <f t="shared" ca="1" si="10"/>
        <v>14.157499999999995</v>
      </c>
      <c r="AH12" s="100">
        <f t="shared" ca="1" si="10"/>
        <v>14.157499999999995</v>
      </c>
      <c r="AI12" s="100">
        <f t="shared" ca="1" si="10"/>
        <v>14.157499999999995</v>
      </c>
      <c r="AJ12" s="100">
        <f t="shared" ca="1" si="10"/>
        <v>14.157499999999995</v>
      </c>
      <c r="AK12" s="100">
        <f t="shared" ref="AK12:BI12" ca="1" si="11">AK7-SUMIF($C$13:$C$516,$C12,AK13:AK516)</f>
        <v>14.157499999999995</v>
      </c>
      <c r="AL12" s="100">
        <f t="shared" ca="1" si="11"/>
        <v>19.875</v>
      </c>
      <c r="AM12" s="100">
        <f t="shared" ca="1" si="11"/>
        <v>23.729999999999997</v>
      </c>
      <c r="AN12" s="100">
        <f t="shared" ca="1" si="11"/>
        <v>16.792499999999997</v>
      </c>
      <c r="AO12" s="100">
        <f t="shared" ca="1" si="11"/>
        <v>23.501249999999999</v>
      </c>
      <c r="AP12" s="100">
        <f t="shared" ca="1" si="11"/>
        <v>24.157499999999995</v>
      </c>
      <c r="AQ12" s="100">
        <f t="shared" ca="1" si="11"/>
        <v>4.1574999999999953</v>
      </c>
      <c r="AR12" s="100">
        <f t="shared" ca="1" si="11"/>
        <v>14.157499999999995</v>
      </c>
      <c r="AS12" s="100">
        <f t="shared" ca="1" si="11"/>
        <v>14.157499999999995</v>
      </c>
      <c r="AT12" s="240">
        <f t="shared" ca="1" si="11"/>
        <v>12.112499999999999</v>
      </c>
      <c r="AU12" s="240">
        <f t="shared" ca="1" si="11"/>
        <v>15.667499999999997</v>
      </c>
      <c r="AV12" s="100">
        <f t="shared" ca="1" si="11"/>
        <v>14.188749999999999</v>
      </c>
      <c r="AW12" s="100">
        <f t="shared" ca="1" si="11"/>
        <v>19.157499999999995</v>
      </c>
      <c r="AX12" s="100">
        <f t="shared" ca="1" si="11"/>
        <v>19.157499999999995</v>
      </c>
      <c r="AY12" s="100">
        <f t="shared" ca="1" si="11"/>
        <v>19.157499999999995</v>
      </c>
      <c r="AZ12" s="100">
        <f t="shared" ca="1" si="11"/>
        <v>24.157499999999995</v>
      </c>
      <c r="BA12" s="100">
        <f t="shared" ca="1" si="11"/>
        <v>24.157499999999995</v>
      </c>
      <c r="BB12" s="100">
        <f t="shared" ca="1" si="11"/>
        <v>24.157499999999995</v>
      </c>
      <c r="BC12" s="100">
        <f t="shared" ca="1" si="11"/>
        <v>24.157499999999995</v>
      </c>
      <c r="BD12" s="100">
        <f t="shared" ca="1" si="11"/>
        <v>24.157499999999995</v>
      </c>
      <c r="BE12" s="100">
        <f t="shared" ca="1" si="11"/>
        <v>24.157499999999995</v>
      </c>
      <c r="BF12" s="100">
        <f t="shared" ca="1" si="11"/>
        <v>24.157499999999995</v>
      </c>
      <c r="BG12" s="100">
        <f t="shared" ca="1" si="11"/>
        <v>24.157499999999995</v>
      </c>
      <c r="BH12" s="100">
        <f t="shared" ca="1" si="11"/>
        <v>24.157499999999995</v>
      </c>
      <c r="BI12" s="100">
        <f t="shared" ca="1" si="11"/>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1039"/>
      <c r="B13" s="979" t="s">
        <v>11</v>
      </c>
      <c r="C13" s="57" t="s">
        <v>5</v>
      </c>
      <c r="D13" s="57">
        <f t="shared" ref="D13:D76" si="12">SUM(E13:CT13)</f>
        <v>660</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8">
        <v>12</v>
      </c>
      <c r="V13" s="58">
        <v>12</v>
      </c>
      <c r="W13" s="58">
        <v>12</v>
      </c>
      <c r="X13" s="58">
        <v>12</v>
      </c>
      <c r="Y13" s="58">
        <v>12</v>
      </c>
      <c r="Z13" s="58">
        <v>12</v>
      </c>
      <c r="AA13" s="58">
        <v>12</v>
      </c>
      <c r="AB13" s="57">
        <v>12</v>
      </c>
      <c r="AC13" s="326">
        <v>12</v>
      </c>
      <c r="AD13" s="58">
        <v>12</v>
      </c>
      <c r="AE13" s="59">
        <v>12</v>
      </c>
      <c r="AF13" s="60">
        <v>12</v>
      </c>
      <c r="AG13" s="57">
        <v>12</v>
      </c>
      <c r="AH13" s="57">
        <v>12</v>
      </c>
      <c r="AI13" s="57">
        <v>12</v>
      </c>
      <c r="AJ13" s="57">
        <v>12</v>
      </c>
      <c r="AK13" s="57">
        <v>12</v>
      </c>
      <c r="AL13" s="57">
        <v>12</v>
      </c>
      <c r="AM13" s="57">
        <v>12</v>
      </c>
      <c r="AN13" s="57">
        <v>12</v>
      </c>
      <c r="AO13" s="57">
        <v>12</v>
      </c>
      <c r="AP13" s="57">
        <v>12</v>
      </c>
      <c r="AQ13" s="57">
        <v>12</v>
      </c>
      <c r="AR13" s="57">
        <v>12</v>
      </c>
      <c r="AS13" s="57">
        <v>12</v>
      </c>
      <c r="AT13" s="241"/>
      <c r="AU13" s="241"/>
      <c r="AV13" s="57">
        <v>12</v>
      </c>
      <c r="AW13" s="57">
        <v>12</v>
      </c>
      <c r="AX13" s="57">
        <v>12</v>
      </c>
      <c r="AY13" s="57">
        <v>12</v>
      </c>
      <c r="AZ13" s="57">
        <v>12</v>
      </c>
      <c r="BA13" s="57">
        <v>12</v>
      </c>
      <c r="BB13" s="57">
        <v>12</v>
      </c>
      <c r="BC13" s="57">
        <v>12</v>
      </c>
      <c r="BD13" s="57">
        <v>12</v>
      </c>
      <c r="BE13" s="57">
        <v>12</v>
      </c>
      <c r="BF13" s="57">
        <v>12</v>
      </c>
      <c r="BG13" s="57">
        <v>12</v>
      </c>
      <c r="BH13" s="57">
        <v>12</v>
      </c>
      <c r="BI13" s="57">
        <v>12</v>
      </c>
    </row>
    <row r="14" spans="1:98" ht="9.75" customHeight="1">
      <c r="A14" s="1040"/>
      <c r="B14" s="980"/>
      <c r="C14" s="36" t="s">
        <v>6</v>
      </c>
      <c r="D14" s="36">
        <f t="shared" si="12"/>
        <v>0</v>
      </c>
    </row>
    <row r="15" spans="1:98" ht="9.75" customHeight="1">
      <c r="A15" s="1040"/>
      <c r="B15" s="980"/>
      <c r="C15" s="36" t="s">
        <v>7</v>
      </c>
      <c r="D15" s="36">
        <f t="shared" si="12"/>
        <v>0</v>
      </c>
    </row>
    <row r="16" spans="1:98" ht="9.75" customHeight="1">
      <c r="A16" s="1040"/>
      <c r="B16" s="980"/>
      <c r="C16" s="36" t="s">
        <v>8</v>
      </c>
      <c r="D16" s="36">
        <f t="shared" si="12"/>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8">
        <v>0.5</v>
      </c>
      <c r="AF16" s="39">
        <v>0.5</v>
      </c>
      <c r="AG16" s="36">
        <v>0.5</v>
      </c>
      <c r="AH16" s="36">
        <v>0.5</v>
      </c>
      <c r="AI16" s="36">
        <v>0.5</v>
      </c>
      <c r="AJ16" s="36">
        <v>0.5</v>
      </c>
      <c r="AK16" s="36">
        <v>0.5</v>
      </c>
      <c r="AL16" s="36">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c r="BF16" s="36">
        <v>0.5</v>
      </c>
      <c r="BG16" s="36">
        <v>0.5</v>
      </c>
      <c r="BH16" s="36">
        <v>0.5</v>
      </c>
      <c r="BI16" s="36">
        <v>0.5</v>
      </c>
    </row>
    <row r="17" spans="1:98" s="46" customFormat="1" ht="9.75" customHeight="1">
      <c r="A17" s="1041"/>
      <c r="B17" s="981"/>
      <c r="C17" s="46" t="s">
        <v>9</v>
      </c>
      <c r="D17" s="46">
        <f t="shared" si="12"/>
        <v>0</v>
      </c>
      <c r="M17" s="47"/>
      <c r="N17" s="47"/>
      <c r="O17" s="47"/>
      <c r="P17" s="47"/>
      <c r="Q17" s="47"/>
      <c r="R17" s="47"/>
      <c r="S17" s="47"/>
      <c r="T17" s="47"/>
      <c r="U17" s="47"/>
      <c r="V17" s="47"/>
      <c r="W17" s="47"/>
      <c r="X17" s="47"/>
      <c r="Y17" s="47"/>
      <c r="Z17" s="47"/>
      <c r="AA17" s="47"/>
      <c r="AC17" s="328"/>
      <c r="AD17" s="47"/>
      <c r="AE17" s="48"/>
      <c r="AF17" s="45"/>
      <c r="AT17" s="237"/>
      <c r="AU17" s="237"/>
    </row>
    <row r="18" spans="1:98" s="57" customFormat="1" ht="9.75" hidden="1" customHeight="1">
      <c r="A18" s="1045">
        <v>0</v>
      </c>
      <c r="B18" s="1003" t="s">
        <v>12</v>
      </c>
      <c r="C18" s="57" t="s">
        <v>5</v>
      </c>
      <c r="D18" s="57">
        <f t="shared" si="12"/>
        <v>2</v>
      </c>
      <c r="K18" s="79">
        <v>2</v>
      </c>
      <c r="M18" s="58"/>
      <c r="N18" s="58"/>
      <c r="O18" s="58"/>
      <c r="P18" s="58"/>
      <c r="Q18" s="58"/>
      <c r="R18" s="58"/>
      <c r="S18" s="58"/>
      <c r="T18" s="58"/>
      <c r="U18" s="58"/>
      <c r="V18" s="58"/>
      <c r="W18" s="58"/>
      <c r="X18" s="58"/>
      <c r="Y18" s="58"/>
      <c r="Z18" s="58"/>
      <c r="AA18" s="58"/>
      <c r="AC18" s="326"/>
      <c r="AD18" s="58"/>
      <c r="AE18" s="59"/>
      <c r="AF18" s="60"/>
      <c r="AT18" s="241"/>
      <c r="AU18" s="241"/>
    </row>
    <row r="19" spans="1:98" ht="9.75" hidden="1" customHeight="1">
      <c r="A19" s="1046"/>
      <c r="B19" s="1004"/>
      <c r="C19" s="36" t="s">
        <v>6</v>
      </c>
      <c r="D19" s="36">
        <f t="shared" si="12"/>
        <v>0</v>
      </c>
    </row>
    <row r="20" spans="1:98" ht="9.75" hidden="1" customHeight="1">
      <c r="A20" s="1046"/>
      <c r="B20" s="1004"/>
      <c r="C20" s="36" t="s">
        <v>7</v>
      </c>
      <c r="D20" s="36">
        <f t="shared" si="12"/>
        <v>0</v>
      </c>
    </row>
    <row r="21" spans="1:98" ht="9.75" hidden="1" customHeight="1">
      <c r="A21" s="1046"/>
      <c r="B21" s="1004"/>
      <c r="C21" s="36" t="s">
        <v>8</v>
      </c>
      <c r="D21" s="36">
        <f t="shared" si="12"/>
        <v>2</v>
      </c>
      <c r="J21" s="36">
        <v>1</v>
      </c>
      <c r="M21" s="37">
        <v>1</v>
      </c>
    </row>
    <row r="22" spans="1:98" s="61" customFormat="1" ht="9.75" hidden="1" customHeight="1">
      <c r="A22" s="1047"/>
      <c r="B22" s="1005"/>
      <c r="C22" s="61" t="s">
        <v>9</v>
      </c>
      <c r="D22" s="61">
        <f t="shared" si="12"/>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3"/>
      <c r="AF22" s="64"/>
      <c r="AT22" s="243"/>
      <c r="AU22" s="243"/>
    </row>
    <row r="23" spans="1:98" s="67" customFormat="1" ht="9.75" hidden="1" customHeight="1">
      <c r="A23" s="1045">
        <v>0</v>
      </c>
      <c r="B23" s="1003" t="s">
        <v>13</v>
      </c>
      <c r="C23" s="67" t="s">
        <v>5</v>
      </c>
      <c r="D23" s="67">
        <f t="shared" si="12"/>
        <v>2</v>
      </c>
      <c r="K23" s="139">
        <v>2</v>
      </c>
      <c r="M23" s="68"/>
      <c r="N23" s="68"/>
      <c r="O23" s="68"/>
      <c r="P23" s="68"/>
      <c r="Q23" s="68"/>
      <c r="R23" s="68"/>
      <c r="S23" s="68"/>
      <c r="T23" s="68"/>
      <c r="U23" s="68"/>
      <c r="V23" s="68"/>
      <c r="W23" s="68"/>
      <c r="X23" s="68"/>
      <c r="Y23" s="68"/>
      <c r="Z23" s="68"/>
      <c r="AA23" s="68"/>
      <c r="AC23" s="271"/>
      <c r="AD23" s="68"/>
      <c r="AE23" s="69"/>
      <c r="AF23" s="70"/>
      <c r="AT23" s="244"/>
      <c r="AU23" s="244"/>
    </row>
    <row r="24" spans="1:98" ht="9.75" hidden="1" customHeight="1">
      <c r="A24" s="1046"/>
      <c r="B24" s="1004"/>
      <c r="C24" s="36" t="s">
        <v>6</v>
      </c>
      <c r="D24" s="36">
        <f t="shared" si="12"/>
        <v>0</v>
      </c>
    </row>
    <row r="25" spans="1:98" ht="9.75" hidden="1" customHeight="1">
      <c r="A25" s="1046"/>
      <c r="B25" s="1004"/>
      <c r="C25" s="36" t="s">
        <v>7</v>
      </c>
      <c r="D25" s="36">
        <f t="shared" si="12"/>
        <v>0</v>
      </c>
    </row>
    <row r="26" spans="1:98" ht="9.75" hidden="1" customHeight="1">
      <c r="A26" s="1046"/>
      <c r="B26" s="1004"/>
      <c r="C26" s="36" t="s">
        <v>8</v>
      </c>
      <c r="D26" s="36">
        <f t="shared" si="12"/>
        <v>1</v>
      </c>
      <c r="K26" s="42">
        <v>1</v>
      </c>
    </row>
    <row r="27" spans="1:98" s="46" customFormat="1" ht="9.75" hidden="1" customHeight="1">
      <c r="A27" s="1047"/>
      <c r="B27" s="1005"/>
      <c r="C27" s="46" t="s">
        <v>9</v>
      </c>
      <c r="D27" s="46">
        <f t="shared" si="12"/>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8"/>
      <c r="AF27" s="45"/>
      <c r="AT27" s="237"/>
      <c r="AU27" s="237"/>
    </row>
    <row r="28" spans="1:98" s="107" customFormat="1" ht="9.75" hidden="1" customHeight="1">
      <c r="A28" s="1039">
        <v>0</v>
      </c>
      <c r="B28" s="1043"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9"/>
      <c r="AF28" s="60"/>
      <c r="AG28" s="57"/>
      <c r="AH28" s="57"/>
      <c r="AI28" s="57"/>
      <c r="AJ28" s="57"/>
      <c r="AK28" s="57"/>
      <c r="AL28" s="57"/>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40"/>
      <c r="B29" s="1042"/>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8"/>
      <c r="AF29" s="39"/>
      <c r="AG29" s="36"/>
      <c r="AH29" s="36"/>
      <c r="AI29" s="36"/>
      <c r="AJ29" s="36"/>
      <c r="AK29" s="36"/>
      <c r="AL29" s="36"/>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40"/>
      <c r="B30" s="1042"/>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8"/>
      <c r="AF30" s="39"/>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40"/>
      <c r="B31" s="1042"/>
      <c r="C31" s="36" t="s">
        <v>8</v>
      </c>
      <c r="D31" s="36">
        <f t="shared" si="12"/>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8"/>
      <c r="AF31" s="39"/>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41"/>
      <c r="B32" s="1044"/>
      <c r="C32" s="61" t="s">
        <v>9</v>
      </c>
      <c r="D32" s="61">
        <f t="shared" si="12"/>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341">
        <v>3</v>
      </c>
      <c r="AF32" s="64"/>
      <c r="AG32" s="61"/>
      <c r="AH32" s="61"/>
      <c r="AI32" s="61"/>
      <c r="AJ32" s="61"/>
      <c r="AK32" s="61"/>
      <c r="AL32" s="61"/>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39">
        <v>0</v>
      </c>
      <c r="B33" s="97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9"/>
      <c r="AF33" s="70"/>
      <c r="AG33" s="67"/>
      <c r="AH33" s="67"/>
      <c r="AI33" s="67"/>
      <c r="AJ33" s="67"/>
      <c r="AK33" s="67"/>
      <c r="AL33" s="67"/>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40"/>
      <c r="B34" s="98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8"/>
      <c r="AF34" s="39"/>
      <c r="AG34" s="36"/>
      <c r="AH34" s="36"/>
      <c r="AI34" s="36"/>
      <c r="AJ34" s="36"/>
      <c r="AK34" s="36"/>
      <c r="AL34" s="36"/>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40"/>
      <c r="B35" s="980"/>
      <c r="C35" s="36" t="s">
        <v>7</v>
      </c>
      <c r="D35" s="36">
        <f t="shared" si="12"/>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8"/>
      <c r="AF35" s="39"/>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40"/>
      <c r="B36" s="98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8"/>
      <c r="AF36" s="45"/>
      <c r="AG36" s="46"/>
      <c r="AH36" s="46"/>
      <c r="AI36" s="46"/>
      <c r="AJ36" s="46"/>
      <c r="AK36" s="46"/>
      <c r="AL36" s="46"/>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41"/>
      <c r="B37" s="981"/>
      <c r="C37" s="46" t="s">
        <v>9</v>
      </c>
      <c r="D37" s="46">
        <f t="shared" si="12"/>
        <v>10</v>
      </c>
      <c r="N37" s="81">
        <v>5</v>
      </c>
      <c r="O37" s="136">
        <v>5</v>
      </c>
      <c r="P37" s="47"/>
      <c r="Q37" s="47"/>
      <c r="R37" s="47"/>
      <c r="S37" s="47"/>
      <c r="T37" s="47"/>
      <c r="U37" s="47"/>
      <c r="V37" s="47"/>
      <c r="W37" s="47"/>
      <c r="X37" s="47"/>
      <c r="Y37" s="47"/>
      <c r="Z37" s="47"/>
      <c r="AA37" s="47"/>
      <c r="AC37" s="328"/>
      <c r="AD37" s="47"/>
      <c r="AE37" s="48"/>
      <c r="AF37" s="45"/>
      <c r="AT37" s="237"/>
      <c r="AU37" s="237"/>
    </row>
    <row r="38" spans="1:98" s="57" customFormat="1" ht="9.75" hidden="1" customHeight="1">
      <c r="A38" s="1036">
        <v>0</v>
      </c>
      <c r="B38" s="1012" t="s">
        <v>16</v>
      </c>
      <c r="C38" s="57" t="s">
        <v>5</v>
      </c>
      <c r="D38" s="57">
        <f t="shared" si="12"/>
        <v>0</v>
      </c>
      <c r="O38" s="58"/>
      <c r="P38" s="58"/>
      <c r="Q38" s="58"/>
      <c r="R38" s="58"/>
      <c r="S38" s="58"/>
      <c r="T38" s="58"/>
      <c r="U38" s="58"/>
      <c r="V38" s="58"/>
      <c r="W38" s="58"/>
      <c r="X38" s="58"/>
      <c r="Y38" s="58"/>
      <c r="Z38" s="58"/>
      <c r="AA38" s="58"/>
      <c r="AC38" s="326"/>
      <c r="AD38" s="58"/>
      <c r="AE38" s="59"/>
      <c r="AF38" s="60"/>
      <c r="AT38" s="241"/>
      <c r="AU38" s="241"/>
    </row>
    <row r="39" spans="1:98" ht="9.75" hidden="1" customHeight="1">
      <c r="A39" s="1037"/>
      <c r="B39" s="1013"/>
      <c r="C39" s="36" t="s">
        <v>6</v>
      </c>
      <c r="D39" s="36">
        <f t="shared" si="12"/>
        <v>0</v>
      </c>
      <c r="M39" s="36"/>
      <c r="N39" s="36"/>
    </row>
    <row r="40" spans="1:98" ht="9.75" hidden="1" customHeight="1">
      <c r="A40" s="1037"/>
      <c r="B40" s="1013"/>
      <c r="C40" s="36" t="s">
        <v>7</v>
      </c>
      <c r="D40" s="36">
        <f t="shared" si="12"/>
        <v>0</v>
      </c>
      <c r="M40" s="36"/>
      <c r="N40" s="36"/>
    </row>
    <row r="41" spans="1:98" ht="9.75" hidden="1" customHeight="1">
      <c r="A41" s="1037"/>
      <c r="B41" s="1013"/>
      <c r="C41" s="36" t="s">
        <v>8</v>
      </c>
      <c r="D41" s="36">
        <f t="shared" si="12"/>
        <v>0</v>
      </c>
      <c r="M41" s="36"/>
      <c r="N41" s="36"/>
    </row>
    <row r="42" spans="1:98" s="46" customFormat="1" ht="9.75" hidden="1" customHeight="1">
      <c r="A42" s="1038"/>
      <c r="B42" s="1014"/>
      <c r="C42" s="46" t="s">
        <v>9</v>
      </c>
      <c r="D42" s="46">
        <f t="shared" si="12"/>
        <v>4</v>
      </c>
      <c r="O42" s="47"/>
      <c r="P42" s="80">
        <v>4</v>
      </c>
      <c r="Q42" s="47"/>
      <c r="R42" s="47"/>
      <c r="S42" s="47"/>
      <c r="T42" s="47"/>
      <c r="U42" s="47"/>
      <c r="V42" s="47"/>
      <c r="W42" s="47"/>
      <c r="X42" s="47"/>
      <c r="Y42" s="47"/>
      <c r="Z42" s="47"/>
      <c r="AA42" s="47"/>
      <c r="AC42" s="328"/>
      <c r="AD42" s="47"/>
      <c r="AE42" s="48"/>
      <c r="AF42" s="45"/>
      <c r="AT42" s="237"/>
      <c r="AU42" s="237"/>
    </row>
    <row r="43" spans="1:98" s="107" customFormat="1" ht="9.75" hidden="1" customHeight="1">
      <c r="A43" s="1024">
        <v>0</v>
      </c>
      <c r="B43" s="979" t="s">
        <v>17</v>
      </c>
      <c r="C43" s="57" t="s">
        <v>5</v>
      </c>
      <c r="D43" s="57">
        <f t="shared" si="12"/>
        <v>0</v>
      </c>
      <c r="N43" s="152"/>
      <c r="O43" s="152"/>
      <c r="P43" s="152"/>
      <c r="Q43" s="152"/>
      <c r="R43" s="152"/>
      <c r="S43" s="152"/>
      <c r="T43" s="152"/>
      <c r="U43" s="152"/>
      <c r="V43" s="152"/>
      <c r="W43" s="152"/>
      <c r="X43" s="152"/>
      <c r="Y43" s="152"/>
      <c r="Z43" s="152"/>
      <c r="AA43" s="152"/>
      <c r="AC43" s="330"/>
      <c r="AD43" s="152"/>
      <c r="AE43" s="153"/>
      <c r="AF43" s="209"/>
      <c r="AT43" s="245"/>
      <c r="AU43" s="245"/>
    </row>
    <row r="44" spans="1:98" s="106" customFormat="1" ht="9.75" hidden="1" customHeight="1">
      <c r="A44" s="1025"/>
      <c r="B44" s="980"/>
      <c r="C44" s="36" t="s">
        <v>6</v>
      </c>
      <c r="D44" s="36">
        <f t="shared" si="12"/>
        <v>0</v>
      </c>
      <c r="N44" s="149"/>
      <c r="O44" s="149"/>
      <c r="P44" s="149"/>
      <c r="Q44" s="149"/>
      <c r="R44" s="149"/>
      <c r="S44" s="149"/>
      <c r="T44" s="149"/>
      <c r="U44" s="149"/>
      <c r="V44" s="149"/>
      <c r="W44" s="149"/>
      <c r="X44" s="149"/>
      <c r="Y44" s="149"/>
      <c r="Z44" s="149"/>
      <c r="AA44" s="149"/>
      <c r="AC44" s="35"/>
      <c r="AD44" s="149"/>
      <c r="AE44" s="151"/>
      <c r="AF44" s="210"/>
      <c r="AT44" s="246"/>
      <c r="AU44" s="246"/>
    </row>
    <row r="45" spans="1:98" s="106" customFormat="1" ht="9.75" hidden="1" customHeight="1">
      <c r="A45" s="1025"/>
      <c r="B45" s="980"/>
      <c r="C45" s="36" t="s">
        <v>7</v>
      </c>
      <c r="D45" s="36">
        <f t="shared" si="12"/>
        <v>0</v>
      </c>
      <c r="N45" s="149"/>
      <c r="O45" s="149"/>
      <c r="P45" s="149"/>
      <c r="Q45" s="149"/>
      <c r="R45" s="149"/>
      <c r="S45" s="149"/>
      <c r="T45" s="149"/>
      <c r="U45" s="149"/>
      <c r="V45" s="149"/>
      <c r="W45" s="149"/>
      <c r="X45" s="149"/>
      <c r="Y45" s="149"/>
      <c r="Z45" s="149"/>
      <c r="AA45" s="149"/>
      <c r="AC45" s="35"/>
      <c r="AD45" s="149"/>
      <c r="AE45" s="151"/>
      <c r="AF45" s="210"/>
      <c r="AT45" s="246"/>
      <c r="AU45" s="246"/>
    </row>
    <row r="46" spans="1:98" s="106" customFormat="1" ht="9.75" hidden="1" customHeight="1">
      <c r="A46" s="1025"/>
      <c r="B46" s="980"/>
      <c r="C46" s="36" t="s">
        <v>8</v>
      </c>
      <c r="D46" s="36">
        <f t="shared" si="12"/>
        <v>0</v>
      </c>
      <c r="N46" s="149"/>
      <c r="O46" s="149"/>
      <c r="P46" s="149"/>
      <c r="Q46" s="149"/>
      <c r="R46" s="149"/>
      <c r="S46" s="149"/>
      <c r="T46" s="149"/>
      <c r="U46" s="149"/>
      <c r="V46" s="149"/>
      <c r="W46" s="149"/>
      <c r="X46" s="149"/>
      <c r="Y46" s="149"/>
      <c r="Z46" s="149"/>
      <c r="AA46" s="149"/>
      <c r="AC46" s="35"/>
      <c r="AD46" s="149"/>
      <c r="AE46" s="151"/>
      <c r="AF46" s="210"/>
      <c r="AT46" s="246"/>
      <c r="AU46" s="246"/>
    </row>
    <row r="47" spans="1:98" s="108" customFormat="1" ht="9.75" hidden="1" customHeight="1">
      <c r="A47" s="1026"/>
      <c r="B47" s="981"/>
      <c r="C47" s="61" t="s">
        <v>9</v>
      </c>
      <c r="D47" s="61">
        <f t="shared" si="12"/>
        <v>12</v>
      </c>
      <c r="N47" s="155"/>
      <c r="O47" s="155"/>
      <c r="P47" s="155"/>
      <c r="Q47" s="169">
        <v>4</v>
      </c>
      <c r="R47" s="169">
        <v>3</v>
      </c>
      <c r="S47" s="169">
        <v>5</v>
      </c>
      <c r="T47" s="155"/>
      <c r="U47" s="155"/>
      <c r="V47" s="155"/>
      <c r="W47" s="155"/>
      <c r="X47" s="155"/>
      <c r="Y47" s="155"/>
      <c r="Z47" s="155"/>
      <c r="AA47" s="155"/>
      <c r="AC47" s="331"/>
      <c r="AD47" s="155"/>
      <c r="AE47" s="180"/>
      <c r="AF47" s="211"/>
      <c r="AT47" s="247"/>
      <c r="AU47" s="247"/>
    </row>
    <row r="48" spans="1:98" s="67" customFormat="1" ht="9.75" hidden="1" customHeight="1">
      <c r="A48" s="1033">
        <v>0</v>
      </c>
      <c r="B48" s="1018" t="s">
        <v>18</v>
      </c>
      <c r="C48" s="67" t="s">
        <v>5</v>
      </c>
      <c r="D48" s="67">
        <f t="shared" si="12"/>
        <v>0</v>
      </c>
      <c r="N48" s="68"/>
      <c r="O48" s="68"/>
      <c r="P48" s="68"/>
      <c r="Q48" s="68"/>
      <c r="R48" s="68"/>
      <c r="S48" s="68"/>
      <c r="T48" s="68"/>
      <c r="U48" s="68"/>
      <c r="V48" s="68"/>
      <c r="W48" s="68"/>
      <c r="X48" s="68"/>
      <c r="Y48" s="68"/>
      <c r="Z48" s="68"/>
      <c r="AA48" s="68"/>
      <c r="AC48" s="271"/>
      <c r="AD48" s="68"/>
      <c r="AE48" s="69"/>
      <c r="AF48" s="70"/>
      <c r="AT48" s="244"/>
      <c r="AU48" s="244"/>
    </row>
    <row r="49" spans="1:99" ht="9.75" hidden="1" customHeight="1">
      <c r="A49" s="1034"/>
      <c r="B49" s="1019"/>
      <c r="C49" s="36" t="s">
        <v>6</v>
      </c>
      <c r="D49" s="36">
        <f t="shared" si="12"/>
        <v>44</v>
      </c>
      <c r="H49" s="42">
        <v>3</v>
      </c>
      <c r="I49" s="42">
        <v>3</v>
      </c>
      <c r="J49" s="42">
        <v>3</v>
      </c>
      <c r="K49" s="42">
        <v>8</v>
      </c>
      <c r="L49" s="42">
        <v>3</v>
      </c>
      <c r="M49" s="42">
        <v>12</v>
      </c>
      <c r="N49" s="41">
        <v>8</v>
      </c>
      <c r="O49" s="41">
        <v>2</v>
      </c>
      <c r="Q49" s="170">
        <v>1</v>
      </c>
      <c r="R49" s="170">
        <v>1</v>
      </c>
    </row>
    <row r="50" spans="1:99" ht="9.75" hidden="1" customHeight="1">
      <c r="A50" s="1034"/>
      <c r="B50" s="1019"/>
      <c r="C50" s="36" t="s">
        <v>7</v>
      </c>
      <c r="D50" s="36">
        <f t="shared" si="12"/>
        <v>29</v>
      </c>
      <c r="M50" s="36"/>
      <c r="P50" s="41">
        <v>5</v>
      </c>
      <c r="Q50" s="41">
        <v>10</v>
      </c>
      <c r="R50" s="41">
        <v>10</v>
      </c>
      <c r="S50" s="182">
        <v>3</v>
      </c>
      <c r="T50" s="182">
        <v>1</v>
      </c>
    </row>
    <row r="51" spans="1:99" ht="9.75" hidden="1" customHeight="1">
      <c r="A51" s="1034"/>
      <c r="B51" s="1019"/>
      <c r="C51" s="36" t="s">
        <v>8</v>
      </c>
      <c r="D51" s="36">
        <f t="shared" si="12"/>
        <v>0</v>
      </c>
      <c r="M51" s="36"/>
    </row>
    <row r="52" spans="1:99" s="46" customFormat="1" ht="9.75" hidden="1" customHeight="1">
      <c r="A52" s="1035"/>
      <c r="B52" s="1020"/>
      <c r="C52" s="46" t="s">
        <v>9</v>
      </c>
      <c r="D52" s="46">
        <f t="shared" si="12"/>
        <v>0</v>
      </c>
      <c r="N52" s="47"/>
      <c r="O52" s="47"/>
      <c r="P52" s="47"/>
      <c r="Q52" s="47"/>
      <c r="R52" s="47"/>
      <c r="S52" s="47"/>
      <c r="T52" s="47"/>
      <c r="U52" s="47"/>
      <c r="V52" s="47"/>
      <c r="W52" s="47"/>
      <c r="X52" s="47"/>
      <c r="Y52" s="47"/>
      <c r="Z52" s="47"/>
      <c r="AA52" s="47"/>
      <c r="AC52" s="328"/>
      <c r="AD52" s="47"/>
      <c r="AE52" s="48"/>
      <c r="AF52" s="45"/>
      <c r="AT52" s="237"/>
      <c r="AU52" s="237"/>
    </row>
    <row r="53" spans="1:99" s="57" customFormat="1" ht="9.75" customHeight="1">
      <c r="A53" s="1039">
        <v>0</v>
      </c>
      <c r="B53" s="1043" t="s">
        <v>19</v>
      </c>
      <c r="C53" s="57" t="s">
        <v>5</v>
      </c>
      <c r="D53" s="57">
        <f t="shared" si="12"/>
        <v>0</v>
      </c>
      <c r="M53" s="58"/>
      <c r="N53" s="58"/>
      <c r="O53" s="58"/>
      <c r="P53" s="58"/>
      <c r="Q53" s="58"/>
      <c r="R53" s="58"/>
      <c r="S53" s="58"/>
      <c r="T53" s="58"/>
      <c r="U53" s="58"/>
      <c r="V53" s="58"/>
      <c r="W53" s="58"/>
      <c r="X53" s="58"/>
      <c r="Y53" s="58"/>
      <c r="Z53" s="58"/>
      <c r="AA53" s="58"/>
      <c r="AC53" s="326"/>
      <c r="AD53" s="58"/>
      <c r="AE53" s="59"/>
      <c r="AF53" s="60"/>
      <c r="AT53" s="241"/>
      <c r="AU53" s="241"/>
    </row>
    <row r="54" spans="1:99" ht="9.75" customHeight="1">
      <c r="A54" s="1040"/>
      <c r="B54" s="1042"/>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342"/>
      <c r="AF54" s="343"/>
      <c r="AG54" s="226"/>
      <c r="AH54" s="226"/>
    </row>
    <row r="55" spans="1:99" ht="9.75" customHeight="1">
      <c r="A55" s="1040"/>
      <c r="B55" s="1042"/>
      <c r="C55" s="36" t="s">
        <v>7</v>
      </c>
      <c r="D55" s="36">
        <f t="shared" si="12"/>
        <v>25</v>
      </c>
      <c r="U55" s="160">
        <v>1</v>
      </c>
      <c r="V55" s="160"/>
      <c r="W55" s="160"/>
      <c r="X55" s="160"/>
      <c r="Y55" s="160"/>
      <c r="Z55" s="160"/>
      <c r="AA55" s="41">
        <v>1</v>
      </c>
      <c r="AB55" s="42">
        <v>8</v>
      </c>
      <c r="AC55" s="231">
        <v>7</v>
      </c>
      <c r="AD55" s="41">
        <v>2</v>
      </c>
      <c r="AE55" s="174">
        <v>3</v>
      </c>
      <c r="AF55" s="39">
        <v>3</v>
      </c>
    </row>
    <row r="56" spans="1:99" ht="9.75" customHeight="1">
      <c r="A56" s="1040"/>
      <c r="B56" s="1042"/>
      <c r="C56" s="36" t="s">
        <v>8</v>
      </c>
      <c r="D56" s="36">
        <f t="shared" si="12"/>
        <v>0</v>
      </c>
      <c r="Y56" s="68"/>
      <c r="AA56" s="68"/>
    </row>
    <row r="57" spans="1:99" s="61" customFormat="1" ht="9.75" customHeight="1">
      <c r="A57" s="1041"/>
      <c r="B57" s="1044"/>
      <c r="C57" s="61" t="s">
        <v>9</v>
      </c>
      <c r="D57" s="61">
        <f t="shared" si="12"/>
        <v>0</v>
      </c>
      <c r="M57" s="62"/>
      <c r="N57" s="62"/>
      <c r="O57" s="62"/>
      <c r="P57" s="62"/>
      <c r="Q57" s="62"/>
      <c r="R57" s="62"/>
      <c r="S57" s="62"/>
      <c r="T57" s="62"/>
      <c r="U57" s="62"/>
      <c r="V57" s="62"/>
      <c r="W57" s="62"/>
      <c r="X57" s="62"/>
      <c r="Y57" s="62"/>
      <c r="Z57" s="62"/>
      <c r="AA57" s="62"/>
      <c r="AC57" s="329"/>
      <c r="AD57" s="62"/>
      <c r="AE57" s="63"/>
      <c r="AF57" s="64"/>
      <c r="AT57" s="243"/>
      <c r="AU57" s="243"/>
    </row>
    <row r="58" spans="1:99" s="67" customFormat="1" ht="9.75" hidden="1" customHeight="1">
      <c r="A58" s="1039">
        <v>0</v>
      </c>
      <c r="B58" s="979" t="s">
        <v>20</v>
      </c>
      <c r="C58" s="67" t="s">
        <v>5</v>
      </c>
      <c r="D58" s="67">
        <f t="shared" si="12"/>
        <v>10</v>
      </c>
      <c r="M58" s="68"/>
      <c r="N58" s="141">
        <v>2</v>
      </c>
      <c r="O58" s="141">
        <v>5</v>
      </c>
      <c r="P58" s="68"/>
      <c r="Q58" s="171">
        <v>3</v>
      </c>
      <c r="R58" s="68"/>
      <c r="S58" s="68"/>
      <c r="T58" s="68"/>
      <c r="U58" s="68"/>
      <c r="V58" s="68"/>
      <c r="W58" s="68"/>
      <c r="X58" s="68"/>
      <c r="Y58" s="68"/>
      <c r="Z58" s="68"/>
      <c r="AA58" s="68"/>
      <c r="AC58" s="271"/>
      <c r="AD58" s="68"/>
      <c r="AE58" s="69"/>
      <c r="AF58" s="70"/>
      <c r="AT58" s="244"/>
      <c r="AU58" s="244"/>
      <c r="CT58" s="143"/>
      <c r="CU58" s="70"/>
    </row>
    <row r="59" spans="1:99" ht="9.75" hidden="1" customHeight="1">
      <c r="A59" s="1040"/>
      <c r="B59" s="980"/>
      <c r="C59" s="36" t="s">
        <v>6</v>
      </c>
      <c r="D59" s="36">
        <f t="shared" si="12"/>
        <v>0</v>
      </c>
      <c r="CT59" s="115"/>
      <c r="CU59" s="39"/>
    </row>
    <row r="60" spans="1:99" ht="9.75" hidden="1" customHeight="1">
      <c r="A60" s="1040"/>
      <c r="B60" s="980"/>
      <c r="C60" s="36" t="s">
        <v>7</v>
      </c>
      <c r="D60" s="36">
        <f t="shared" si="12"/>
        <v>0</v>
      </c>
      <c r="CT60" s="115"/>
      <c r="CU60" s="39"/>
    </row>
    <row r="61" spans="1:99" ht="9.75" hidden="1" customHeight="1">
      <c r="A61" s="1040"/>
      <c r="B61" s="980"/>
      <c r="C61" s="36" t="s">
        <v>8</v>
      </c>
      <c r="D61" s="36">
        <f t="shared" si="12"/>
        <v>0</v>
      </c>
      <c r="M61" s="36"/>
      <c r="CT61" s="115"/>
      <c r="CU61" s="39"/>
    </row>
    <row r="62" spans="1:99" s="61" customFormat="1" ht="9.75" hidden="1" customHeight="1">
      <c r="A62" s="1041"/>
      <c r="B62" s="981"/>
      <c r="C62" s="61" t="s">
        <v>9</v>
      </c>
      <c r="D62" s="61">
        <f t="shared" si="12"/>
        <v>0</v>
      </c>
      <c r="M62" s="62"/>
      <c r="N62" s="62"/>
      <c r="O62" s="37"/>
      <c r="P62" s="62"/>
      <c r="Q62" s="62"/>
      <c r="R62" s="62"/>
      <c r="S62" s="62"/>
      <c r="T62" s="62"/>
      <c r="U62" s="62"/>
      <c r="V62" s="62"/>
      <c r="W62" s="62"/>
      <c r="X62" s="62"/>
      <c r="Y62" s="62"/>
      <c r="Z62" s="62"/>
      <c r="AA62" s="62"/>
      <c r="AC62" s="329"/>
      <c r="AD62" s="62"/>
      <c r="AE62" s="63"/>
      <c r="AF62" s="64"/>
      <c r="AT62" s="243"/>
      <c r="AU62" s="243"/>
      <c r="CT62" s="116"/>
      <c r="CU62" s="64"/>
    </row>
    <row r="63" spans="1:99" s="57" customFormat="1" ht="9.75" hidden="1" customHeight="1">
      <c r="A63" s="1033">
        <v>0</v>
      </c>
      <c r="B63" s="1018" t="s">
        <v>21</v>
      </c>
      <c r="C63" s="57" t="s">
        <v>5</v>
      </c>
      <c r="D63" s="57">
        <f t="shared" si="12"/>
        <v>36</v>
      </c>
      <c r="N63" s="82">
        <v>2</v>
      </c>
      <c r="O63" s="41">
        <v>5</v>
      </c>
      <c r="P63" s="82">
        <v>5</v>
      </c>
      <c r="Q63" s="82">
        <v>6</v>
      </c>
      <c r="R63" s="82">
        <v>5</v>
      </c>
      <c r="S63" s="157">
        <v>4</v>
      </c>
      <c r="T63" s="157">
        <v>2</v>
      </c>
      <c r="U63" s="157">
        <v>2</v>
      </c>
      <c r="V63" s="157">
        <v>2</v>
      </c>
      <c r="W63" s="200">
        <v>3</v>
      </c>
      <c r="X63" s="58"/>
      <c r="Y63" s="58"/>
      <c r="Z63" s="58"/>
      <c r="AA63" s="58"/>
      <c r="AC63" s="326"/>
      <c r="AD63" s="58"/>
      <c r="AE63" s="59"/>
      <c r="AF63" s="60"/>
      <c r="AT63" s="241"/>
      <c r="AU63" s="241"/>
    </row>
    <row r="64" spans="1:99" ht="9.75" hidden="1" customHeight="1">
      <c r="A64" s="1034"/>
      <c r="B64" s="1019"/>
      <c r="C64" s="36" t="s">
        <v>6</v>
      </c>
      <c r="D64" s="36">
        <f t="shared" si="12"/>
        <v>0</v>
      </c>
      <c r="M64" s="36"/>
    </row>
    <row r="65" spans="1:99" ht="9.75" hidden="1" customHeight="1">
      <c r="A65" s="1034"/>
      <c r="B65" s="1019"/>
      <c r="C65" s="36" t="s">
        <v>7</v>
      </c>
      <c r="D65" s="36">
        <f t="shared" si="12"/>
        <v>0</v>
      </c>
      <c r="M65" s="36"/>
    </row>
    <row r="66" spans="1:99" ht="9.75" hidden="1" customHeight="1">
      <c r="A66" s="1034"/>
      <c r="B66" s="1019"/>
      <c r="C66" s="36" t="s">
        <v>8</v>
      </c>
      <c r="D66" s="36">
        <f t="shared" si="12"/>
        <v>10</v>
      </c>
      <c r="M66" s="41">
        <v>1</v>
      </c>
      <c r="N66" s="41">
        <v>3</v>
      </c>
      <c r="O66" s="41">
        <v>1</v>
      </c>
      <c r="P66" s="41">
        <v>1</v>
      </c>
      <c r="Q66" s="41">
        <v>1</v>
      </c>
      <c r="R66" s="41">
        <v>1</v>
      </c>
      <c r="S66" s="41">
        <v>1</v>
      </c>
      <c r="T66" s="112">
        <v>1</v>
      </c>
    </row>
    <row r="67" spans="1:99" s="46" customFormat="1" ht="9.75" hidden="1" customHeight="1">
      <c r="A67" s="1035"/>
      <c r="B67" s="1020"/>
      <c r="C67" s="46" t="s">
        <v>9</v>
      </c>
      <c r="D67" s="46">
        <f t="shared" si="12"/>
        <v>0</v>
      </c>
      <c r="N67" s="47"/>
      <c r="O67" s="47"/>
      <c r="P67" s="47"/>
      <c r="Q67" s="47"/>
      <c r="R67" s="47"/>
      <c r="S67" s="47"/>
      <c r="T67" s="47"/>
      <c r="U67" s="47"/>
      <c r="V67" s="47"/>
      <c r="W67" s="47"/>
      <c r="X67" s="47"/>
      <c r="Y67" s="47"/>
      <c r="Z67" s="47"/>
      <c r="AA67" s="47"/>
      <c r="AC67" s="328"/>
      <c r="AD67" s="47"/>
      <c r="AE67" s="48"/>
      <c r="AF67" s="45"/>
      <c r="AT67" s="237"/>
      <c r="AU67" s="237"/>
    </row>
    <row r="68" spans="1:99" s="57" customFormat="1" ht="9.75" customHeight="1">
      <c r="A68" s="1039">
        <v>0</v>
      </c>
      <c r="B68" s="979" t="s">
        <v>22</v>
      </c>
      <c r="C68" s="57" t="s">
        <v>5</v>
      </c>
      <c r="D68" s="57">
        <f t="shared" si="12"/>
        <v>30</v>
      </c>
      <c r="M68" s="58"/>
      <c r="N68" s="58"/>
      <c r="O68" s="58"/>
      <c r="P68" s="58"/>
      <c r="Q68" s="58"/>
      <c r="R68" s="58"/>
      <c r="S68" s="58"/>
      <c r="T68" s="58"/>
      <c r="U68" s="58"/>
      <c r="V68" s="58"/>
      <c r="W68" s="58"/>
      <c r="X68" s="58"/>
      <c r="Y68" s="58"/>
      <c r="Z68" s="58"/>
      <c r="AA68" s="58"/>
      <c r="AC68" s="326"/>
      <c r="AD68" s="58"/>
      <c r="AE68" s="188">
        <v>2</v>
      </c>
      <c r="AF68" s="213">
        <v>5</v>
      </c>
      <c r="AG68" s="140">
        <v>5</v>
      </c>
      <c r="AH68" s="85">
        <v>5</v>
      </c>
      <c r="AI68" s="213">
        <v>5</v>
      </c>
      <c r="AJ68" s="83">
        <v>5</v>
      </c>
      <c r="AK68" s="84">
        <v>3</v>
      </c>
      <c r="AT68" s="241"/>
      <c r="AU68" s="241"/>
    </row>
    <row r="69" spans="1:99" ht="9.75" customHeight="1">
      <c r="A69" s="1040"/>
      <c r="B69" s="980"/>
      <c r="C69" s="36" t="s">
        <v>6</v>
      </c>
      <c r="D69" s="36">
        <f t="shared" si="12"/>
        <v>31</v>
      </c>
      <c r="AE69" s="174">
        <v>2</v>
      </c>
      <c r="AF69" s="44">
        <v>3</v>
      </c>
      <c r="AG69" s="43">
        <v>5</v>
      </c>
      <c r="AH69" s="43">
        <v>5</v>
      </c>
      <c r="AI69" s="43">
        <v>1</v>
      </c>
      <c r="AJ69" s="43">
        <v>5</v>
      </c>
      <c r="AK69" s="43">
        <v>5</v>
      </c>
      <c r="AL69" s="43">
        <v>5</v>
      </c>
    </row>
    <row r="70" spans="1:99" ht="9.75" customHeight="1">
      <c r="A70" s="1040"/>
      <c r="B70" s="980"/>
      <c r="C70" s="36" t="s">
        <v>7</v>
      </c>
      <c r="D70" s="36">
        <f t="shared" si="12"/>
        <v>20</v>
      </c>
      <c r="AG70" s="37"/>
      <c r="AI70" s="39"/>
      <c r="AK70" s="43">
        <v>5</v>
      </c>
      <c r="AL70" s="43">
        <v>5</v>
      </c>
      <c r="AM70" s="43">
        <v>5</v>
      </c>
      <c r="AN70" s="43">
        <v>5</v>
      </c>
    </row>
    <row r="71" spans="1:99" ht="9.75" customHeight="1">
      <c r="A71" s="1040"/>
      <c r="B71" s="980"/>
      <c r="C71" s="36" t="s">
        <v>8</v>
      </c>
      <c r="D71" s="36">
        <f t="shared" si="12"/>
        <v>5</v>
      </c>
      <c r="AG71" s="37"/>
      <c r="AH71" s="43">
        <v>1</v>
      </c>
      <c r="AI71" s="44">
        <v>1</v>
      </c>
      <c r="AJ71" s="43">
        <v>1</v>
      </c>
      <c r="AK71" s="43">
        <v>1</v>
      </c>
      <c r="AL71" s="43">
        <v>1</v>
      </c>
    </row>
    <row r="72" spans="1:99" s="61" customFormat="1" ht="9.75" customHeight="1">
      <c r="A72" s="1041"/>
      <c r="B72" s="981"/>
      <c r="C72" s="61" t="s">
        <v>9</v>
      </c>
      <c r="D72" s="252"/>
      <c r="M72" s="62"/>
      <c r="N72" s="62"/>
      <c r="O72" s="62"/>
      <c r="P72" s="62"/>
      <c r="Q72" s="62"/>
      <c r="R72" s="62"/>
      <c r="S72" s="62"/>
      <c r="T72" s="62"/>
      <c r="U72" s="62"/>
      <c r="V72" s="62"/>
      <c r="W72" s="155"/>
      <c r="X72" s="62"/>
      <c r="Y72" s="62"/>
      <c r="Z72" s="62"/>
      <c r="AA72" s="62"/>
      <c r="AC72" s="329"/>
      <c r="AD72" s="62"/>
      <c r="AE72" s="63"/>
      <c r="AF72" s="64"/>
      <c r="AT72" s="243"/>
      <c r="AU72" s="243"/>
    </row>
    <row r="73" spans="1:99" s="67" customFormat="1" ht="9.75" customHeight="1">
      <c r="A73" s="1039">
        <v>0</v>
      </c>
      <c r="B73" s="1043" t="s">
        <v>23</v>
      </c>
      <c r="C73" s="67" t="s">
        <v>5</v>
      </c>
      <c r="D73" s="67">
        <f t="shared" si="12"/>
        <v>0</v>
      </c>
      <c r="M73" s="68"/>
      <c r="N73" s="68"/>
      <c r="O73" s="68"/>
      <c r="P73" s="68"/>
      <c r="Q73" s="249"/>
      <c r="R73" s="250"/>
      <c r="S73" s="68"/>
      <c r="T73" s="68"/>
      <c r="U73" s="68"/>
      <c r="V73" s="68"/>
      <c r="W73" s="68"/>
      <c r="X73" s="68"/>
      <c r="Y73" s="68"/>
      <c r="Z73" s="68"/>
      <c r="AA73" s="142"/>
      <c r="AB73" s="189"/>
      <c r="AC73" s="332"/>
      <c r="AD73" s="68"/>
      <c r="AE73" s="69"/>
      <c r="AF73" s="70"/>
      <c r="AT73" s="244"/>
      <c r="AU73" s="244"/>
    </row>
    <row r="74" spans="1:99" ht="9.75" customHeight="1">
      <c r="A74" s="1040"/>
      <c r="B74" s="1042"/>
      <c r="C74" s="36" t="s">
        <v>6</v>
      </c>
      <c r="D74" s="36">
        <f t="shared" si="12"/>
        <v>0</v>
      </c>
      <c r="Q74" s="135"/>
      <c r="R74" s="185"/>
      <c r="AA74" s="112"/>
      <c r="AB74" s="53"/>
      <c r="AC74" s="333"/>
    </row>
    <row r="75" spans="1:99" ht="9.75" customHeight="1">
      <c r="A75" s="1040"/>
      <c r="B75" s="1042"/>
      <c r="C75" s="36" t="s">
        <v>7</v>
      </c>
      <c r="D75" s="36">
        <f t="shared" si="12"/>
        <v>0</v>
      </c>
      <c r="Q75" s="135"/>
      <c r="R75" s="185"/>
      <c r="AA75" s="112"/>
      <c r="AB75" s="53"/>
      <c r="AC75" s="333"/>
    </row>
    <row r="76" spans="1:99" ht="9.75" customHeight="1">
      <c r="A76" s="1040"/>
      <c r="B76" s="1042"/>
      <c r="C76" s="36" t="s">
        <v>8</v>
      </c>
      <c r="D76" s="36">
        <f t="shared" si="12"/>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41"/>
      <c r="B77" s="1044"/>
      <c r="C77" s="46" t="s">
        <v>9</v>
      </c>
      <c r="D77" s="46">
        <f t="shared" ref="D77:D127" si="13">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8"/>
      <c r="AF77" s="45"/>
      <c r="AT77" s="237"/>
      <c r="AU77" s="237"/>
    </row>
    <row r="78" spans="1:99" s="106" customFormat="1" ht="9.75" customHeight="1">
      <c r="A78" s="1036">
        <v>0</v>
      </c>
      <c r="B78" s="985" t="s">
        <v>24</v>
      </c>
      <c r="C78" s="57" t="s">
        <v>5</v>
      </c>
      <c r="D78" s="57">
        <f t="shared" si="13"/>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9"/>
      <c r="AF78" s="60"/>
      <c r="AG78" s="57"/>
      <c r="AH78" s="57"/>
      <c r="AI78" s="57"/>
      <c r="AJ78" s="57"/>
      <c r="AK78" s="57"/>
      <c r="AL78" s="57"/>
      <c r="AM78" s="57"/>
      <c r="AN78" s="57"/>
      <c r="AO78" s="57"/>
      <c r="AP78" s="57"/>
      <c r="AQ78" s="57"/>
      <c r="AR78" s="57"/>
      <c r="AS78" s="57"/>
      <c r="AT78" s="241"/>
      <c r="AU78" s="241"/>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37"/>
      <c r="B79" s="986"/>
      <c r="C79" s="36" t="s">
        <v>6</v>
      </c>
      <c r="D79" s="36">
        <f t="shared" si="13"/>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8"/>
      <c r="AF79" s="39"/>
      <c r="AG79" s="36"/>
      <c r="AH79" s="36"/>
      <c r="AI79" s="36"/>
      <c r="AJ79" s="36"/>
      <c r="AK79" s="36"/>
      <c r="AL79" s="36"/>
      <c r="AM79" s="36"/>
      <c r="AN79" s="36"/>
      <c r="AO79" s="36"/>
      <c r="AP79" s="36"/>
      <c r="AQ79" s="36"/>
      <c r="AR79" s="36"/>
      <c r="AS79" s="36"/>
      <c r="AT79" s="242"/>
      <c r="AU79" s="242"/>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37"/>
      <c r="B80" s="986"/>
      <c r="C80" s="49" t="s">
        <v>7</v>
      </c>
      <c r="D80" s="36">
        <f t="shared" si="13"/>
        <v>43</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0">
        <v>3</v>
      </c>
      <c r="AF80" s="39"/>
      <c r="AG80" s="36"/>
      <c r="AH80" s="36"/>
      <c r="AI80" s="36"/>
      <c r="AJ80" s="36"/>
      <c r="AK80" s="36"/>
      <c r="AL80" s="36"/>
      <c r="AM80" s="36"/>
      <c r="AN80" s="36"/>
      <c r="AO80" s="36"/>
      <c r="AP80" s="36"/>
      <c r="AQ80" s="36"/>
      <c r="AR80" s="36"/>
      <c r="AS80" s="36"/>
      <c r="AT80" s="242"/>
      <c r="AU80" s="242"/>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37"/>
      <c r="B81" s="986"/>
      <c r="C81" s="36" t="s">
        <v>8</v>
      </c>
      <c r="D81" s="36">
        <f t="shared" si="13"/>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8"/>
      <c r="AF81" s="39"/>
      <c r="AG81" s="36"/>
      <c r="AH81" s="36"/>
      <c r="AI81" s="36"/>
      <c r="AJ81" s="36"/>
      <c r="AK81" s="36"/>
      <c r="AL81" s="36"/>
      <c r="AM81" s="36"/>
      <c r="AN81" s="36"/>
      <c r="AO81" s="36"/>
      <c r="AP81" s="36"/>
      <c r="AQ81" s="36"/>
      <c r="AR81" s="36"/>
      <c r="AS81" s="36"/>
      <c r="AT81" s="242"/>
      <c r="AU81" s="242"/>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38"/>
      <c r="B82" s="987"/>
      <c r="C82" s="46" t="s">
        <v>9</v>
      </c>
      <c r="D82" s="46">
        <f t="shared" si="13"/>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8"/>
      <c r="AF82" s="45"/>
      <c r="AG82" s="46"/>
      <c r="AH82" s="46"/>
      <c r="AI82" s="46"/>
      <c r="AJ82" s="46"/>
      <c r="AK82" s="46"/>
      <c r="AL82" s="46"/>
      <c r="AM82" s="46"/>
      <c r="AN82" s="46"/>
      <c r="AO82" s="46"/>
      <c r="AP82" s="46"/>
      <c r="AQ82" s="46"/>
      <c r="AR82" s="46"/>
      <c r="AS82" s="46"/>
      <c r="AT82" s="237"/>
      <c r="AU82" s="237"/>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24">
        <v>0</v>
      </c>
      <c r="B83" s="979" t="s">
        <v>43</v>
      </c>
      <c r="C83" s="57" t="s">
        <v>5</v>
      </c>
      <c r="D83" s="57">
        <f t="shared" si="13"/>
        <v>83</v>
      </c>
      <c r="U83" s="79">
        <v>5</v>
      </c>
      <c r="V83" s="82">
        <v>5</v>
      </c>
      <c r="W83" s="82">
        <v>5</v>
      </c>
      <c r="X83" s="82">
        <v>5</v>
      </c>
      <c r="Y83" s="82">
        <v>5</v>
      </c>
      <c r="Z83" s="82">
        <v>5</v>
      </c>
      <c r="AA83" s="82">
        <v>5</v>
      </c>
      <c r="AB83" s="79">
        <v>5</v>
      </c>
      <c r="AC83" s="359">
        <v>5</v>
      </c>
      <c r="AD83" s="82">
        <v>3</v>
      </c>
      <c r="AE83" s="360">
        <v>5</v>
      </c>
      <c r="AF83" s="358">
        <v>6</v>
      </c>
      <c r="AG83" s="83">
        <v>6</v>
      </c>
      <c r="AH83" s="358">
        <v>3</v>
      </c>
      <c r="AI83" s="83">
        <v>3</v>
      </c>
      <c r="AJ83" s="358">
        <v>3</v>
      </c>
      <c r="AK83" s="83">
        <v>3</v>
      </c>
      <c r="AL83" s="358">
        <v>3</v>
      </c>
      <c r="AM83" s="83">
        <v>3</v>
      </c>
      <c r="AT83" s="241"/>
      <c r="AU83" s="241"/>
    </row>
    <row r="84" spans="1:99" ht="9.75" customHeight="1">
      <c r="A84" s="1025"/>
      <c r="B84" s="980"/>
      <c r="C84" s="36" t="s">
        <v>6</v>
      </c>
      <c r="D84" s="36">
        <f t="shared" si="13"/>
        <v>0</v>
      </c>
      <c r="M84" s="36"/>
      <c r="N84" s="36"/>
      <c r="O84" s="36"/>
      <c r="P84" s="36"/>
      <c r="Q84" s="36"/>
      <c r="R84" s="36"/>
      <c r="S84" s="36"/>
      <c r="T84" s="36"/>
      <c r="U84" s="36"/>
      <c r="V84" s="36"/>
      <c r="W84" s="36"/>
      <c r="X84" s="36"/>
      <c r="Y84" s="36"/>
      <c r="Z84" s="36"/>
    </row>
    <row r="85" spans="1:99" ht="9.75" customHeight="1">
      <c r="A85" s="1025"/>
      <c r="B85" s="980"/>
      <c r="C85" s="36" t="s">
        <v>7</v>
      </c>
      <c r="D85" s="36">
        <f t="shared" si="13"/>
        <v>0</v>
      </c>
      <c r="M85" s="36"/>
      <c r="N85" s="36"/>
      <c r="O85" s="36"/>
      <c r="P85" s="36"/>
      <c r="Q85" s="36"/>
      <c r="R85" s="36"/>
      <c r="S85" s="36"/>
      <c r="T85" s="36"/>
      <c r="U85" s="36"/>
      <c r="V85" s="36"/>
      <c r="W85" s="36"/>
      <c r="X85" s="36"/>
      <c r="Y85" s="36"/>
      <c r="Z85" s="36"/>
    </row>
    <row r="86" spans="1:99" ht="9.75" customHeight="1">
      <c r="A86" s="1025"/>
      <c r="B86" s="980"/>
      <c r="C86" s="36" t="s">
        <v>8</v>
      </c>
      <c r="D86" s="36">
        <f t="shared" si="13"/>
        <v>0</v>
      </c>
      <c r="M86" s="36"/>
      <c r="N86" s="36"/>
      <c r="O86" s="36"/>
      <c r="P86" s="36"/>
      <c r="Q86" s="36"/>
      <c r="R86" s="36"/>
      <c r="S86" s="36"/>
      <c r="T86" s="36"/>
      <c r="U86" s="36"/>
      <c r="V86" s="36"/>
      <c r="W86" s="36"/>
      <c r="X86" s="36"/>
      <c r="Y86" s="36"/>
      <c r="Z86" s="36"/>
    </row>
    <row r="87" spans="1:99" s="61" customFormat="1" ht="9.75" customHeight="1">
      <c r="A87" s="1026"/>
      <c r="B87" s="981"/>
      <c r="C87" s="61" t="s">
        <v>9</v>
      </c>
      <c r="D87" s="61">
        <f t="shared" si="13"/>
        <v>0</v>
      </c>
      <c r="AA87" s="62"/>
      <c r="AC87" s="329"/>
      <c r="AD87" s="62"/>
      <c r="AE87" s="63"/>
      <c r="AF87" s="64"/>
      <c r="AT87" s="243"/>
      <c r="AU87" s="243"/>
    </row>
    <row r="88" spans="1:99" s="57" customFormat="1" ht="9.75" customHeight="1">
      <c r="A88" s="1024">
        <v>0</v>
      </c>
      <c r="B88" s="979" t="s">
        <v>41</v>
      </c>
      <c r="C88" s="57" t="s">
        <v>5</v>
      </c>
      <c r="D88" s="57">
        <f t="shared" si="13"/>
        <v>0</v>
      </c>
      <c r="AA88" s="58"/>
      <c r="AC88" s="326"/>
      <c r="AD88" s="58"/>
      <c r="AE88" s="59"/>
      <c r="AF88" s="60"/>
      <c r="AT88" s="241"/>
      <c r="AU88" s="241"/>
    </row>
    <row r="89" spans="1:99" ht="9.75" customHeight="1">
      <c r="A89" s="1025"/>
      <c r="B89" s="980"/>
      <c r="C89" s="36" t="s">
        <v>6</v>
      </c>
      <c r="D89" s="36">
        <f t="shared" si="13"/>
        <v>0</v>
      </c>
      <c r="M89" s="36"/>
      <c r="N89" s="36"/>
      <c r="O89" s="36"/>
      <c r="P89" s="36"/>
      <c r="Q89" s="36"/>
      <c r="R89" s="36"/>
      <c r="S89" s="36"/>
      <c r="T89" s="36"/>
      <c r="U89" s="36"/>
      <c r="V89" s="36"/>
      <c r="W89" s="36"/>
      <c r="X89" s="36"/>
      <c r="Y89" s="36"/>
      <c r="Z89" s="36"/>
    </row>
    <row r="90" spans="1:99" ht="9.75" customHeight="1">
      <c r="A90" s="1025"/>
      <c r="B90" s="980"/>
      <c r="C90" s="36" t="s">
        <v>7</v>
      </c>
      <c r="D90" s="36">
        <f t="shared" si="13"/>
        <v>0</v>
      </c>
      <c r="M90" s="36"/>
      <c r="N90" s="36"/>
      <c r="O90" s="36"/>
      <c r="P90" s="36"/>
      <c r="Q90" s="36"/>
      <c r="R90" s="36"/>
      <c r="S90" s="36"/>
      <c r="T90" s="36"/>
      <c r="U90" s="36"/>
      <c r="V90" s="36"/>
      <c r="W90" s="36"/>
      <c r="X90" s="36"/>
      <c r="Y90" s="36"/>
      <c r="Z90" s="36"/>
    </row>
    <row r="91" spans="1:99" ht="9.75" customHeight="1">
      <c r="A91" s="1025"/>
      <c r="B91" s="980"/>
      <c r="C91" s="36" t="s">
        <v>8</v>
      </c>
      <c r="D91" s="36">
        <f t="shared" si="13"/>
        <v>0</v>
      </c>
      <c r="M91" s="36"/>
      <c r="N91" s="36"/>
      <c r="O91" s="36"/>
      <c r="P91" s="36"/>
      <c r="Q91" s="36"/>
      <c r="R91" s="36"/>
      <c r="S91" s="36"/>
      <c r="T91" s="36"/>
      <c r="U91" s="36"/>
      <c r="V91" s="36"/>
      <c r="W91" s="36"/>
      <c r="X91" s="36"/>
      <c r="Y91" s="36"/>
      <c r="Z91" s="36"/>
    </row>
    <row r="92" spans="1:99" s="61" customFormat="1" ht="9.75" customHeight="1">
      <c r="A92" s="1026"/>
      <c r="B92" s="981"/>
      <c r="C92" s="61" t="s">
        <v>9</v>
      </c>
      <c r="D92" s="61">
        <f t="shared" si="13"/>
        <v>0</v>
      </c>
      <c r="AA92" s="62"/>
      <c r="AC92" s="329"/>
      <c r="AD92" s="62"/>
      <c r="AE92" s="63"/>
      <c r="AF92" s="64"/>
      <c r="AT92" s="243"/>
      <c r="AU92" s="243"/>
    </row>
    <row r="93" spans="1:99" s="57" customFormat="1" ht="9.75" customHeight="1">
      <c r="A93" s="1024">
        <v>0</v>
      </c>
      <c r="B93" s="979" t="s">
        <v>100</v>
      </c>
      <c r="C93" s="57" t="s">
        <v>5</v>
      </c>
      <c r="D93" s="57">
        <f t="shared" si="13"/>
        <v>0</v>
      </c>
      <c r="AA93" s="58"/>
      <c r="AC93" s="326"/>
      <c r="AD93" s="58"/>
      <c r="AE93" s="59"/>
      <c r="AF93" s="60"/>
      <c r="AT93" s="241"/>
      <c r="AU93" s="241"/>
    </row>
    <row r="94" spans="1:99" ht="9.75" customHeight="1">
      <c r="A94" s="1025"/>
      <c r="B94" s="980"/>
      <c r="C94" s="36" t="s">
        <v>6</v>
      </c>
      <c r="D94" s="36">
        <f t="shared" si="13"/>
        <v>0</v>
      </c>
      <c r="M94" s="36"/>
      <c r="N94" s="36"/>
      <c r="O94" s="36"/>
      <c r="P94" s="36"/>
      <c r="Q94" s="36"/>
      <c r="R94" s="36"/>
      <c r="S94" s="36"/>
      <c r="T94" s="36"/>
      <c r="U94" s="36"/>
      <c r="V94" s="36"/>
      <c r="W94" s="36"/>
      <c r="X94" s="36"/>
      <c r="Y94" s="36"/>
      <c r="Z94" s="36"/>
    </row>
    <row r="95" spans="1:99" ht="9.75" customHeight="1">
      <c r="A95" s="1025"/>
      <c r="B95" s="980"/>
      <c r="C95" s="36" t="s">
        <v>7</v>
      </c>
      <c r="D95" s="36">
        <f t="shared" si="13"/>
        <v>0</v>
      </c>
      <c r="M95" s="36"/>
      <c r="N95" s="36"/>
      <c r="O95" s="36"/>
      <c r="P95" s="36"/>
      <c r="Q95" s="36"/>
      <c r="R95" s="36"/>
      <c r="S95" s="36"/>
      <c r="T95" s="36"/>
      <c r="U95" s="36"/>
      <c r="V95" s="36"/>
      <c r="W95" s="36"/>
      <c r="X95" s="36"/>
      <c r="Y95" s="36"/>
      <c r="Z95" s="36"/>
    </row>
    <row r="96" spans="1:99" ht="9.75" customHeight="1">
      <c r="A96" s="1025"/>
      <c r="B96" s="980"/>
      <c r="C96" s="36" t="s">
        <v>8</v>
      </c>
      <c r="D96" s="36">
        <f t="shared" si="13"/>
        <v>0</v>
      </c>
      <c r="M96" s="36"/>
      <c r="N96" s="36"/>
      <c r="O96" s="36"/>
      <c r="P96" s="36"/>
      <c r="Q96" s="36"/>
      <c r="R96" s="36"/>
      <c r="S96" s="36"/>
      <c r="T96" s="36"/>
      <c r="U96" s="36"/>
      <c r="V96" s="36"/>
      <c r="W96" s="36"/>
      <c r="X96" s="36"/>
      <c r="Y96" s="36"/>
      <c r="Z96" s="36"/>
    </row>
    <row r="97" spans="1:98" s="61" customFormat="1" ht="9.75" customHeight="1">
      <c r="A97" s="1026"/>
      <c r="B97" s="981"/>
      <c r="C97" s="61" t="s">
        <v>9</v>
      </c>
      <c r="D97" s="61">
        <f t="shared" si="13"/>
        <v>0</v>
      </c>
      <c r="AA97" s="62"/>
      <c r="AC97" s="329"/>
      <c r="AD97" s="62"/>
      <c r="AE97" s="63"/>
      <c r="AF97" s="64"/>
      <c r="AT97" s="243"/>
      <c r="AU97" s="243"/>
    </row>
    <row r="98" spans="1:98" s="67" customFormat="1" ht="9.75" customHeight="1">
      <c r="A98" s="1036">
        <v>0</v>
      </c>
      <c r="B98" s="985" t="s">
        <v>101</v>
      </c>
      <c r="C98" s="67" t="s">
        <v>5</v>
      </c>
      <c r="D98" s="67">
        <f t="shared" si="13"/>
        <v>22</v>
      </c>
      <c r="S98" s="68"/>
      <c r="T98" s="68"/>
      <c r="U98" s="68"/>
      <c r="V98" s="68"/>
      <c r="W98" s="68"/>
      <c r="X98" s="68"/>
      <c r="Y98" s="68"/>
      <c r="Z98" s="68"/>
      <c r="AA98" s="141">
        <v>2</v>
      </c>
      <c r="AB98" s="139">
        <v>5</v>
      </c>
      <c r="AC98" s="338">
        <v>5</v>
      </c>
      <c r="AD98" s="141">
        <v>5</v>
      </c>
      <c r="AE98" s="216">
        <v>5</v>
      </c>
      <c r="AF98" s="70"/>
      <c r="AT98" s="244"/>
      <c r="AU98" s="244"/>
    </row>
    <row r="99" spans="1:98" ht="9.75" customHeight="1">
      <c r="A99" s="1037"/>
      <c r="B99" s="986"/>
      <c r="C99" s="36" t="s">
        <v>6</v>
      </c>
      <c r="D99" s="36">
        <f t="shared" si="13"/>
        <v>0</v>
      </c>
      <c r="M99" s="36"/>
      <c r="N99" s="36"/>
      <c r="O99" s="36"/>
      <c r="P99" s="36"/>
      <c r="Q99" s="36"/>
      <c r="R99" s="36"/>
    </row>
    <row r="100" spans="1:98" ht="9.75" customHeight="1">
      <c r="A100" s="1037"/>
      <c r="B100" s="986"/>
      <c r="C100" s="36" t="s">
        <v>7</v>
      </c>
      <c r="D100" s="36">
        <f t="shared" si="13"/>
        <v>0</v>
      </c>
      <c r="M100" s="36"/>
      <c r="N100" s="36"/>
      <c r="O100" s="36"/>
      <c r="P100" s="36"/>
      <c r="Q100" s="36"/>
      <c r="R100" s="36"/>
    </row>
    <row r="101" spans="1:98" ht="9.75" customHeight="1">
      <c r="A101" s="1037"/>
      <c r="B101" s="986"/>
      <c r="C101" s="36" t="s">
        <v>8</v>
      </c>
      <c r="D101" s="36">
        <f t="shared" si="13"/>
        <v>0</v>
      </c>
      <c r="M101" s="36"/>
      <c r="N101" s="36"/>
      <c r="O101" s="36"/>
      <c r="P101" s="36"/>
      <c r="Q101" s="36"/>
      <c r="R101" s="36"/>
    </row>
    <row r="102" spans="1:98" s="46" customFormat="1" ht="9.75" customHeight="1">
      <c r="A102" s="1038"/>
      <c r="B102" s="987"/>
      <c r="C102" s="46" t="s">
        <v>9</v>
      </c>
      <c r="D102" s="46">
        <f t="shared" si="13"/>
        <v>0</v>
      </c>
      <c r="S102" s="47"/>
      <c r="T102" s="47"/>
      <c r="U102" s="47"/>
      <c r="V102" s="47"/>
      <c r="W102" s="47"/>
      <c r="X102" s="47"/>
      <c r="Y102" s="47"/>
      <c r="Z102" s="47"/>
      <c r="AA102" s="47"/>
      <c r="AC102" s="328"/>
      <c r="AD102" s="47"/>
      <c r="AE102" s="48"/>
      <c r="AF102" s="45"/>
      <c r="AT102" s="237"/>
      <c r="AU102" s="237"/>
    </row>
    <row r="103" spans="1:98" s="57" customFormat="1" ht="9.75" hidden="1" customHeight="1">
      <c r="A103" s="1036"/>
      <c r="B103" s="985" t="s">
        <v>89</v>
      </c>
      <c r="C103" s="57" t="s">
        <v>5</v>
      </c>
      <c r="D103" s="57">
        <f t="shared" si="13"/>
        <v>20</v>
      </c>
      <c r="T103" s="58"/>
      <c r="U103" s="58"/>
      <c r="V103" s="82">
        <v>10</v>
      </c>
      <c r="W103" s="157">
        <v>8</v>
      </c>
      <c r="X103" s="200">
        <v>2</v>
      </c>
      <c r="Y103" s="58"/>
      <c r="Z103" s="58"/>
      <c r="AA103" s="58"/>
      <c r="AC103" s="326"/>
      <c r="AD103" s="58"/>
      <c r="AE103" s="59"/>
      <c r="AF103" s="60"/>
      <c r="AT103" s="241"/>
      <c r="AU103" s="241"/>
    </row>
    <row r="104" spans="1:98" ht="9.75" hidden="1" customHeight="1">
      <c r="A104" s="1037"/>
      <c r="B104" s="986"/>
      <c r="C104" s="36" t="s">
        <v>6</v>
      </c>
      <c r="D104" s="36">
        <f t="shared" si="13"/>
        <v>0</v>
      </c>
      <c r="M104" s="36"/>
      <c r="N104" s="36"/>
      <c r="O104" s="36"/>
      <c r="P104" s="36"/>
      <c r="Q104" s="36"/>
      <c r="R104" s="36"/>
      <c r="S104" s="36"/>
    </row>
    <row r="105" spans="1:98" ht="9.75" hidden="1" customHeight="1">
      <c r="A105" s="1037"/>
      <c r="B105" s="986"/>
      <c r="C105" s="36" t="s">
        <v>7</v>
      </c>
      <c r="D105" s="36">
        <f t="shared" si="13"/>
        <v>0</v>
      </c>
      <c r="M105" s="36"/>
      <c r="N105" s="36"/>
      <c r="O105" s="36"/>
      <c r="P105" s="36"/>
      <c r="Q105" s="36"/>
      <c r="R105" s="36"/>
      <c r="S105" s="36"/>
    </row>
    <row r="106" spans="1:98" ht="9.75" hidden="1" customHeight="1">
      <c r="A106" s="1037"/>
      <c r="B106" s="986"/>
      <c r="C106" s="36" t="s">
        <v>8</v>
      </c>
      <c r="D106" s="36">
        <f t="shared" si="13"/>
        <v>0</v>
      </c>
      <c r="M106" s="36"/>
      <c r="N106" s="36"/>
      <c r="O106" s="36"/>
      <c r="P106" s="36"/>
      <c r="Q106" s="36"/>
      <c r="R106" s="36"/>
      <c r="S106" s="36"/>
    </row>
    <row r="107" spans="1:98" s="46" customFormat="1" ht="9.75" hidden="1" customHeight="1">
      <c r="A107" s="1038"/>
      <c r="B107" s="987"/>
      <c r="C107" s="46" t="s">
        <v>9</v>
      </c>
      <c r="D107" s="46">
        <f t="shared" si="13"/>
        <v>20</v>
      </c>
      <c r="T107" s="47"/>
      <c r="U107" s="47"/>
      <c r="V107" s="80">
        <v>10</v>
      </c>
      <c r="W107" s="136">
        <v>8</v>
      </c>
      <c r="X107" s="289">
        <v>2</v>
      </c>
      <c r="Y107" s="47"/>
      <c r="Z107" s="47"/>
      <c r="AA107" s="47"/>
      <c r="AC107" s="328"/>
      <c r="AD107" s="47"/>
      <c r="AE107" s="48"/>
      <c r="AF107" s="45"/>
      <c r="AT107" s="237"/>
      <c r="AU107" s="237"/>
    </row>
    <row r="108" spans="1:98" s="107" customFormat="1" ht="9.75" customHeight="1">
      <c r="A108" s="1039">
        <v>0</v>
      </c>
      <c r="B108" s="979" t="s">
        <v>25</v>
      </c>
      <c r="C108" s="57" t="s">
        <v>5</v>
      </c>
      <c r="D108" s="57">
        <f t="shared" si="13"/>
        <v>92</v>
      </c>
      <c r="E108" s="57"/>
      <c r="F108" s="57"/>
      <c r="G108" s="57"/>
      <c r="H108" s="57"/>
      <c r="I108" s="57"/>
      <c r="J108" s="57"/>
      <c r="K108" s="57"/>
      <c r="L108" s="57"/>
      <c r="M108" s="58"/>
      <c r="N108" s="58"/>
      <c r="O108" s="58"/>
      <c r="P108" s="58"/>
      <c r="Q108" s="82">
        <v>6</v>
      </c>
      <c r="R108" s="82">
        <v>10</v>
      </c>
      <c r="S108" s="82">
        <v>8</v>
      </c>
      <c r="T108" s="82">
        <v>8</v>
      </c>
      <c r="U108" s="82">
        <v>8</v>
      </c>
      <c r="V108" s="82">
        <v>8</v>
      </c>
      <c r="W108" s="82">
        <v>5</v>
      </c>
      <c r="X108" s="82">
        <v>5</v>
      </c>
      <c r="Y108" s="82">
        <v>9</v>
      </c>
      <c r="Z108" s="58"/>
      <c r="AA108" s="58"/>
      <c r="AB108" s="57"/>
      <c r="AC108" s="335">
        <v>5</v>
      </c>
      <c r="AD108" s="140">
        <v>5</v>
      </c>
      <c r="AE108" s="188">
        <v>5</v>
      </c>
      <c r="AF108" s="213">
        <v>5</v>
      </c>
      <c r="AG108" s="85">
        <v>5</v>
      </c>
      <c r="AH108" s="57"/>
      <c r="AI108" s="57"/>
      <c r="AJ108" s="57"/>
      <c r="AK108" s="57"/>
      <c r="AL108" s="57"/>
      <c r="AM108" s="57"/>
      <c r="AN108" s="57"/>
      <c r="AO108" s="57"/>
      <c r="AP108" s="57"/>
      <c r="AQ108" s="57"/>
      <c r="AR108" s="57"/>
      <c r="AS108" s="57"/>
      <c r="AT108" s="241"/>
      <c r="AU108" s="241"/>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row>
    <row r="109" spans="1:98" s="106" customFormat="1" ht="9.75" customHeight="1">
      <c r="A109" s="1040"/>
      <c r="B109" s="980"/>
      <c r="C109" s="36" t="s">
        <v>6</v>
      </c>
      <c r="D109" s="36">
        <f t="shared" si="13"/>
        <v>36</v>
      </c>
      <c r="E109" s="36"/>
      <c r="F109" s="36"/>
      <c r="G109" s="36"/>
      <c r="H109" s="36"/>
      <c r="I109" s="36"/>
      <c r="J109" s="36"/>
      <c r="K109" s="36"/>
      <c r="L109" s="36"/>
      <c r="M109" s="37"/>
      <c r="N109" s="37"/>
      <c r="O109" s="37"/>
      <c r="P109" s="37"/>
      <c r="Q109" s="41">
        <v>5</v>
      </c>
      <c r="R109" s="41">
        <v>3</v>
      </c>
      <c r="S109" s="41">
        <v>5</v>
      </c>
      <c r="T109" s="41">
        <v>2</v>
      </c>
      <c r="U109" s="41">
        <v>2</v>
      </c>
      <c r="V109" s="41">
        <v>2</v>
      </c>
      <c r="W109" s="41">
        <v>0</v>
      </c>
      <c r="X109" s="41">
        <v>2</v>
      </c>
      <c r="Y109" s="41">
        <v>2</v>
      </c>
      <c r="Z109" s="160">
        <v>1</v>
      </c>
      <c r="AA109" s="160">
        <v>1</v>
      </c>
      <c r="AB109" s="43">
        <v>1</v>
      </c>
      <c r="AC109" s="336">
        <v>2</v>
      </c>
      <c r="AD109" s="160">
        <v>2</v>
      </c>
      <c r="AE109" s="174">
        <v>2</v>
      </c>
      <c r="AF109" s="44">
        <v>2</v>
      </c>
      <c r="AG109" s="43">
        <v>2</v>
      </c>
      <c r="AH109" s="36"/>
      <c r="AI109" s="36"/>
      <c r="AJ109" s="36"/>
      <c r="AK109" s="36"/>
      <c r="AL109" s="36"/>
      <c r="AM109" s="36"/>
      <c r="AN109" s="36"/>
      <c r="AO109" s="36"/>
      <c r="AP109" s="36"/>
      <c r="AQ109" s="36"/>
      <c r="AR109" s="36"/>
      <c r="AS109" s="36"/>
      <c r="AT109" s="242"/>
      <c r="AU109" s="242"/>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row>
    <row r="110" spans="1:98" s="106" customFormat="1" ht="9.75" customHeight="1">
      <c r="A110" s="1040"/>
      <c r="B110" s="980"/>
      <c r="C110" s="36" t="s">
        <v>7</v>
      </c>
      <c r="D110" s="36">
        <f t="shared" si="13"/>
        <v>266</v>
      </c>
      <c r="E110" s="36"/>
      <c r="F110" s="36"/>
      <c r="G110" s="36"/>
      <c r="H110" s="36"/>
      <c r="I110" s="36"/>
      <c r="J110" s="36"/>
      <c r="K110" s="36"/>
      <c r="L110" s="36"/>
      <c r="M110" s="41">
        <v>2</v>
      </c>
      <c r="N110" s="41">
        <v>6</v>
      </c>
      <c r="O110" s="41">
        <v>10</v>
      </c>
      <c r="P110" s="41">
        <v>15</v>
      </c>
      <c r="Q110" s="41">
        <v>15</v>
      </c>
      <c r="R110" s="41">
        <v>15</v>
      </c>
      <c r="S110" s="41">
        <v>5</v>
      </c>
      <c r="T110" s="41">
        <v>5</v>
      </c>
      <c r="U110" s="41">
        <v>10</v>
      </c>
      <c r="V110" s="41">
        <v>10</v>
      </c>
      <c r="W110" s="41">
        <v>10</v>
      </c>
      <c r="X110" s="41">
        <v>10</v>
      </c>
      <c r="Y110" s="41">
        <v>10</v>
      </c>
      <c r="Z110" s="41">
        <v>10</v>
      </c>
      <c r="AA110" s="41">
        <v>10</v>
      </c>
      <c r="AB110" s="43">
        <v>10</v>
      </c>
      <c r="AC110" s="336">
        <v>10</v>
      </c>
      <c r="AD110" s="160">
        <v>10</v>
      </c>
      <c r="AE110" s="174">
        <v>10</v>
      </c>
      <c r="AF110" s="44">
        <v>10</v>
      </c>
      <c r="AG110" s="43">
        <v>10</v>
      </c>
      <c r="AH110" s="43">
        <v>10</v>
      </c>
      <c r="AI110" s="43">
        <v>10</v>
      </c>
      <c r="AJ110" s="43">
        <v>10</v>
      </c>
      <c r="AK110" s="43">
        <v>10</v>
      </c>
      <c r="AL110" s="43">
        <v>10</v>
      </c>
      <c r="AM110" s="43">
        <v>10</v>
      </c>
      <c r="AN110" s="43">
        <v>3</v>
      </c>
      <c r="AO110" s="36"/>
      <c r="AP110" s="36"/>
      <c r="AQ110" s="36"/>
      <c r="AR110" s="36"/>
      <c r="AS110" s="36"/>
      <c r="AT110" s="242"/>
      <c r="AU110" s="242"/>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row>
    <row r="111" spans="1:98" s="106" customFormat="1" ht="9.75" customHeight="1">
      <c r="A111" s="1040"/>
      <c r="B111" s="980"/>
      <c r="C111" s="36" t="s">
        <v>8</v>
      </c>
      <c r="D111" s="36">
        <f t="shared" si="13"/>
        <v>3.5</v>
      </c>
      <c r="E111" s="36"/>
      <c r="F111" s="36"/>
      <c r="G111" s="36"/>
      <c r="H111" s="36"/>
      <c r="I111" s="36"/>
      <c r="J111" s="36"/>
      <c r="K111" s="36"/>
      <c r="L111" s="36"/>
      <c r="M111" s="37"/>
      <c r="N111" s="37"/>
      <c r="O111" s="37"/>
      <c r="P111" s="80">
        <v>1</v>
      </c>
      <c r="Q111" s="41">
        <v>1</v>
      </c>
      <c r="R111" s="41">
        <v>1</v>
      </c>
      <c r="S111" s="37"/>
      <c r="T111" s="37"/>
      <c r="U111" s="37">
        <v>0.5</v>
      </c>
      <c r="V111" s="37"/>
      <c r="W111" s="37"/>
      <c r="X111" s="37"/>
      <c r="Y111" s="37"/>
      <c r="Z111" s="37"/>
      <c r="AA111" s="37"/>
      <c r="AB111" s="36"/>
      <c r="AC111" s="327"/>
      <c r="AD111" s="37"/>
      <c r="AE111" s="38"/>
      <c r="AF111" s="39"/>
      <c r="AG111" s="36"/>
      <c r="AH111" s="36"/>
      <c r="AI111" s="36"/>
      <c r="AJ111" s="36"/>
      <c r="AK111" s="36"/>
      <c r="AL111" s="36"/>
      <c r="AM111" s="36"/>
      <c r="AN111" s="36"/>
      <c r="AO111" s="36"/>
      <c r="AP111" s="36"/>
      <c r="AQ111" s="36"/>
      <c r="AR111" s="36"/>
      <c r="AS111" s="36"/>
      <c r="AT111" s="242"/>
      <c r="AU111" s="242"/>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row>
    <row r="112" spans="1:98" s="106" customFormat="1" ht="9.75" customHeight="1">
      <c r="A112" s="1041"/>
      <c r="B112" s="981"/>
      <c r="C112" s="46" t="s">
        <v>9</v>
      </c>
      <c r="D112" s="46">
        <f t="shared" si="13"/>
        <v>41</v>
      </c>
      <c r="E112" s="46"/>
      <c r="F112" s="46"/>
      <c r="G112" s="46"/>
      <c r="H112" s="46"/>
      <c r="I112" s="46"/>
      <c r="J112" s="46"/>
      <c r="K112" s="46"/>
      <c r="L112" s="46"/>
      <c r="M112" s="47"/>
      <c r="N112" s="47"/>
      <c r="O112" s="47"/>
      <c r="P112" s="81">
        <v>1</v>
      </c>
      <c r="Q112" s="372"/>
      <c r="R112" s="114"/>
      <c r="S112" s="114"/>
      <c r="T112" s="114"/>
      <c r="U112" s="80">
        <v>5</v>
      </c>
      <c r="V112" s="114">
        <v>5</v>
      </c>
      <c r="W112" s="114">
        <v>5</v>
      </c>
      <c r="X112" s="114">
        <v>5</v>
      </c>
      <c r="Y112" s="47"/>
      <c r="Z112" s="80">
        <v>5</v>
      </c>
      <c r="AA112" s="80">
        <v>6</v>
      </c>
      <c r="AB112" s="81">
        <v>9</v>
      </c>
      <c r="AC112" s="328"/>
      <c r="AD112" s="47"/>
      <c r="AE112" s="48"/>
      <c r="AF112" s="45"/>
      <c r="AG112" s="46"/>
      <c r="AH112" s="46"/>
      <c r="AI112" s="46"/>
      <c r="AJ112" s="46"/>
      <c r="AK112" s="46"/>
      <c r="AL112" s="46"/>
      <c r="AM112" s="46"/>
      <c r="AN112" s="46"/>
      <c r="AO112" s="46"/>
      <c r="AP112" s="46"/>
      <c r="AQ112" s="46"/>
      <c r="AR112" s="46"/>
      <c r="AS112" s="46"/>
      <c r="AT112" s="237"/>
      <c r="AU112" s="237"/>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row>
    <row r="113" spans="1:47" s="57" customFormat="1" ht="9.75" customHeight="1">
      <c r="A113" s="1024">
        <v>1</v>
      </c>
      <c r="B113" s="979" t="s">
        <v>102</v>
      </c>
      <c r="C113" s="57" t="s">
        <v>5</v>
      </c>
      <c r="D113" s="57">
        <f t="shared" si="13"/>
        <v>0</v>
      </c>
      <c r="AD113" s="58"/>
      <c r="AE113" s="59"/>
      <c r="AF113" s="60"/>
      <c r="AT113" s="241"/>
      <c r="AU113" s="241"/>
    </row>
    <row r="114" spans="1:47" ht="9.75" customHeight="1">
      <c r="A114" s="1025"/>
      <c r="B114" s="980"/>
      <c r="C114" s="36" t="s">
        <v>6</v>
      </c>
      <c r="D114" s="36">
        <f t="shared" si="13"/>
        <v>0</v>
      </c>
      <c r="M114" s="36"/>
      <c r="N114" s="36"/>
      <c r="O114" s="36"/>
      <c r="P114" s="36"/>
      <c r="Q114" s="36"/>
      <c r="R114" s="36"/>
      <c r="S114" s="36"/>
      <c r="T114" s="36"/>
      <c r="U114" s="36"/>
      <c r="V114" s="36"/>
      <c r="W114" s="36"/>
      <c r="X114" s="36"/>
      <c r="Y114" s="36"/>
      <c r="Z114" s="36"/>
      <c r="AA114" s="36"/>
      <c r="AC114" s="36"/>
    </row>
    <row r="115" spans="1:47" ht="9.75" customHeight="1">
      <c r="A115" s="1025"/>
      <c r="B115" s="980"/>
      <c r="C115" s="36" t="s">
        <v>7</v>
      </c>
      <c r="D115" s="36">
        <f t="shared" si="13"/>
        <v>0</v>
      </c>
      <c r="M115" s="36"/>
      <c r="N115" s="36"/>
      <c r="O115" s="36"/>
      <c r="P115" s="36"/>
      <c r="Q115" s="36"/>
      <c r="R115" s="36"/>
      <c r="S115" s="36"/>
      <c r="T115" s="36"/>
      <c r="U115" s="36"/>
      <c r="V115" s="36"/>
      <c r="W115" s="36"/>
      <c r="X115" s="36"/>
      <c r="Y115" s="36"/>
      <c r="Z115" s="36"/>
      <c r="AA115" s="36"/>
      <c r="AC115" s="36"/>
    </row>
    <row r="116" spans="1:47" ht="9.75" customHeight="1">
      <c r="A116" s="1025"/>
      <c r="B116" s="980"/>
      <c r="C116" s="36" t="s">
        <v>8</v>
      </c>
      <c r="D116" s="36">
        <f t="shared" si="13"/>
        <v>0</v>
      </c>
      <c r="M116" s="36"/>
      <c r="N116" s="36"/>
      <c r="O116" s="36"/>
      <c r="P116" s="36"/>
      <c r="Q116" s="36"/>
      <c r="R116" s="36"/>
      <c r="S116" s="36"/>
      <c r="T116" s="36"/>
      <c r="U116" s="36"/>
      <c r="V116" s="36"/>
      <c r="W116" s="36"/>
      <c r="X116" s="36"/>
      <c r="Y116" s="36"/>
      <c r="Z116" s="36"/>
      <c r="AA116" s="36"/>
      <c r="AC116" s="36"/>
    </row>
    <row r="117" spans="1:47" s="46" customFormat="1" ht="9.75" customHeight="1">
      <c r="A117" s="1026"/>
      <c r="B117" s="980"/>
      <c r="C117" s="46" t="s">
        <v>9</v>
      </c>
      <c r="D117" s="46">
        <f t="shared" si="13"/>
        <v>0</v>
      </c>
      <c r="AD117" s="47"/>
      <c r="AE117" s="48"/>
      <c r="AF117" s="45"/>
      <c r="AT117" s="237"/>
      <c r="AU117" s="237"/>
    </row>
    <row r="118" spans="1:47" s="57" customFormat="1" ht="9.75" customHeight="1">
      <c r="A118" s="1039">
        <v>2</v>
      </c>
      <c r="B118" s="985" t="s">
        <v>26</v>
      </c>
      <c r="C118" s="60" t="s">
        <v>5</v>
      </c>
      <c r="D118" s="57">
        <f t="shared" si="13"/>
        <v>40</v>
      </c>
      <c r="M118" s="58"/>
      <c r="N118" s="58"/>
      <c r="O118" s="58"/>
      <c r="P118" s="58"/>
      <c r="Q118" s="82">
        <v>5</v>
      </c>
      <c r="R118" s="82">
        <v>5</v>
      </c>
      <c r="S118" s="58"/>
      <c r="T118" s="82">
        <v>4</v>
      </c>
      <c r="U118" s="82">
        <v>4</v>
      </c>
      <c r="V118" s="376">
        <v>5</v>
      </c>
      <c r="W118" s="82">
        <v>5</v>
      </c>
      <c r="X118" s="82">
        <v>5</v>
      </c>
      <c r="Y118" s="157">
        <v>5</v>
      </c>
      <c r="Z118" s="181">
        <v>2</v>
      </c>
      <c r="AA118" s="58"/>
      <c r="AC118" s="326"/>
      <c r="AD118" s="58"/>
      <c r="AE118" s="59"/>
      <c r="AF118" s="60"/>
      <c r="AT118" s="241"/>
      <c r="AU118" s="241"/>
    </row>
    <row r="119" spans="1:47" ht="9.75" customHeight="1">
      <c r="A119" s="1040"/>
      <c r="B119" s="986"/>
      <c r="C119" s="39" t="s">
        <v>6</v>
      </c>
      <c r="D119" s="36">
        <f t="shared" si="13"/>
        <v>19</v>
      </c>
      <c r="P119" s="41">
        <v>1</v>
      </c>
      <c r="S119" s="41">
        <v>2</v>
      </c>
      <c r="T119" s="41">
        <v>1</v>
      </c>
      <c r="U119" s="41">
        <v>3</v>
      </c>
      <c r="V119" s="41">
        <v>4</v>
      </c>
      <c r="W119" s="112">
        <v>5</v>
      </c>
      <c r="X119" s="41">
        <v>0</v>
      </c>
      <c r="Y119" s="112">
        <v>3</v>
      </c>
      <c r="Z119" s="182"/>
    </row>
    <row r="120" spans="1:47" ht="9.75" customHeight="1">
      <c r="A120" s="1040"/>
      <c r="B120" s="986"/>
      <c r="C120" s="39" t="s">
        <v>7</v>
      </c>
      <c r="D120" s="36">
        <f t="shared" si="13"/>
        <v>32</v>
      </c>
      <c r="V120" s="141">
        <v>5</v>
      </c>
      <c r="W120" s="41">
        <v>10</v>
      </c>
      <c r="X120" s="41">
        <v>5</v>
      </c>
      <c r="Y120" s="112">
        <v>5</v>
      </c>
      <c r="Z120" s="182">
        <v>5</v>
      </c>
      <c r="AA120" s="182">
        <v>2</v>
      </c>
    </row>
    <row r="121" spans="1:47" ht="9.75" customHeight="1">
      <c r="A121" s="1040"/>
      <c r="B121" s="986"/>
      <c r="C121" s="39" t="s">
        <v>8</v>
      </c>
      <c r="D121" s="36">
        <f t="shared" si="13"/>
        <v>0</v>
      </c>
    </row>
    <row r="122" spans="1:47" s="61" customFormat="1" ht="9.75" customHeight="1">
      <c r="A122" s="1041"/>
      <c r="B122" s="987"/>
      <c r="C122" s="64" t="s">
        <v>9</v>
      </c>
      <c r="D122" s="61">
        <f t="shared" si="13"/>
        <v>0</v>
      </c>
      <c r="M122" s="62"/>
      <c r="N122" s="62"/>
      <c r="O122" s="62"/>
      <c r="P122" s="62"/>
      <c r="Q122" s="62"/>
      <c r="R122" s="62"/>
      <c r="S122" s="62"/>
      <c r="T122" s="62"/>
      <c r="U122" s="62"/>
      <c r="V122" s="62"/>
      <c r="W122" s="62"/>
      <c r="X122" s="62"/>
      <c r="Y122" s="62"/>
      <c r="Z122" s="62"/>
      <c r="AA122" s="62"/>
      <c r="AC122" s="329"/>
      <c r="AD122" s="62"/>
      <c r="AE122" s="63"/>
      <c r="AF122" s="64"/>
      <c r="AT122" s="243"/>
      <c r="AU122" s="243"/>
    </row>
    <row r="123" spans="1:47" s="67" customFormat="1" ht="9.75" hidden="1" customHeight="1">
      <c r="A123" s="1039"/>
      <c r="B123" s="1042" t="s">
        <v>27</v>
      </c>
      <c r="C123" s="67" t="s">
        <v>5</v>
      </c>
      <c r="D123" s="67">
        <f t="shared" si="13"/>
        <v>37</v>
      </c>
      <c r="M123" s="68"/>
      <c r="N123" s="141">
        <v>5</v>
      </c>
      <c r="O123" s="141">
        <v>10</v>
      </c>
      <c r="P123" s="141">
        <v>11</v>
      </c>
      <c r="Q123" s="141">
        <v>5</v>
      </c>
      <c r="R123" s="142">
        <v>4</v>
      </c>
      <c r="S123" s="171">
        <v>2</v>
      </c>
      <c r="T123" s="68"/>
      <c r="U123" s="68"/>
      <c r="V123" s="68"/>
      <c r="W123" s="68"/>
      <c r="X123" s="68"/>
      <c r="Y123" s="68"/>
      <c r="Z123" s="68"/>
      <c r="AA123" s="68"/>
      <c r="AC123" s="271"/>
      <c r="AD123" s="68"/>
      <c r="AE123" s="69"/>
      <c r="AF123" s="70"/>
      <c r="AT123" s="244"/>
      <c r="AU123" s="244"/>
    </row>
    <row r="124" spans="1:47" ht="9.75" hidden="1" customHeight="1">
      <c r="A124" s="1040"/>
      <c r="B124" s="1042"/>
      <c r="C124" s="36" t="s">
        <v>6</v>
      </c>
      <c r="D124" s="36">
        <f t="shared" si="13"/>
        <v>17</v>
      </c>
      <c r="O124" s="41">
        <v>2</v>
      </c>
      <c r="P124" s="41">
        <v>3</v>
      </c>
      <c r="Q124" s="41">
        <v>6</v>
      </c>
      <c r="R124" s="112">
        <v>4</v>
      </c>
      <c r="S124" s="182">
        <v>2</v>
      </c>
    </row>
    <row r="125" spans="1:47" ht="9.75" hidden="1" customHeight="1">
      <c r="A125" s="1040"/>
      <c r="B125" s="1042"/>
      <c r="C125" s="36" t="s">
        <v>7</v>
      </c>
      <c r="D125" s="36">
        <f t="shared" si="13"/>
        <v>22</v>
      </c>
      <c r="S125" s="41">
        <v>1</v>
      </c>
      <c r="T125" s="41">
        <v>9</v>
      </c>
      <c r="U125" s="41">
        <v>5</v>
      </c>
      <c r="V125" s="112">
        <v>5</v>
      </c>
      <c r="W125" s="182">
        <v>2</v>
      </c>
      <c r="X125" s="135"/>
      <c r="Y125" s="135"/>
      <c r="Z125" s="135"/>
    </row>
    <row r="126" spans="1:47" ht="9.75" hidden="1" customHeight="1">
      <c r="A126" s="1040"/>
      <c r="B126" s="1042"/>
      <c r="C126" s="36" t="s">
        <v>8</v>
      </c>
      <c r="D126" s="36">
        <v>8</v>
      </c>
      <c r="N126" s="41">
        <v>2</v>
      </c>
      <c r="O126" s="41">
        <v>4</v>
      </c>
      <c r="P126" s="41">
        <v>1</v>
      </c>
      <c r="Q126" s="41">
        <v>1</v>
      </c>
      <c r="R126" s="112">
        <v>0.5</v>
      </c>
      <c r="AE126" s="69"/>
      <c r="AF126" s="70"/>
      <c r="AG126" s="67"/>
      <c r="AH126" s="67"/>
      <c r="AI126" s="67"/>
      <c r="AJ126" s="67"/>
      <c r="AK126" s="67"/>
    </row>
    <row r="127" spans="1:47" s="46" customFormat="1" ht="9.75" hidden="1" customHeight="1">
      <c r="A127" s="1041"/>
      <c r="B127" s="1042"/>
      <c r="C127" s="46" t="s">
        <v>9</v>
      </c>
      <c r="D127" s="46">
        <f t="shared" si="13"/>
        <v>0</v>
      </c>
      <c r="M127" s="47"/>
      <c r="N127" s="47"/>
      <c r="O127" s="47"/>
      <c r="P127" s="47"/>
      <c r="Q127" s="47"/>
      <c r="R127" s="47"/>
      <c r="S127" s="47"/>
      <c r="T127" s="47"/>
      <c r="U127" s="47"/>
      <c r="V127" s="47"/>
      <c r="W127" s="47"/>
      <c r="X127" s="47"/>
      <c r="Y127" s="47"/>
      <c r="Z127" s="47"/>
      <c r="AA127" s="47"/>
      <c r="AC127" s="328"/>
      <c r="AD127" s="47"/>
      <c r="AE127" s="48"/>
      <c r="AF127" s="45"/>
      <c r="AT127" s="237"/>
      <c r="AU127" s="237"/>
    </row>
    <row r="128" spans="1:47" s="67" customFormat="1" ht="9.75" customHeight="1">
      <c r="A128" s="1031">
        <v>3</v>
      </c>
      <c r="B128" s="1032" t="s">
        <v>91</v>
      </c>
      <c r="C128" s="70" t="s">
        <v>5</v>
      </c>
      <c r="V128" s="68"/>
      <c r="W128" s="68"/>
      <c r="X128" s="68"/>
      <c r="Y128" s="68"/>
      <c r="Z128" s="68"/>
      <c r="AA128" s="68"/>
      <c r="AC128" s="271"/>
      <c r="AD128" s="68"/>
      <c r="AE128" s="69"/>
      <c r="AF128" s="70"/>
      <c r="AL128" s="130">
        <v>5</v>
      </c>
      <c r="AM128" s="130">
        <v>10</v>
      </c>
      <c r="AN128" s="130">
        <v>10</v>
      </c>
      <c r="AO128" s="130">
        <v>5</v>
      </c>
      <c r="AT128" s="244"/>
      <c r="AU128" s="244"/>
    </row>
    <row r="129" spans="1:52" ht="9.75" customHeight="1">
      <c r="A129" s="1022"/>
      <c r="B129" s="980"/>
      <c r="C129" s="39" t="s">
        <v>6</v>
      </c>
      <c r="D129" s="36">
        <f t="shared" ref="D129:D176" si="14">SUM(E129:CT129)</f>
        <v>35</v>
      </c>
      <c r="M129" s="36"/>
      <c r="N129" s="36"/>
      <c r="O129" s="36"/>
      <c r="P129" s="36"/>
      <c r="Q129" s="36"/>
      <c r="R129" s="36"/>
      <c r="S129" s="36"/>
      <c r="T129" s="36"/>
      <c r="U129" s="36"/>
      <c r="AN129" s="43">
        <v>5</v>
      </c>
      <c r="AO129" s="43">
        <v>10</v>
      </c>
      <c r="AP129" s="43">
        <v>5</v>
      </c>
      <c r="AQ129" s="43">
        <v>10</v>
      </c>
      <c r="AR129" s="43">
        <v>5</v>
      </c>
    </row>
    <row r="130" spans="1:52" ht="9.75" customHeight="1">
      <c r="A130" s="1022"/>
      <c r="B130" s="980"/>
      <c r="C130" s="39" t="s">
        <v>7</v>
      </c>
      <c r="D130" s="36">
        <f t="shared" si="14"/>
        <v>30</v>
      </c>
      <c r="M130" s="36"/>
      <c r="N130" s="36"/>
      <c r="O130" s="36"/>
      <c r="P130" s="36"/>
      <c r="Q130" s="36"/>
      <c r="R130" s="36"/>
      <c r="S130" s="36"/>
      <c r="T130" s="36"/>
      <c r="U130" s="36"/>
      <c r="AR130" s="43">
        <v>5</v>
      </c>
      <c r="AS130" s="43">
        <v>10</v>
      </c>
      <c r="AV130" s="43">
        <v>10</v>
      </c>
      <c r="AW130" s="43">
        <v>5</v>
      </c>
    </row>
    <row r="131" spans="1:52" ht="9.75" customHeight="1">
      <c r="A131" s="1022"/>
      <c r="B131" s="980"/>
      <c r="C131" s="39" t="s">
        <v>8</v>
      </c>
      <c r="D131" s="36">
        <f t="shared" si="14"/>
        <v>0</v>
      </c>
      <c r="M131" s="36"/>
      <c r="N131" s="36"/>
      <c r="O131" s="36"/>
      <c r="P131" s="36"/>
      <c r="Q131" s="36"/>
      <c r="R131" s="36"/>
      <c r="S131" s="36"/>
      <c r="T131" s="36"/>
      <c r="U131" s="36"/>
    </row>
    <row r="132" spans="1:52" s="46" customFormat="1" ht="9.75" customHeight="1">
      <c r="A132" s="1023"/>
      <c r="B132" s="981"/>
      <c r="C132" s="45" t="s">
        <v>5</v>
      </c>
      <c r="D132" s="46">
        <f t="shared" si="14"/>
        <v>215</v>
      </c>
      <c r="V132" s="47"/>
      <c r="W132" s="47"/>
      <c r="X132" s="47"/>
      <c r="Y132" s="47"/>
      <c r="Z132" s="47"/>
      <c r="AA132" s="47"/>
      <c r="AC132" s="328"/>
      <c r="AD132" s="47"/>
      <c r="AE132" s="48"/>
      <c r="AF132" s="45"/>
      <c r="AH132" s="377">
        <v>5</v>
      </c>
      <c r="AI132" s="377">
        <v>15</v>
      </c>
      <c r="AJ132" s="377">
        <v>15</v>
      </c>
      <c r="AK132" s="377">
        <v>17</v>
      </c>
      <c r="AL132" s="377">
        <v>10</v>
      </c>
      <c r="AM132" s="377">
        <v>10</v>
      </c>
      <c r="AN132" s="377">
        <v>5</v>
      </c>
      <c r="AO132" s="377">
        <v>15</v>
      </c>
      <c r="AP132" s="377">
        <v>15</v>
      </c>
      <c r="AQ132" s="377">
        <v>15</v>
      </c>
      <c r="AR132" s="377">
        <v>15</v>
      </c>
      <c r="AS132" s="377">
        <v>15</v>
      </c>
      <c r="AT132" s="237"/>
      <c r="AU132" s="237"/>
      <c r="AV132" s="377">
        <v>15</v>
      </c>
      <c r="AW132" s="377">
        <v>15</v>
      </c>
      <c r="AX132" s="377">
        <v>15</v>
      </c>
      <c r="AY132" s="377">
        <v>15</v>
      </c>
      <c r="AZ132" s="377">
        <v>3</v>
      </c>
    </row>
    <row r="133" spans="1:52" s="57" customFormat="1" ht="9.75" customHeight="1">
      <c r="A133" s="1033">
        <v>4</v>
      </c>
      <c r="B133" s="982" t="s">
        <v>99</v>
      </c>
      <c r="C133" s="60" t="s">
        <v>5</v>
      </c>
      <c r="D133" s="57">
        <f t="shared" si="14"/>
        <v>0</v>
      </c>
      <c r="M133" s="58"/>
      <c r="N133" s="58"/>
      <c r="O133" s="58"/>
      <c r="P133" s="58"/>
      <c r="Q133" s="58"/>
      <c r="R133" s="58"/>
      <c r="S133" s="58"/>
      <c r="T133" s="58"/>
      <c r="U133" s="58"/>
      <c r="V133" s="58"/>
      <c r="W133" s="58"/>
      <c r="X133" s="58"/>
      <c r="Y133" s="58"/>
      <c r="Z133" s="58"/>
      <c r="AA133" s="58"/>
      <c r="AC133" s="326"/>
      <c r="AD133" s="58"/>
      <c r="AE133" s="59"/>
      <c r="AF133" s="60"/>
      <c r="AT133" s="241"/>
      <c r="AU133" s="241"/>
    </row>
    <row r="134" spans="1:52" ht="9.75" customHeight="1">
      <c r="A134" s="1034"/>
      <c r="B134" s="983"/>
      <c r="C134" s="39" t="s">
        <v>6</v>
      </c>
      <c r="D134" s="36">
        <f t="shared" si="14"/>
        <v>0</v>
      </c>
    </row>
    <row r="135" spans="1:52" ht="9.75" customHeight="1">
      <c r="A135" s="1034"/>
      <c r="B135" s="983"/>
      <c r="C135" s="39" t="s">
        <v>7</v>
      </c>
      <c r="D135" s="36">
        <f t="shared" si="14"/>
        <v>0</v>
      </c>
    </row>
    <row r="136" spans="1:52" ht="9.75" customHeight="1">
      <c r="A136" s="1034"/>
      <c r="B136" s="983"/>
      <c r="C136" s="39" t="s">
        <v>8</v>
      </c>
      <c r="D136" s="36">
        <f t="shared" si="14"/>
        <v>0</v>
      </c>
    </row>
    <row r="137" spans="1:52" s="46" customFormat="1" ht="9.75" customHeight="1">
      <c r="A137" s="1035"/>
      <c r="B137" s="984"/>
      <c r="C137" s="45" t="s">
        <v>9</v>
      </c>
      <c r="D137" s="46">
        <f t="shared" si="14"/>
        <v>0</v>
      </c>
      <c r="M137" s="47"/>
      <c r="N137" s="47"/>
      <c r="O137" s="47"/>
      <c r="P137" s="47"/>
      <c r="Q137" s="47"/>
      <c r="R137" s="47"/>
      <c r="S137" s="47"/>
      <c r="T137" s="47"/>
      <c r="U137" s="47"/>
      <c r="V137" s="47"/>
      <c r="W137" s="47"/>
      <c r="X137" s="47"/>
      <c r="Y137" s="47"/>
      <c r="Z137" s="47"/>
      <c r="AA137" s="47"/>
      <c r="AC137" s="328"/>
      <c r="AD137" s="47"/>
      <c r="AE137" s="48"/>
      <c r="AF137" s="45"/>
      <c r="AT137" s="237"/>
      <c r="AU137" s="237"/>
    </row>
    <row r="138" spans="1:52" s="57" customFormat="1" ht="9.75" customHeight="1">
      <c r="A138" s="1036">
        <v>4</v>
      </c>
      <c r="B138" s="985" t="s">
        <v>103</v>
      </c>
      <c r="C138" s="57" t="s">
        <v>5</v>
      </c>
      <c r="D138" s="57">
        <f t="shared" si="14"/>
        <v>0</v>
      </c>
      <c r="X138" s="58"/>
      <c r="Y138" s="58"/>
      <c r="Z138" s="58"/>
      <c r="AA138" s="58"/>
      <c r="AC138" s="326"/>
      <c r="AD138" s="58"/>
      <c r="AE138" s="59"/>
      <c r="AF138" s="60"/>
      <c r="AT138" s="241"/>
      <c r="AU138" s="241"/>
    </row>
    <row r="139" spans="1:52" ht="9.75" customHeight="1">
      <c r="A139" s="1037"/>
      <c r="B139" s="986"/>
      <c r="C139" s="36" t="s">
        <v>6</v>
      </c>
      <c r="D139" s="36">
        <f t="shared" si="14"/>
        <v>20</v>
      </c>
      <c r="M139" s="36"/>
      <c r="N139" s="36"/>
      <c r="O139" s="36"/>
      <c r="P139" s="36"/>
      <c r="Q139" s="36"/>
      <c r="R139" s="36"/>
      <c r="S139" s="36"/>
      <c r="T139" s="36"/>
      <c r="U139" s="36"/>
      <c r="V139" s="36"/>
      <c r="W139" s="36"/>
      <c r="AD139" s="160">
        <v>5</v>
      </c>
      <c r="AE139" s="174">
        <v>5</v>
      </c>
      <c r="AF139" s="44">
        <v>3</v>
      </c>
      <c r="AG139" s="43">
        <v>2</v>
      </c>
      <c r="AH139" s="43">
        <v>5</v>
      </c>
    </row>
    <row r="140" spans="1:52" ht="9.75" customHeight="1">
      <c r="A140" s="1037"/>
      <c r="B140" s="986"/>
      <c r="C140" s="36" t="s">
        <v>7</v>
      </c>
      <c r="D140" s="36">
        <f t="shared" si="14"/>
        <v>25</v>
      </c>
      <c r="M140" s="36"/>
      <c r="N140" s="36"/>
      <c r="O140" s="36"/>
      <c r="P140" s="36"/>
      <c r="Q140" s="36"/>
      <c r="R140" s="36"/>
      <c r="S140" s="36"/>
      <c r="T140" s="36"/>
      <c r="U140" s="36"/>
      <c r="V140" s="36"/>
      <c r="W140" s="36"/>
      <c r="AG140" s="43">
        <v>5</v>
      </c>
      <c r="AH140" s="43">
        <v>5</v>
      </c>
      <c r="AI140" s="43">
        <v>5</v>
      </c>
      <c r="AJ140" s="43">
        <v>5</v>
      </c>
      <c r="AK140" s="43">
        <v>5</v>
      </c>
    </row>
    <row r="141" spans="1:52" ht="9.75" customHeight="1">
      <c r="A141" s="1037"/>
      <c r="B141" s="986"/>
      <c r="C141" s="36" t="s">
        <v>8</v>
      </c>
      <c r="D141" s="36">
        <f t="shared" si="14"/>
        <v>0</v>
      </c>
      <c r="M141" s="36"/>
      <c r="N141" s="36"/>
      <c r="O141" s="36"/>
      <c r="P141" s="36"/>
      <c r="Q141" s="36"/>
      <c r="R141" s="36"/>
      <c r="S141" s="36"/>
      <c r="T141" s="36"/>
      <c r="U141" s="36"/>
      <c r="V141" s="36"/>
      <c r="W141" s="36"/>
    </row>
    <row r="142" spans="1:52" s="61" customFormat="1" ht="9.75" customHeight="1">
      <c r="A142" s="1038"/>
      <c r="B142" s="987"/>
      <c r="C142" s="61" t="s">
        <v>9</v>
      </c>
      <c r="D142" s="61">
        <f t="shared" si="14"/>
        <v>0</v>
      </c>
      <c r="X142" s="62"/>
      <c r="Y142" s="62"/>
      <c r="Z142" s="62"/>
      <c r="AA142" s="62"/>
      <c r="AC142" s="329"/>
      <c r="AD142" s="62"/>
      <c r="AE142" s="63"/>
      <c r="AF142" s="64"/>
      <c r="AT142" s="243"/>
      <c r="AU142" s="243"/>
    </row>
    <row r="143" spans="1:52" s="67" customFormat="1" ht="9.75" customHeight="1">
      <c r="A143" s="1024">
        <v>5</v>
      </c>
      <c r="B143" s="985" t="s">
        <v>104</v>
      </c>
      <c r="C143" s="67" t="s">
        <v>5</v>
      </c>
      <c r="D143" s="67">
        <f t="shared" si="14"/>
        <v>0</v>
      </c>
      <c r="X143" s="68"/>
      <c r="Y143" s="68"/>
      <c r="Z143" s="68"/>
      <c r="AA143" s="68"/>
      <c r="AC143" s="271"/>
      <c r="AD143" s="68"/>
      <c r="AE143" s="69"/>
      <c r="AF143" s="70"/>
      <c r="AT143" s="244"/>
      <c r="AU143" s="244"/>
    </row>
    <row r="144" spans="1:52" ht="9.75" customHeight="1">
      <c r="A144" s="1025"/>
      <c r="B144" s="986"/>
      <c r="C144" s="36" t="s">
        <v>6</v>
      </c>
      <c r="D144" s="36">
        <f t="shared" si="14"/>
        <v>35</v>
      </c>
      <c r="M144" s="36"/>
      <c r="N144" s="36"/>
      <c r="O144" s="36"/>
      <c r="P144" s="36"/>
      <c r="Q144" s="36"/>
      <c r="R144" s="36"/>
      <c r="S144" s="36"/>
      <c r="T144" s="36"/>
      <c r="U144" s="36"/>
      <c r="V144" s="36"/>
      <c r="W144" s="36"/>
      <c r="AC144" s="336">
        <v>1</v>
      </c>
      <c r="AD144" s="160">
        <v>1</v>
      </c>
      <c r="AE144" s="174"/>
      <c r="AF144" s="212">
        <v>2</v>
      </c>
      <c r="AG144" s="42">
        <v>2</v>
      </c>
      <c r="AH144" s="42">
        <v>2</v>
      </c>
      <c r="AI144" s="42">
        <v>5</v>
      </c>
      <c r="AJ144" s="42">
        <v>5</v>
      </c>
      <c r="AK144" s="42">
        <v>5</v>
      </c>
      <c r="AL144" s="42">
        <v>5</v>
      </c>
      <c r="AM144" s="53">
        <v>5</v>
      </c>
      <c r="AN144" s="52">
        <v>2</v>
      </c>
    </row>
    <row r="145" spans="1:99" ht="9.75" customHeight="1">
      <c r="A145" s="1025"/>
      <c r="B145" s="986"/>
      <c r="C145" s="36" t="s">
        <v>7</v>
      </c>
      <c r="D145" s="36">
        <f t="shared" si="14"/>
        <v>50</v>
      </c>
      <c r="M145" s="36"/>
      <c r="N145" s="36"/>
      <c r="O145" s="36"/>
      <c r="P145" s="36"/>
      <c r="Q145" s="36"/>
      <c r="R145" s="36"/>
      <c r="S145" s="36"/>
      <c r="T145" s="36"/>
      <c r="U145" s="36"/>
      <c r="V145" s="36"/>
      <c r="W145" s="36"/>
      <c r="AH145" s="43">
        <v>5</v>
      </c>
      <c r="AI145" s="43">
        <v>5</v>
      </c>
      <c r="AJ145" s="43">
        <v>5</v>
      </c>
      <c r="AK145" s="43">
        <v>5</v>
      </c>
      <c r="AL145" s="43">
        <v>5</v>
      </c>
      <c r="AM145" s="43">
        <v>5</v>
      </c>
      <c r="AN145" s="43">
        <v>5</v>
      </c>
      <c r="AO145" s="43">
        <v>5</v>
      </c>
      <c r="AP145" s="43">
        <v>5</v>
      </c>
      <c r="AQ145" s="43">
        <v>5</v>
      </c>
    </row>
    <row r="146" spans="1:99" ht="9.75" customHeight="1">
      <c r="A146" s="1025"/>
      <c r="B146" s="986"/>
      <c r="C146" s="36" t="s">
        <v>8</v>
      </c>
      <c r="D146" s="36">
        <f t="shared" si="14"/>
        <v>0</v>
      </c>
      <c r="M146" s="36"/>
      <c r="N146" s="36"/>
      <c r="O146" s="36"/>
      <c r="P146" s="36"/>
      <c r="Q146" s="36"/>
      <c r="R146" s="36"/>
      <c r="S146" s="36"/>
      <c r="T146" s="36"/>
      <c r="U146" s="36"/>
      <c r="V146" s="36"/>
      <c r="W146" s="36"/>
    </row>
    <row r="147" spans="1:99" s="61" customFormat="1" ht="9.75" customHeight="1">
      <c r="A147" s="1025"/>
      <c r="B147" s="987"/>
      <c r="C147" s="61" t="s">
        <v>9</v>
      </c>
      <c r="D147" s="61">
        <f t="shared" si="14"/>
        <v>0</v>
      </c>
      <c r="X147" s="62"/>
      <c r="Y147" s="62"/>
      <c r="Z147" s="62"/>
      <c r="AA147" s="62"/>
      <c r="AC147" s="329"/>
      <c r="AD147" s="62"/>
      <c r="AE147" s="63"/>
      <c r="AF147" s="64"/>
      <c r="AT147" s="243"/>
      <c r="AU147" s="243"/>
    </row>
    <row r="148" spans="1:99" s="57" customFormat="1" ht="9.75" customHeight="1">
      <c r="A148" s="1024">
        <v>6</v>
      </c>
      <c r="B148" s="979" t="s">
        <v>30</v>
      </c>
      <c r="C148" s="57" t="s">
        <v>5</v>
      </c>
      <c r="D148" s="57">
        <f t="shared" si="14"/>
        <v>0</v>
      </c>
      <c r="M148" s="58"/>
      <c r="N148" s="58"/>
      <c r="O148" s="58"/>
      <c r="P148" s="58"/>
      <c r="Q148" s="58"/>
      <c r="R148" s="58"/>
      <c r="S148" s="58"/>
      <c r="T148" s="58"/>
      <c r="U148" s="58"/>
      <c r="V148" s="58"/>
      <c r="W148" s="58"/>
      <c r="X148" s="58"/>
      <c r="Y148" s="58"/>
      <c r="Z148" s="58"/>
      <c r="AA148" s="58"/>
      <c r="AC148" s="326"/>
      <c r="AD148" s="58"/>
      <c r="AE148" s="59"/>
      <c r="AF148" s="60"/>
      <c r="AT148" s="241"/>
      <c r="AU148" s="241"/>
    </row>
    <row r="149" spans="1:99" ht="9.75" customHeight="1">
      <c r="A149" s="1025"/>
      <c r="B149" s="980"/>
      <c r="C149" s="36" t="s">
        <v>6</v>
      </c>
      <c r="D149" s="36">
        <f t="shared" si="14"/>
        <v>0</v>
      </c>
      <c r="AM149" s="46"/>
      <c r="AN149" s="46"/>
      <c r="AO149" s="46"/>
      <c r="AP149" s="46"/>
      <c r="AQ149" s="46"/>
      <c r="AR149" s="46"/>
      <c r="AS149" s="46"/>
      <c r="AT149" s="237"/>
    </row>
    <row r="150" spans="1:99" ht="9.75" customHeight="1">
      <c r="A150" s="1025"/>
      <c r="B150" s="980"/>
      <c r="C150" s="36" t="s">
        <v>7</v>
      </c>
      <c r="D150" s="36">
        <f t="shared" si="14"/>
        <v>0</v>
      </c>
      <c r="AL150" s="37"/>
      <c r="AU150" s="248"/>
    </row>
    <row r="151" spans="1:99" ht="9.75" customHeight="1">
      <c r="A151" s="1025"/>
      <c r="B151" s="980"/>
      <c r="C151" s="36" t="s">
        <v>8</v>
      </c>
      <c r="D151" s="36">
        <f t="shared" si="14"/>
        <v>0</v>
      </c>
      <c r="AM151" s="67"/>
      <c r="AN151" s="67"/>
      <c r="AO151" s="67"/>
      <c r="AP151" s="67"/>
      <c r="AQ151" s="67"/>
      <c r="AR151" s="67"/>
      <c r="AS151" s="67"/>
      <c r="AT151" s="244"/>
    </row>
    <row r="152" spans="1:99" s="61" customFormat="1" ht="9.75" customHeight="1">
      <c r="A152" s="1026"/>
      <c r="B152" s="981"/>
      <c r="C152" s="61" t="s">
        <v>9</v>
      </c>
      <c r="D152" s="61">
        <f t="shared" si="14"/>
        <v>180</v>
      </c>
      <c r="M152" s="62"/>
      <c r="N152" s="62"/>
      <c r="O152" s="62"/>
      <c r="P152" s="62"/>
      <c r="Q152" s="62"/>
      <c r="R152" s="138">
        <v>4</v>
      </c>
      <c r="S152" s="138">
        <v>4</v>
      </c>
      <c r="T152" s="138">
        <v>2</v>
      </c>
      <c r="U152" s="138">
        <v>10</v>
      </c>
      <c r="V152" s="138">
        <v>10</v>
      </c>
      <c r="W152" s="138">
        <v>10</v>
      </c>
      <c r="X152" s="138">
        <v>10</v>
      </c>
      <c r="Y152" s="138">
        <v>10</v>
      </c>
      <c r="Z152" s="138">
        <v>10</v>
      </c>
      <c r="AA152" s="173">
        <v>10</v>
      </c>
      <c r="AB152" s="110">
        <v>10</v>
      </c>
      <c r="AC152" s="230">
        <v>10</v>
      </c>
      <c r="AD152" s="173">
        <v>10</v>
      </c>
      <c r="AE152" s="134">
        <v>10</v>
      </c>
      <c r="AF152" s="109">
        <v>10</v>
      </c>
      <c r="AG152" s="110">
        <v>10</v>
      </c>
      <c r="AH152" s="110">
        <v>10</v>
      </c>
      <c r="AI152" s="110">
        <v>10</v>
      </c>
      <c r="AJ152" s="110">
        <v>10</v>
      </c>
      <c r="AK152" s="110">
        <v>10</v>
      </c>
      <c r="AT152" s="243"/>
      <c r="AU152" s="243"/>
    </row>
    <row r="153" spans="1:99" s="106" customFormat="1" ht="50.25" hidden="1" customHeight="1">
      <c r="A153" s="374"/>
      <c r="B153" s="148"/>
      <c r="M153" s="149"/>
      <c r="N153" s="149"/>
      <c r="O153" s="149"/>
      <c r="P153" s="149"/>
      <c r="Q153" s="149"/>
      <c r="R153" s="187"/>
      <c r="S153" s="187"/>
      <c r="T153" s="187"/>
      <c r="U153" s="187"/>
      <c r="V153" s="187"/>
      <c r="W153" s="187"/>
      <c r="X153" s="187"/>
      <c r="Y153" s="187"/>
      <c r="Z153" s="187"/>
      <c r="AA153" s="187"/>
      <c r="AB153" s="159"/>
      <c r="AC153" s="337"/>
      <c r="AD153" s="187"/>
      <c r="AE153" s="175"/>
      <c r="AF153" s="215"/>
      <c r="AG153" s="159"/>
      <c r="AH153" s="159"/>
      <c r="AI153" s="159"/>
      <c r="AJ153" s="159"/>
      <c r="AK153" s="159"/>
      <c r="AT153" s="246"/>
      <c r="AU153" s="246"/>
    </row>
    <row r="154" spans="1:99" s="57" customFormat="1" ht="9.75" customHeight="1">
      <c r="A154" s="1024">
        <v>6</v>
      </c>
      <c r="B154" s="985" t="s">
        <v>31</v>
      </c>
      <c r="C154" s="57" t="s">
        <v>5</v>
      </c>
      <c r="D154" s="57">
        <f t="shared" ref="D154:D168" si="15">SUM(E154:CT154)</f>
        <v>0</v>
      </c>
      <c r="R154" s="58"/>
      <c r="S154" s="58"/>
      <c r="T154" s="58"/>
      <c r="U154" s="58"/>
      <c r="V154" s="58"/>
      <c r="W154" s="58"/>
      <c r="X154" s="58"/>
      <c r="Y154" s="58"/>
      <c r="Z154" s="58"/>
      <c r="AA154" s="58"/>
      <c r="AC154" s="326"/>
      <c r="AD154" s="58"/>
      <c r="AE154" s="59"/>
      <c r="AF154" s="60"/>
      <c r="AT154" s="241"/>
      <c r="AU154" s="241"/>
    </row>
    <row r="155" spans="1:99" ht="9.75" customHeight="1">
      <c r="A155" s="1025"/>
      <c r="B155" s="986"/>
      <c r="C155" s="36" t="s">
        <v>6</v>
      </c>
      <c r="D155" s="36">
        <f t="shared" si="15"/>
        <v>0</v>
      </c>
      <c r="M155" s="36"/>
      <c r="N155" s="36"/>
      <c r="O155" s="36"/>
      <c r="P155" s="36"/>
      <c r="Q155" s="36"/>
    </row>
    <row r="156" spans="1:99" ht="9.75" customHeight="1">
      <c r="A156" s="1025"/>
      <c r="B156" s="986"/>
      <c r="C156" s="36" t="s">
        <v>7</v>
      </c>
      <c r="D156" s="36">
        <f t="shared" si="15"/>
        <v>0</v>
      </c>
      <c r="M156" s="36"/>
      <c r="N156" s="36"/>
      <c r="O156" s="36"/>
      <c r="P156" s="36"/>
      <c r="Q156" s="36"/>
    </row>
    <row r="157" spans="1:99" ht="9.75" customHeight="1">
      <c r="A157" s="1025"/>
      <c r="B157" s="986"/>
      <c r="C157" s="36" t="s">
        <v>8</v>
      </c>
      <c r="D157" s="36">
        <f t="shared" si="15"/>
        <v>0</v>
      </c>
      <c r="M157" s="36"/>
      <c r="N157" s="36"/>
      <c r="O157" s="36"/>
      <c r="P157" s="36"/>
      <c r="Q157" s="36"/>
    </row>
    <row r="158" spans="1:99" s="61" customFormat="1" ht="9.75" customHeight="1">
      <c r="A158" s="1026"/>
      <c r="B158" s="987"/>
      <c r="C158" s="61" t="s">
        <v>9</v>
      </c>
      <c r="D158" s="61">
        <f t="shared" si="15"/>
        <v>67</v>
      </c>
      <c r="Q158" s="110"/>
      <c r="R158" s="138">
        <v>3</v>
      </c>
      <c r="S158" s="138">
        <v>7</v>
      </c>
      <c r="T158" s="138">
        <v>7</v>
      </c>
      <c r="U158" s="173">
        <v>5</v>
      </c>
      <c r="V158" s="173">
        <v>5</v>
      </c>
      <c r="W158" s="173">
        <v>5</v>
      </c>
      <c r="X158" s="173">
        <v>5</v>
      </c>
      <c r="Y158" s="173">
        <v>5</v>
      </c>
      <c r="Z158" s="173">
        <v>5</v>
      </c>
      <c r="AA158" s="62"/>
      <c r="AB158" s="110">
        <v>5</v>
      </c>
      <c r="AC158" s="230">
        <v>5</v>
      </c>
      <c r="AD158" s="173">
        <v>5</v>
      </c>
      <c r="AE158" s="134">
        <v>5</v>
      </c>
      <c r="AF158" s="64"/>
      <c r="AT158" s="243"/>
      <c r="AU158" s="243"/>
    </row>
    <row r="159" spans="1:99" s="106" customFormat="1" ht="9.75" customHeight="1">
      <c r="A159" s="1024">
        <v>7</v>
      </c>
      <c r="B159" s="979" t="s">
        <v>105</v>
      </c>
      <c r="C159" s="67" t="s">
        <v>5</v>
      </c>
      <c r="D159" s="67">
        <f t="shared" si="15"/>
        <v>25</v>
      </c>
      <c r="E159" s="67"/>
      <c r="F159" s="67"/>
      <c r="G159" s="67"/>
      <c r="H159" s="67"/>
      <c r="I159" s="67"/>
      <c r="J159" s="67"/>
      <c r="K159" s="67"/>
      <c r="L159" s="67"/>
      <c r="M159" s="68"/>
      <c r="N159" s="68"/>
      <c r="O159" s="68"/>
      <c r="P159" s="68"/>
      <c r="Q159" s="68"/>
      <c r="R159" s="68"/>
      <c r="S159" s="68"/>
      <c r="T159" s="68"/>
      <c r="U159" s="68"/>
      <c r="V159" s="68"/>
      <c r="W159" s="68"/>
      <c r="X159" s="68"/>
      <c r="Y159" s="68"/>
      <c r="Z159" s="68"/>
      <c r="AA159" s="68"/>
      <c r="AB159" s="67"/>
      <c r="AC159" s="271"/>
      <c r="AD159" s="141">
        <v>3</v>
      </c>
      <c r="AE159" s="216">
        <v>5</v>
      </c>
      <c r="AF159" s="224">
        <v>5</v>
      </c>
      <c r="AG159" s="139">
        <v>5</v>
      </c>
      <c r="AH159" s="189">
        <v>5</v>
      </c>
      <c r="AI159" s="251">
        <v>2</v>
      </c>
      <c r="AJ159" s="67"/>
      <c r="AK159" s="67"/>
      <c r="AL159" s="67"/>
      <c r="AM159" s="67"/>
      <c r="AN159" s="67"/>
      <c r="AO159" s="67"/>
      <c r="AP159" s="67"/>
      <c r="AQ159" s="67"/>
      <c r="AR159" s="67"/>
      <c r="AS159" s="67"/>
      <c r="AT159" s="244"/>
      <c r="AU159" s="244"/>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row>
    <row r="160" spans="1:99" s="106" customFormat="1" ht="9.75" customHeight="1">
      <c r="A160" s="1025"/>
      <c r="B160" s="980"/>
      <c r="C160" s="36" t="s">
        <v>6</v>
      </c>
      <c r="D160" s="36">
        <f t="shared" si="15"/>
        <v>0</v>
      </c>
      <c r="E160" s="36"/>
      <c r="F160" s="36"/>
      <c r="G160" s="36"/>
      <c r="H160" s="36"/>
      <c r="I160" s="36"/>
      <c r="J160" s="36"/>
      <c r="K160" s="36"/>
      <c r="L160" s="36"/>
      <c r="M160" s="37"/>
      <c r="N160" s="37"/>
      <c r="O160" s="37"/>
      <c r="P160" s="37"/>
      <c r="Q160" s="37"/>
      <c r="R160" s="37"/>
      <c r="S160" s="37"/>
      <c r="T160" s="37"/>
      <c r="U160" s="37"/>
      <c r="V160" s="37"/>
      <c r="W160" s="37"/>
      <c r="X160" s="37"/>
      <c r="Y160" s="37"/>
      <c r="Z160" s="37"/>
      <c r="AA160" s="37"/>
      <c r="AB160" s="36"/>
      <c r="AC160" s="327"/>
      <c r="AD160" s="37"/>
      <c r="AE160" s="38"/>
      <c r="AF160" s="39"/>
      <c r="AG160" s="36"/>
      <c r="AH160" s="36"/>
      <c r="AI160" s="36"/>
      <c r="AJ160" s="36"/>
      <c r="AK160" s="36"/>
      <c r="AL160" s="36"/>
      <c r="AM160" s="36"/>
      <c r="AN160" s="36"/>
      <c r="AO160" s="36"/>
      <c r="AP160" s="36"/>
      <c r="AQ160" s="36"/>
      <c r="AR160" s="36"/>
      <c r="AS160" s="36"/>
      <c r="AT160" s="242"/>
      <c r="AU160" s="242"/>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row>
    <row r="161" spans="1:100" s="106" customFormat="1" ht="9.75" customHeight="1">
      <c r="A161" s="1025"/>
      <c r="B161" s="980"/>
      <c r="C161" s="36" t="s">
        <v>7</v>
      </c>
      <c r="D161" s="36">
        <f t="shared" si="15"/>
        <v>9</v>
      </c>
      <c r="E161" s="36"/>
      <c r="F161" s="36"/>
      <c r="G161" s="36"/>
      <c r="H161" s="36"/>
      <c r="I161" s="36"/>
      <c r="J161" s="36"/>
      <c r="K161" s="36"/>
      <c r="L161" s="36"/>
      <c r="M161" s="37"/>
      <c r="N161" s="37">
        <v>4.5</v>
      </c>
      <c r="O161" s="37">
        <v>4.5</v>
      </c>
      <c r="P161" s="37"/>
      <c r="Q161" s="37"/>
      <c r="R161" s="37"/>
      <c r="S161" s="37"/>
      <c r="T161" s="37"/>
      <c r="U161" s="37"/>
      <c r="V161" s="37"/>
      <c r="W161" s="37"/>
      <c r="X161" s="37"/>
      <c r="Y161" s="37"/>
      <c r="Z161" s="37"/>
      <c r="AA161" s="37"/>
      <c r="AB161" s="36"/>
      <c r="AC161" s="327"/>
      <c r="AD161" s="37"/>
      <c r="AE161" s="38"/>
      <c r="AF161" s="39"/>
      <c r="AG161" s="36"/>
      <c r="AH161" s="36"/>
      <c r="AI161" s="36"/>
      <c r="AJ161" s="36"/>
      <c r="AK161" s="36"/>
      <c r="AL161" s="36"/>
      <c r="AM161" s="36"/>
      <c r="AN161" s="36"/>
      <c r="AO161" s="36"/>
      <c r="AP161" s="36"/>
      <c r="AQ161" s="36"/>
      <c r="AR161" s="36"/>
      <c r="AS161" s="36"/>
      <c r="AT161" s="242"/>
      <c r="AU161" s="242"/>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row>
    <row r="162" spans="1:100" s="106" customFormat="1" ht="9.75" customHeight="1">
      <c r="A162" s="1025"/>
      <c r="B162" s="980"/>
      <c r="C162" s="36" t="s">
        <v>8</v>
      </c>
      <c r="D162" s="36">
        <f t="shared" si="15"/>
        <v>0</v>
      </c>
      <c r="E162" s="36"/>
      <c r="F162" s="36"/>
      <c r="G162" s="36"/>
      <c r="H162" s="36"/>
      <c r="I162" s="36"/>
      <c r="J162" s="36"/>
      <c r="K162" s="36"/>
      <c r="L162" s="36"/>
      <c r="M162" s="37"/>
      <c r="N162" s="37"/>
      <c r="O162" s="37"/>
      <c r="P162" s="37"/>
      <c r="Q162" s="37"/>
      <c r="R162" s="37"/>
      <c r="S162" s="37"/>
      <c r="T162" s="37"/>
      <c r="U162" s="37"/>
      <c r="V162" s="37"/>
      <c r="W162" s="37"/>
      <c r="X162" s="37"/>
      <c r="Y162" s="37"/>
      <c r="Z162" s="37"/>
      <c r="AA162" s="37"/>
      <c r="AB162" s="36"/>
      <c r="AC162" s="327"/>
      <c r="AD162" s="37"/>
      <c r="AE162" s="38"/>
      <c r="AF162" s="39"/>
      <c r="AG162" s="36"/>
      <c r="AH162" s="36"/>
      <c r="AI162" s="36"/>
      <c r="AJ162" s="36"/>
      <c r="AK162" s="36"/>
      <c r="AL162" s="36"/>
      <c r="AM162" s="36"/>
      <c r="AN162" s="36"/>
      <c r="AO162" s="36"/>
      <c r="AP162" s="36"/>
      <c r="AQ162" s="36"/>
      <c r="AR162" s="36"/>
      <c r="AS162" s="36"/>
      <c r="AT162" s="242"/>
      <c r="AU162" s="242"/>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row>
    <row r="163" spans="1:100" s="106" customFormat="1" ht="9.75" customHeight="1">
      <c r="A163" s="1025"/>
      <c r="B163" s="980"/>
      <c r="C163" s="46" t="s">
        <v>9</v>
      </c>
      <c r="D163" s="46">
        <f t="shared" si="15"/>
        <v>0</v>
      </c>
      <c r="E163" s="46"/>
      <c r="F163" s="46"/>
      <c r="G163" s="46"/>
      <c r="H163" s="46"/>
      <c r="I163" s="46"/>
      <c r="J163" s="46"/>
      <c r="K163" s="46"/>
      <c r="L163" s="46"/>
      <c r="M163" s="47"/>
      <c r="N163" s="47"/>
      <c r="O163" s="47"/>
      <c r="P163" s="47"/>
      <c r="Q163" s="47"/>
      <c r="R163" s="47"/>
      <c r="S163" s="47"/>
      <c r="T163" s="47"/>
      <c r="U163" s="47"/>
      <c r="V163" s="47"/>
      <c r="W163" s="47"/>
      <c r="X163" s="47"/>
      <c r="Y163" s="47"/>
      <c r="Z163" s="47"/>
      <c r="AA163" s="47"/>
      <c r="AB163" s="46"/>
      <c r="AC163" s="328"/>
      <c r="AD163" s="47"/>
      <c r="AE163" s="48"/>
      <c r="AF163" s="45"/>
      <c r="AG163" s="46"/>
      <c r="AH163" s="46"/>
      <c r="AI163" s="46"/>
      <c r="AJ163" s="46"/>
      <c r="AK163" s="46"/>
      <c r="AL163" s="46"/>
      <c r="AM163" s="46"/>
      <c r="AN163" s="46"/>
      <c r="AO163" s="46"/>
      <c r="AP163" s="46"/>
      <c r="AQ163" s="46"/>
      <c r="AR163" s="46"/>
      <c r="AS163" s="46"/>
      <c r="AT163" s="237"/>
      <c r="AU163" s="237"/>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row>
    <row r="164" spans="1:100" s="106" customFormat="1" ht="9.75" customHeight="1">
      <c r="A164" s="1024">
        <v>8</v>
      </c>
      <c r="B164" s="1027" t="s">
        <v>29</v>
      </c>
      <c r="C164" s="57" t="s">
        <v>5</v>
      </c>
      <c r="D164" s="57">
        <f t="shared" si="15"/>
        <v>75</v>
      </c>
      <c r="E164" s="57"/>
      <c r="F164" s="57"/>
      <c r="G164" s="57"/>
      <c r="H164" s="57"/>
      <c r="I164" s="57"/>
      <c r="J164" s="57"/>
      <c r="K164" s="57"/>
      <c r="L164" s="57"/>
      <c r="M164" s="58"/>
      <c r="N164" s="58"/>
      <c r="O164" s="58"/>
      <c r="P164" s="58"/>
      <c r="Q164" s="58"/>
      <c r="R164" s="58"/>
      <c r="S164" s="58"/>
      <c r="T164" s="58"/>
      <c r="U164" s="58"/>
      <c r="V164" s="58"/>
      <c r="W164" s="58"/>
      <c r="X164" s="58"/>
      <c r="Y164" s="58"/>
      <c r="Z164" s="58"/>
      <c r="AA164" s="58"/>
      <c r="AB164" s="57"/>
      <c r="AC164" s="326"/>
      <c r="AD164" s="58"/>
      <c r="AE164" s="59"/>
      <c r="AF164" s="60"/>
      <c r="AG164" s="57"/>
      <c r="AH164" s="57"/>
      <c r="AI164" s="57"/>
      <c r="AJ164" s="57"/>
      <c r="AK164" s="57"/>
      <c r="AL164" s="57"/>
      <c r="AM164" s="85">
        <v>5</v>
      </c>
      <c r="AN164" s="85">
        <v>5</v>
      </c>
      <c r="AO164" s="85">
        <v>15</v>
      </c>
      <c r="AP164" s="85">
        <v>15</v>
      </c>
      <c r="AQ164" s="85">
        <v>15</v>
      </c>
      <c r="AR164" s="85">
        <v>10</v>
      </c>
      <c r="AS164" s="85">
        <v>10</v>
      </c>
      <c r="AT164" s="241"/>
      <c r="AU164" s="241"/>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373"/>
      <c r="CV164" s="210"/>
    </row>
    <row r="165" spans="1:100" s="106" customFormat="1" ht="9.75" customHeight="1">
      <c r="A165" s="1025"/>
      <c r="B165" s="1028"/>
      <c r="C165" s="36" t="s">
        <v>6</v>
      </c>
      <c r="D165" s="36">
        <f t="shared" si="15"/>
        <v>20</v>
      </c>
      <c r="E165" s="36"/>
      <c r="F165" s="36"/>
      <c r="G165" s="36"/>
      <c r="H165" s="36"/>
      <c r="I165" s="36"/>
      <c r="J165" s="36"/>
      <c r="K165" s="36"/>
      <c r="L165" s="36"/>
      <c r="M165" s="37"/>
      <c r="N165" s="37"/>
      <c r="O165" s="37"/>
      <c r="P165" s="37"/>
      <c r="Q165" s="37"/>
      <c r="R165" s="37"/>
      <c r="S165" s="37"/>
      <c r="T165" s="37"/>
      <c r="U165" s="37"/>
      <c r="V165" s="37"/>
      <c r="W165" s="37"/>
      <c r="X165" s="37"/>
      <c r="Y165" s="37"/>
      <c r="Z165" s="37"/>
      <c r="AA165" s="37"/>
      <c r="AB165" s="36"/>
      <c r="AC165" s="327"/>
      <c r="AD165" s="37"/>
      <c r="AE165" s="38"/>
      <c r="AF165" s="39"/>
      <c r="AG165" s="36"/>
      <c r="AH165" s="36"/>
      <c r="AI165" s="36"/>
      <c r="AJ165" s="36"/>
      <c r="AK165" s="36"/>
      <c r="AL165" s="36"/>
      <c r="AM165" s="36"/>
      <c r="AN165" s="36"/>
      <c r="AO165" s="36"/>
      <c r="AP165" s="36"/>
      <c r="AQ165" s="36"/>
      <c r="AR165" s="43">
        <v>5</v>
      </c>
      <c r="AS165" s="43">
        <v>5</v>
      </c>
      <c r="AT165" s="242"/>
      <c r="AU165" s="242"/>
      <c r="AV165" s="43">
        <v>5</v>
      </c>
      <c r="AW165" s="43">
        <v>5</v>
      </c>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115"/>
      <c r="CV165" s="210"/>
    </row>
    <row r="166" spans="1:100" s="106" customFormat="1" ht="9.75" customHeight="1">
      <c r="A166" s="1025"/>
      <c r="B166" s="1028"/>
      <c r="C166" s="36" t="s">
        <v>7</v>
      </c>
      <c r="D166" s="36">
        <f t="shared" si="15"/>
        <v>65</v>
      </c>
      <c r="E166" s="36"/>
      <c r="F166" s="36"/>
      <c r="G166" s="36"/>
      <c r="H166" s="36"/>
      <c r="I166" s="36"/>
      <c r="J166" s="36"/>
      <c r="K166" s="36"/>
      <c r="L166" s="36"/>
      <c r="M166" s="37"/>
      <c r="N166" s="37"/>
      <c r="O166" s="37"/>
      <c r="P166" s="37"/>
      <c r="Q166" s="37"/>
      <c r="R166" s="37"/>
      <c r="S166" s="37"/>
      <c r="T166" s="37"/>
      <c r="U166" s="37"/>
      <c r="V166" s="37"/>
      <c r="W166" s="37"/>
      <c r="X166" s="37"/>
      <c r="Y166" s="37"/>
      <c r="Z166" s="37"/>
      <c r="AA166" s="37"/>
      <c r="AB166" s="36"/>
      <c r="AC166" s="327"/>
      <c r="AD166" s="37"/>
      <c r="AE166" s="38"/>
      <c r="AF166" s="39"/>
      <c r="AG166" s="36"/>
      <c r="AH166" s="36"/>
      <c r="AI166" s="36"/>
      <c r="AJ166" s="36"/>
      <c r="AK166" s="36"/>
      <c r="AL166" s="36"/>
      <c r="AM166" s="36"/>
      <c r="AN166" s="36"/>
      <c r="AO166" s="36"/>
      <c r="AP166" s="36"/>
      <c r="AQ166" s="36"/>
      <c r="AR166" s="36"/>
      <c r="AS166" s="36"/>
      <c r="AT166" s="242"/>
      <c r="AU166" s="242"/>
      <c r="AV166" s="43">
        <v>5</v>
      </c>
      <c r="AW166" s="43">
        <v>10</v>
      </c>
      <c r="AX166" s="43">
        <v>10</v>
      </c>
      <c r="AY166" s="43">
        <v>10</v>
      </c>
      <c r="AZ166" s="43">
        <v>10</v>
      </c>
      <c r="BA166" s="43">
        <v>5</v>
      </c>
      <c r="BB166" s="43">
        <v>10</v>
      </c>
      <c r="BC166" s="43">
        <v>5</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115"/>
      <c r="CV166" s="210"/>
    </row>
    <row r="167" spans="1:100" s="106" customFormat="1" ht="9.75" customHeight="1">
      <c r="A167" s="1025"/>
      <c r="B167" s="1028"/>
      <c r="C167" s="36" t="s">
        <v>8</v>
      </c>
      <c r="D167" s="49">
        <f t="shared" si="15"/>
        <v>29</v>
      </c>
      <c r="E167" s="36"/>
      <c r="F167" s="36"/>
      <c r="G167" s="36"/>
      <c r="H167" s="36"/>
      <c r="I167" s="36"/>
      <c r="J167" s="36"/>
      <c r="K167" s="36"/>
      <c r="L167" s="36"/>
      <c r="M167" s="37"/>
      <c r="N167" s="37"/>
      <c r="O167" s="37"/>
      <c r="P167" s="37"/>
      <c r="Q167" s="37"/>
      <c r="R167" s="37"/>
      <c r="S167" s="37"/>
      <c r="T167" s="37"/>
      <c r="U167" s="37"/>
      <c r="V167" s="37"/>
      <c r="W167" s="37"/>
      <c r="X167" s="37"/>
      <c r="Y167" s="37"/>
      <c r="Z167" s="37"/>
      <c r="AA167" s="37"/>
      <c r="AB167" s="36"/>
      <c r="AC167" s="327"/>
      <c r="AD167" s="37"/>
      <c r="AE167" s="38"/>
      <c r="AF167" s="39"/>
      <c r="AG167" s="36"/>
      <c r="AH167" s="36"/>
      <c r="AI167" s="36"/>
      <c r="AJ167" s="36"/>
      <c r="AK167" s="36"/>
      <c r="AL167" s="36"/>
      <c r="AM167" s="43">
        <v>5</v>
      </c>
      <c r="AN167" s="43">
        <v>5</v>
      </c>
      <c r="AO167" s="43">
        <v>5</v>
      </c>
      <c r="AP167" s="43">
        <v>5</v>
      </c>
      <c r="AQ167" s="43">
        <v>5</v>
      </c>
      <c r="AR167" s="43">
        <v>2</v>
      </c>
      <c r="AS167" s="43">
        <v>2</v>
      </c>
      <c r="AT167" s="242"/>
      <c r="AU167" s="242"/>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115"/>
      <c r="CV167" s="210"/>
    </row>
    <row r="168" spans="1:100" s="106" customFormat="1" ht="9.75" customHeight="1">
      <c r="A168" s="1026"/>
      <c r="B168" s="1029"/>
      <c r="C168" s="61" t="s">
        <v>9</v>
      </c>
      <c r="D168" s="61">
        <f t="shared" si="15"/>
        <v>0</v>
      </c>
      <c r="E168" s="61"/>
      <c r="F168" s="61"/>
      <c r="G168" s="61"/>
      <c r="H168" s="61"/>
      <c r="I168" s="61"/>
      <c r="J168" s="61"/>
      <c r="K168" s="61"/>
      <c r="L168" s="61"/>
      <c r="M168" s="62"/>
      <c r="N168" s="62"/>
      <c r="O168" s="62"/>
      <c r="P168" s="62"/>
      <c r="Q168" s="62"/>
      <c r="R168" s="62"/>
      <c r="S168" s="62"/>
      <c r="T168" s="62"/>
      <c r="U168" s="62"/>
      <c r="V168" s="62"/>
      <c r="W168" s="62"/>
      <c r="X168" s="62"/>
      <c r="Y168" s="62"/>
      <c r="Z168" s="62"/>
      <c r="AA168" s="62"/>
      <c r="AB168" s="61"/>
      <c r="AC168" s="329"/>
      <c r="AD168" s="62"/>
      <c r="AE168" s="63"/>
      <c r="AF168" s="64"/>
      <c r="AG168" s="61"/>
      <c r="AH168" s="61"/>
      <c r="AI168" s="61"/>
      <c r="AJ168" s="61"/>
      <c r="AK168" s="61"/>
      <c r="AL168" s="61"/>
      <c r="AM168" s="61"/>
      <c r="AN168" s="61"/>
      <c r="AO168" s="61"/>
      <c r="AP168" s="61"/>
      <c r="AQ168" s="61"/>
      <c r="AR168" s="61"/>
      <c r="AS168" s="61"/>
      <c r="AT168" s="243"/>
      <c r="AU168" s="243"/>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116"/>
      <c r="CV168" s="210"/>
    </row>
    <row r="169" spans="1:100" s="67" customFormat="1" ht="9.75" customHeight="1">
      <c r="A169" s="1025">
        <v>9</v>
      </c>
      <c r="B169" s="1030" t="s">
        <v>32</v>
      </c>
      <c r="C169" s="67" t="s">
        <v>5</v>
      </c>
      <c r="D169" s="67">
        <f t="shared" si="14"/>
        <v>40</v>
      </c>
      <c r="N169" s="68"/>
      <c r="O169" s="68"/>
      <c r="P169" s="68"/>
      <c r="Q169" s="68"/>
      <c r="R169" s="68"/>
      <c r="S169" s="68"/>
      <c r="T169" s="68"/>
      <c r="U169" s="68"/>
      <c r="V169" s="68"/>
      <c r="W169" s="68"/>
      <c r="X169" s="68"/>
      <c r="Y169" s="68"/>
      <c r="Z169" s="68"/>
      <c r="AA169" s="68"/>
      <c r="AC169" s="271"/>
      <c r="AD169" s="68"/>
      <c r="AE169" s="69"/>
      <c r="AF169" s="70"/>
      <c r="AQ169" s="130">
        <v>5</v>
      </c>
      <c r="AR169" s="130">
        <v>10</v>
      </c>
      <c r="AS169" s="130">
        <v>10</v>
      </c>
      <c r="AT169" s="241"/>
      <c r="AU169" s="241"/>
      <c r="AV169" s="130">
        <v>5</v>
      </c>
      <c r="AW169" s="130">
        <v>5</v>
      </c>
      <c r="AX169" s="130">
        <v>5</v>
      </c>
    </row>
    <row r="170" spans="1:100" ht="9.75" customHeight="1">
      <c r="A170" s="1025"/>
      <c r="B170" s="986"/>
      <c r="C170" s="36" t="s">
        <v>6</v>
      </c>
      <c r="D170" s="36">
        <f t="shared" si="14"/>
        <v>20</v>
      </c>
      <c r="M170" s="36"/>
      <c r="AV170" s="43">
        <v>5</v>
      </c>
      <c r="AW170" s="43">
        <v>5</v>
      </c>
      <c r="AX170" s="43">
        <v>5</v>
      </c>
      <c r="AY170" s="43">
        <v>5</v>
      </c>
    </row>
    <row r="171" spans="1:100" ht="9.75" customHeight="1">
      <c r="A171" s="1025"/>
      <c r="B171" s="986"/>
      <c r="C171" s="36" t="s">
        <v>7</v>
      </c>
      <c r="D171" s="36">
        <f t="shared" si="14"/>
        <v>75</v>
      </c>
      <c r="M171" s="36"/>
      <c r="AW171" s="43">
        <v>10</v>
      </c>
      <c r="AX171" s="43">
        <v>15</v>
      </c>
      <c r="AY171" s="43">
        <v>10</v>
      </c>
      <c r="AZ171" s="43">
        <v>10</v>
      </c>
      <c r="BA171" s="43">
        <v>10</v>
      </c>
      <c r="BB171" s="43">
        <v>10</v>
      </c>
      <c r="BC171" s="43">
        <v>10</v>
      </c>
    </row>
    <row r="172" spans="1:100" ht="9.75" customHeight="1">
      <c r="A172" s="1025"/>
      <c r="B172" s="986"/>
      <c r="C172" s="36" t="s">
        <v>8</v>
      </c>
      <c r="D172" s="36">
        <f t="shared" si="14"/>
        <v>29</v>
      </c>
      <c r="M172" s="36"/>
      <c r="AH172" s="39"/>
      <c r="AJ172" s="39"/>
      <c r="AO172" s="39"/>
      <c r="AQ172" s="43">
        <v>2</v>
      </c>
      <c r="AR172" s="43">
        <v>2</v>
      </c>
      <c r="AS172" s="43">
        <v>5</v>
      </c>
      <c r="AV172" s="43">
        <v>5</v>
      </c>
      <c r="AW172" s="43">
        <v>5</v>
      </c>
      <c r="AX172" s="44">
        <v>5</v>
      </c>
      <c r="AY172" s="43">
        <v>5</v>
      </c>
    </row>
    <row r="173" spans="1:100" s="61" customFormat="1" ht="9.75" customHeight="1">
      <c r="A173" s="1026"/>
      <c r="B173" s="987"/>
      <c r="C173" s="61" t="s">
        <v>9</v>
      </c>
      <c r="D173" s="61">
        <f t="shared" si="14"/>
        <v>60</v>
      </c>
      <c r="E173" s="144"/>
      <c r="N173" s="62"/>
      <c r="O173" s="62"/>
      <c r="P173" s="62"/>
      <c r="Q173" s="62"/>
      <c r="R173" s="62"/>
      <c r="S173" s="62"/>
      <c r="T173" s="62"/>
      <c r="U173" s="62"/>
      <c r="V173" s="62"/>
      <c r="W173" s="62"/>
      <c r="X173" s="62"/>
      <c r="Y173" s="62"/>
      <c r="Z173" s="62"/>
      <c r="AA173" s="62"/>
      <c r="AC173" s="329"/>
      <c r="AD173" s="62"/>
      <c r="AE173" s="63"/>
      <c r="AF173" s="64"/>
      <c r="AH173" s="64"/>
      <c r="AJ173" s="64"/>
      <c r="AO173" s="64"/>
      <c r="AQ173" s="110">
        <v>20</v>
      </c>
      <c r="AR173" s="110">
        <v>10</v>
      </c>
      <c r="AS173" s="110">
        <v>10</v>
      </c>
      <c r="AT173" s="243"/>
      <c r="AU173" s="243"/>
      <c r="AV173" s="110">
        <v>5</v>
      </c>
      <c r="AW173" s="110">
        <v>5</v>
      </c>
      <c r="AX173" s="109">
        <v>5</v>
      </c>
      <c r="AY173" s="110">
        <v>5</v>
      </c>
    </row>
    <row r="174" spans="1:100" s="67" customFormat="1" ht="9.75" customHeight="1">
      <c r="A174" s="1024">
        <v>10</v>
      </c>
      <c r="B174" s="985" t="s">
        <v>33</v>
      </c>
      <c r="C174" s="70" t="s">
        <v>5</v>
      </c>
      <c r="D174" s="145">
        <v>60</v>
      </c>
      <c r="M174" s="68"/>
      <c r="N174" s="68"/>
      <c r="O174" s="68"/>
      <c r="P174" s="68"/>
      <c r="Q174" s="68"/>
      <c r="R174" s="68"/>
      <c r="S174" s="68"/>
      <c r="T174" s="68"/>
      <c r="U174" s="68"/>
      <c r="V174" s="68"/>
      <c r="W174" s="68"/>
      <c r="X174" s="68"/>
      <c r="Y174" s="68"/>
      <c r="Z174" s="141">
        <v>10</v>
      </c>
      <c r="AA174" s="141">
        <v>10</v>
      </c>
      <c r="AB174" s="139">
        <v>10</v>
      </c>
      <c r="AC174" s="338">
        <v>5</v>
      </c>
      <c r="AD174" s="142">
        <v>5</v>
      </c>
      <c r="AE174" s="357">
        <v>2</v>
      </c>
      <c r="AF174" s="70"/>
      <c r="AT174" s="244"/>
      <c r="AU174" s="244"/>
    </row>
    <row r="175" spans="1:100" ht="9.75" customHeight="1">
      <c r="A175" s="1025"/>
      <c r="B175" s="986"/>
      <c r="C175" s="39" t="s">
        <v>6</v>
      </c>
      <c r="D175" s="36">
        <f t="shared" si="14"/>
        <v>23</v>
      </c>
      <c r="AB175" s="43">
        <v>5</v>
      </c>
      <c r="AC175" s="336">
        <v>5</v>
      </c>
      <c r="AD175" s="160">
        <v>5</v>
      </c>
      <c r="AE175" s="174">
        <v>5</v>
      </c>
      <c r="AF175" s="44">
        <v>3</v>
      </c>
    </row>
    <row r="176" spans="1:100" ht="9.75" customHeight="1">
      <c r="A176" s="1025"/>
      <c r="B176" s="986"/>
      <c r="C176" s="39" t="s">
        <v>7</v>
      </c>
      <c r="D176" s="36">
        <f t="shared" si="14"/>
        <v>20</v>
      </c>
      <c r="AE176" s="174">
        <v>5</v>
      </c>
      <c r="AF176" s="44">
        <v>5</v>
      </c>
      <c r="AG176" s="43">
        <v>5</v>
      </c>
      <c r="AH176" s="43">
        <v>5</v>
      </c>
    </row>
    <row r="177" spans="1:99" ht="9.75" customHeight="1">
      <c r="A177" s="1025"/>
      <c r="B177" s="986"/>
      <c r="C177" s="39" t="s">
        <v>8</v>
      </c>
      <c r="D177" s="49">
        <v>20</v>
      </c>
      <c r="AA177" s="290">
        <v>5</v>
      </c>
      <c r="AB177" s="287">
        <v>5</v>
      </c>
      <c r="AC177" s="339">
        <v>5</v>
      </c>
      <c r="AD177" s="290">
        <v>5</v>
      </c>
    </row>
    <row r="178" spans="1:99" s="46" customFormat="1" ht="9.75" customHeight="1">
      <c r="A178" s="1026"/>
      <c r="B178" s="987"/>
      <c r="C178" s="45" t="s">
        <v>9</v>
      </c>
      <c r="D178" s="46">
        <f>SUM(E178:CT178)</f>
        <v>0</v>
      </c>
      <c r="M178" s="47"/>
      <c r="N178" s="47"/>
      <c r="O178" s="47"/>
      <c r="P178" s="47"/>
      <c r="Q178" s="47"/>
      <c r="R178" s="47"/>
      <c r="S178" s="47"/>
      <c r="T178" s="47"/>
      <c r="U178" s="47"/>
      <c r="V178" s="47"/>
      <c r="W178" s="47"/>
      <c r="X178" s="47"/>
      <c r="Y178" s="47"/>
      <c r="Z178" s="47"/>
      <c r="AA178" s="47"/>
      <c r="AC178" s="328"/>
      <c r="AD178" s="47"/>
      <c r="AE178" s="48"/>
      <c r="AF178" s="45"/>
      <c r="AT178" s="237"/>
      <c r="AU178" s="237"/>
    </row>
    <row r="179" spans="1:99" s="57" customFormat="1" ht="9.75" customHeight="1">
      <c r="A179" s="1024">
        <v>11</v>
      </c>
      <c r="B179" s="979" t="s">
        <v>34</v>
      </c>
      <c r="C179" s="57" t="s">
        <v>5</v>
      </c>
      <c r="D179" s="57">
        <f t="shared" ref="D179:D208" si="16">SUM(E179:CT179)</f>
        <v>60</v>
      </c>
      <c r="M179" s="58"/>
      <c r="N179" s="58"/>
      <c r="O179" s="58"/>
      <c r="P179" s="58"/>
      <c r="Q179" s="58"/>
      <c r="R179" s="58"/>
      <c r="S179" s="58"/>
      <c r="T179" s="58"/>
      <c r="U179" s="58"/>
      <c r="V179" s="58"/>
      <c r="W179" s="58"/>
      <c r="X179" s="58"/>
      <c r="Y179" s="58"/>
      <c r="Z179" s="58"/>
      <c r="AA179" s="58"/>
      <c r="AC179" s="326"/>
      <c r="AD179" s="58"/>
      <c r="AE179" s="59"/>
      <c r="AF179" s="60"/>
      <c r="AR179" s="85">
        <v>2</v>
      </c>
      <c r="AS179" s="85">
        <v>2</v>
      </c>
      <c r="AT179" s="241"/>
      <c r="AU179" s="241"/>
      <c r="AV179" s="85">
        <v>10</v>
      </c>
      <c r="AW179" s="85">
        <v>15</v>
      </c>
      <c r="AX179" s="85">
        <v>15</v>
      </c>
      <c r="AY179" s="85">
        <v>10</v>
      </c>
      <c r="AZ179" s="85">
        <v>6</v>
      </c>
    </row>
    <row r="180" spans="1:99" ht="9.75" customHeight="1">
      <c r="A180" s="1025"/>
      <c r="B180" s="980"/>
      <c r="C180" s="36" t="s">
        <v>6</v>
      </c>
      <c r="D180" s="36">
        <f t="shared" si="16"/>
        <v>19</v>
      </c>
      <c r="AY180" s="43">
        <v>2</v>
      </c>
      <c r="AZ180" s="43">
        <v>5</v>
      </c>
      <c r="BA180" s="43">
        <v>5</v>
      </c>
      <c r="BB180" s="43">
        <v>5</v>
      </c>
      <c r="BC180" s="43">
        <v>2</v>
      </c>
    </row>
    <row r="181" spans="1:99" ht="9.75" customHeight="1">
      <c r="A181" s="1025"/>
      <c r="B181" s="980"/>
      <c r="C181" s="36" t="s">
        <v>7</v>
      </c>
      <c r="D181" s="36">
        <f t="shared" si="16"/>
        <v>75</v>
      </c>
      <c r="AY181" s="43">
        <v>5</v>
      </c>
      <c r="AZ181" s="43">
        <v>10</v>
      </c>
      <c r="BA181" s="43">
        <v>5</v>
      </c>
      <c r="BB181" s="43">
        <v>10</v>
      </c>
      <c r="BC181" s="43">
        <v>10</v>
      </c>
      <c r="BD181" s="43">
        <v>5</v>
      </c>
      <c r="BE181" s="43">
        <v>10</v>
      </c>
      <c r="BF181" s="43">
        <v>10</v>
      </c>
      <c r="BG181" s="43">
        <v>10</v>
      </c>
    </row>
    <row r="182" spans="1:99" ht="9.75" customHeight="1">
      <c r="A182" s="1025"/>
      <c r="B182" s="980"/>
      <c r="C182" s="36" t="s">
        <v>8</v>
      </c>
      <c r="D182" s="36">
        <f t="shared" si="16"/>
        <v>30</v>
      </c>
      <c r="AW182" s="43">
        <v>5</v>
      </c>
      <c r="AX182" s="43">
        <v>5</v>
      </c>
      <c r="AY182" s="43">
        <v>5</v>
      </c>
      <c r="AZ182" s="43">
        <v>5</v>
      </c>
      <c r="BA182" s="43">
        <v>5</v>
      </c>
      <c r="BB182" s="43">
        <v>5</v>
      </c>
    </row>
    <row r="183" spans="1:99" s="46" customFormat="1" ht="9.75" customHeight="1">
      <c r="A183" s="1026"/>
      <c r="B183" s="981"/>
      <c r="C183" s="46" t="s">
        <v>9</v>
      </c>
      <c r="D183" s="46">
        <f t="shared" si="16"/>
        <v>0</v>
      </c>
      <c r="M183" s="47"/>
      <c r="N183" s="47"/>
      <c r="O183" s="47"/>
      <c r="P183" s="47"/>
      <c r="Q183" s="47"/>
      <c r="R183" s="47"/>
      <c r="S183" s="47"/>
      <c r="T183" s="47"/>
      <c r="U183" s="47"/>
      <c r="V183" s="47"/>
      <c r="W183" s="47"/>
      <c r="X183" s="47"/>
      <c r="Y183" s="47"/>
      <c r="Z183" s="47"/>
      <c r="AA183" s="47"/>
      <c r="AC183" s="328"/>
      <c r="AD183" s="47"/>
      <c r="AE183" s="48"/>
      <c r="AF183" s="45"/>
      <c r="AT183" s="237"/>
      <c r="AU183" s="237"/>
    </row>
    <row r="184" spans="1:99" s="107" customFormat="1" ht="9.75" customHeight="1">
      <c r="A184" s="1024">
        <v>12</v>
      </c>
      <c r="B184" s="985" t="s">
        <v>35</v>
      </c>
      <c r="C184" s="60" t="s">
        <v>5</v>
      </c>
      <c r="D184" s="378">
        <f>SUM(E184:CT184)</f>
        <v>50</v>
      </c>
      <c r="E184" s="57"/>
      <c r="F184" s="57"/>
      <c r="G184" s="57"/>
      <c r="H184" s="57"/>
      <c r="I184" s="57"/>
      <c r="J184" s="57"/>
      <c r="K184" s="57"/>
      <c r="L184" s="57"/>
      <c r="M184" s="58"/>
      <c r="N184" s="58"/>
      <c r="O184" s="58"/>
      <c r="P184" s="58"/>
      <c r="Q184" s="58"/>
      <c r="R184" s="58"/>
      <c r="S184" s="58"/>
      <c r="T184" s="58"/>
      <c r="U184" s="58"/>
      <c r="V184" s="58"/>
      <c r="W184" s="58"/>
      <c r="X184" s="58"/>
      <c r="Y184" s="58"/>
      <c r="Z184" s="58"/>
      <c r="AA184" s="58"/>
      <c r="AB184" s="57"/>
      <c r="AC184" s="326"/>
      <c r="AD184" s="58"/>
      <c r="AE184" s="59"/>
      <c r="AF184" s="60"/>
      <c r="AG184" s="57"/>
      <c r="AH184" s="57"/>
      <c r="AI184" s="57"/>
      <c r="AJ184" s="57"/>
      <c r="AK184" s="57"/>
      <c r="AL184" s="57"/>
      <c r="AM184" s="57"/>
      <c r="AN184" s="57"/>
      <c r="AO184" s="57"/>
      <c r="AP184" s="57"/>
      <c r="AQ184" s="57"/>
      <c r="AR184" s="57"/>
      <c r="AS184" s="57"/>
      <c r="AT184" s="241"/>
      <c r="AU184" s="241"/>
      <c r="AV184" s="57"/>
      <c r="AW184" s="85">
        <v>5</v>
      </c>
      <c r="AX184" s="85">
        <v>10</v>
      </c>
      <c r="AY184" s="85">
        <v>10</v>
      </c>
      <c r="AZ184" s="85">
        <v>10</v>
      </c>
      <c r="BA184" s="85">
        <v>10</v>
      </c>
      <c r="BB184" s="85">
        <v>5</v>
      </c>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row>
    <row r="185" spans="1:99" s="106" customFormat="1" ht="9.75" customHeight="1">
      <c r="A185" s="1025"/>
      <c r="B185" s="986"/>
      <c r="C185" s="39" t="s">
        <v>6</v>
      </c>
      <c r="D185" s="36">
        <f>SUM(E185:CT185)</f>
        <v>24</v>
      </c>
      <c r="E185" s="36"/>
      <c r="F185" s="36"/>
      <c r="G185" s="36"/>
      <c r="H185" s="36"/>
      <c r="I185" s="36"/>
      <c r="J185" s="36"/>
      <c r="K185" s="36"/>
      <c r="L185" s="36"/>
      <c r="M185" s="37"/>
      <c r="N185" s="37"/>
      <c r="O185" s="37"/>
      <c r="P185" s="37"/>
      <c r="Q185" s="37"/>
      <c r="R185" s="37"/>
      <c r="S185" s="37"/>
      <c r="T185" s="37"/>
      <c r="U185" s="37"/>
      <c r="V185" s="37"/>
      <c r="W185" s="37"/>
      <c r="X185" s="37"/>
      <c r="Y185" s="37"/>
      <c r="Z185" s="37"/>
      <c r="AA185" s="160">
        <v>2</v>
      </c>
      <c r="AB185" s="43">
        <v>2</v>
      </c>
      <c r="AC185" s="327"/>
      <c r="AD185" s="37"/>
      <c r="AE185" s="38"/>
      <c r="AF185" s="39"/>
      <c r="AG185" s="36"/>
      <c r="AH185" s="36"/>
      <c r="AI185" s="44">
        <v>5</v>
      </c>
      <c r="AJ185" s="43">
        <v>5</v>
      </c>
      <c r="AK185" s="43">
        <v>5</v>
      </c>
      <c r="AL185" s="43">
        <v>5</v>
      </c>
      <c r="AM185" s="36"/>
      <c r="AN185" s="36"/>
      <c r="AO185" s="36"/>
      <c r="AP185" s="36"/>
      <c r="AQ185" s="36"/>
      <c r="AR185" s="36"/>
      <c r="AS185" s="36"/>
      <c r="AT185" s="242"/>
      <c r="AU185" s="242"/>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row>
    <row r="186" spans="1:99" s="106" customFormat="1" ht="9.75" customHeight="1">
      <c r="A186" s="1025"/>
      <c r="B186" s="986"/>
      <c r="C186" s="39" t="s">
        <v>7</v>
      </c>
      <c r="D186" s="36">
        <f>SUM(E186:CT186)</f>
        <v>20</v>
      </c>
      <c r="E186" s="36"/>
      <c r="F186" s="36"/>
      <c r="G186" s="36"/>
      <c r="H186" s="36"/>
      <c r="I186" s="36"/>
      <c r="J186" s="36"/>
      <c r="K186" s="36"/>
      <c r="L186" s="36"/>
      <c r="M186" s="37"/>
      <c r="N186" s="37"/>
      <c r="O186" s="37"/>
      <c r="P186" s="37"/>
      <c r="Q186" s="37"/>
      <c r="R186" s="37"/>
      <c r="S186" s="37"/>
      <c r="T186" s="37"/>
      <c r="U186" s="37"/>
      <c r="V186" s="37"/>
      <c r="W186" s="37"/>
      <c r="X186" s="37"/>
      <c r="Y186" s="37"/>
      <c r="Z186" s="37"/>
      <c r="AA186" s="37"/>
      <c r="AB186" s="36"/>
      <c r="AC186" s="327"/>
      <c r="AD186" s="37"/>
      <c r="AE186" s="38"/>
      <c r="AF186" s="39"/>
      <c r="AG186" s="36"/>
      <c r="AH186" s="36"/>
      <c r="AI186" s="39"/>
      <c r="AJ186" s="36"/>
      <c r="AK186" s="43">
        <v>5</v>
      </c>
      <c r="AL186" s="43">
        <v>10</v>
      </c>
      <c r="AM186" s="43">
        <v>5</v>
      </c>
      <c r="AN186" s="36"/>
      <c r="AO186" s="36"/>
      <c r="AP186" s="36"/>
      <c r="AQ186" s="36"/>
      <c r="AR186" s="36"/>
      <c r="AS186" s="36"/>
      <c r="AT186" s="242"/>
      <c r="AU186" s="242"/>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row>
    <row r="187" spans="1:99" s="106" customFormat="1" ht="9.75" customHeight="1">
      <c r="A187" s="1025"/>
      <c r="B187" s="986"/>
      <c r="C187" s="39" t="s">
        <v>8</v>
      </c>
      <c r="D187" s="36">
        <f>SUM(E187:CT187)</f>
        <v>0</v>
      </c>
      <c r="E187" s="36"/>
      <c r="F187" s="36"/>
      <c r="G187" s="36"/>
      <c r="H187" s="36"/>
      <c r="I187" s="36"/>
      <c r="J187" s="36"/>
      <c r="K187" s="36"/>
      <c r="L187" s="36"/>
      <c r="M187" s="37"/>
      <c r="N187" s="37"/>
      <c r="O187" s="37"/>
      <c r="P187" s="37"/>
      <c r="Q187" s="37"/>
      <c r="R187" s="37"/>
      <c r="S187" s="37"/>
      <c r="T187" s="37"/>
      <c r="U187" s="37"/>
      <c r="V187" s="37"/>
      <c r="W187" s="37"/>
      <c r="X187" s="37"/>
      <c r="Y187" s="37"/>
      <c r="Z187" s="37"/>
      <c r="AA187" s="37"/>
      <c r="AB187" s="36"/>
      <c r="AC187" s="327"/>
      <c r="AD187" s="37"/>
      <c r="AE187" s="38"/>
      <c r="AF187" s="39"/>
      <c r="AG187" s="36"/>
      <c r="AH187" s="36"/>
      <c r="AI187" s="36"/>
      <c r="AJ187" s="36"/>
      <c r="AK187" s="36"/>
      <c r="AL187" s="36"/>
      <c r="AM187" s="36"/>
      <c r="AN187" s="36"/>
      <c r="AO187" s="36"/>
      <c r="AP187" s="36"/>
      <c r="AQ187" s="36"/>
      <c r="AR187" s="36"/>
      <c r="AS187" s="36"/>
      <c r="AT187" s="242"/>
      <c r="AU187" s="242"/>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row>
    <row r="188" spans="1:99" s="108" customFormat="1" ht="9.75" customHeight="1">
      <c r="A188" s="1026"/>
      <c r="B188" s="987"/>
      <c r="C188" s="64" t="s">
        <v>9</v>
      </c>
      <c r="D188" s="61">
        <f>SUM(E188:CT188)</f>
        <v>0</v>
      </c>
      <c r="E188" s="61"/>
      <c r="F188" s="61"/>
      <c r="G188" s="61"/>
      <c r="H188" s="61"/>
      <c r="I188" s="61"/>
      <c r="J188" s="61"/>
      <c r="K188" s="61"/>
      <c r="L188" s="61"/>
      <c r="M188" s="62"/>
      <c r="N188" s="62"/>
      <c r="O188" s="62"/>
      <c r="P188" s="62"/>
      <c r="Q188" s="62"/>
      <c r="R188" s="62"/>
      <c r="S188" s="62"/>
      <c r="T188" s="62"/>
      <c r="U188" s="62"/>
      <c r="V188" s="62"/>
      <c r="W188" s="62"/>
      <c r="X188" s="62"/>
      <c r="Y188" s="62"/>
      <c r="Z188" s="62"/>
      <c r="AA188" s="62"/>
      <c r="AB188" s="61"/>
      <c r="AC188" s="329"/>
      <c r="AD188" s="62"/>
      <c r="AE188" s="63"/>
      <c r="AF188" s="64"/>
      <c r="AG188" s="61"/>
      <c r="AH188" s="61"/>
      <c r="AI188" s="61"/>
      <c r="AJ188" s="61"/>
      <c r="AK188" s="61"/>
      <c r="AL188" s="61"/>
      <c r="AM188" s="61"/>
      <c r="AN188" s="61"/>
      <c r="AO188" s="61"/>
      <c r="AP188" s="61"/>
      <c r="AQ188" s="61"/>
      <c r="AR188" s="61"/>
      <c r="AS188" s="61"/>
      <c r="AT188" s="243"/>
      <c r="AU188" s="243"/>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row>
    <row r="189" spans="1:99" s="67" customFormat="1" ht="9.75" customHeight="1">
      <c r="A189" s="1036">
        <v>13</v>
      </c>
      <c r="B189" s="985" t="s">
        <v>106</v>
      </c>
      <c r="C189" s="67" t="s">
        <v>5</v>
      </c>
      <c r="D189" s="67">
        <f t="shared" si="16"/>
        <v>35</v>
      </c>
      <c r="X189" s="68"/>
      <c r="Y189" s="68"/>
      <c r="Z189" s="68"/>
      <c r="AA189" s="68"/>
      <c r="AC189" s="271"/>
      <c r="AD189" s="68"/>
      <c r="AE189" s="69"/>
      <c r="AF189" s="70"/>
      <c r="AT189" s="244"/>
      <c r="AU189" s="244"/>
      <c r="AZ189" s="130">
        <v>10</v>
      </c>
      <c r="BA189" s="130">
        <v>15</v>
      </c>
      <c r="BB189" s="130">
        <v>5</v>
      </c>
      <c r="BC189" s="130">
        <v>5</v>
      </c>
    </row>
    <row r="190" spans="1:99" ht="9.75" customHeight="1">
      <c r="A190" s="1037"/>
      <c r="B190" s="986"/>
      <c r="C190" s="36" t="s">
        <v>6</v>
      </c>
      <c r="D190" s="36">
        <f t="shared" si="16"/>
        <v>0</v>
      </c>
      <c r="M190" s="36"/>
      <c r="N190" s="36"/>
      <c r="O190" s="36"/>
      <c r="P190" s="36"/>
      <c r="Q190" s="36"/>
      <c r="R190" s="36"/>
      <c r="S190" s="36"/>
      <c r="T190" s="36"/>
      <c r="U190" s="36"/>
      <c r="V190" s="36"/>
      <c r="W190" s="36"/>
    </row>
    <row r="191" spans="1:99" ht="9.75" customHeight="1">
      <c r="A191" s="1037"/>
      <c r="B191" s="986"/>
      <c r="C191" s="36" t="s">
        <v>7</v>
      </c>
      <c r="D191" s="36">
        <f t="shared" si="16"/>
        <v>0</v>
      </c>
      <c r="M191" s="36"/>
      <c r="N191" s="36"/>
      <c r="O191" s="36"/>
      <c r="P191" s="36"/>
      <c r="Q191" s="36"/>
      <c r="R191" s="36"/>
      <c r="S191" s="36"/>
      <c r="T191" s="36"/>
      <c r="U191" s="36"/>
      <c r="V191" s="36"/>
      <c r="W191" s="36"/>
    </row>
    <row r="192" spans="1:99" ht="9.75" customHeight="1">
      <c r="A192" s="1037"/>
      <c r="B192" s="986"/>
      <c r="C192" s="36" t="s">
        <v>8</v>
      </c>
      <c r="D192" s="36">
        <f t="shared" si="16"/>
        <v>0</v>
      </c>
      <c r="M192" s="36"/>
      <c r="N192" s="36"/>
      <c r="O192" s="36"/>
      <c r="P192" s="36"/>
      <c r="Q192" s="36"/>
      <c r="R192" s="36"/>
      <c r="S192" s="36"/>
      <c r="T192" s="36"/>
      <c r="U192" s="36"/>
      <c r="V192" s="36"/>
      <c r="W192" s="36"/>
    </row>
    <row r="193" spans="1:47" s="61" customFormat="1" ht="9.75" customHeight="1">
      <c r="A193" s="1038"/>
      <c r="B193" s="987"/>
      <c r="C193" s="61" t="s">
        <v>9</v>
      </c>
      <c r="D193" s="61">
        <f t="shared" si="16"/>
        <v>0</v>
      </c>
      <c r="X193" s="62"/>
      <c r="Y193" s="62"/>
      <c r="Z193" s="62"/>
      <c r="AA193" s="62"/>
      <c r="AC193" s="329"/>
      <c r="AD193" s="62"/>
      <c r="AE193" s="63"/>
      <c r="AF193" s="64"/>
      <c r="AT193" s="243"/>
      <c r="AU193" s="243"/>
    </row>
    <row r="194" spans="1:47" s="57" customFormat="1" ht="9.75" customHeight="1">
      <c r="A194" s="1024">
        <v>14</v>
      </c>
      <c r="B194" s="985" t="s">
        <v>36</v>
      </c>
      <c r="C194" s="57" t="s">
        <v>5</v>
      </c>
      <c r="D194" s="57">
        <f t="shared" si="16"/>
        <v>0</v>
      </c>
      <c r="N194" s="58"/>
      <c r="O194" s="58"/>
      <c r="P194" s="58"/>
      <c r="Q194" s="58"/>
      <c r="R194" s="58"/>
      <c r="S194" s="58"/>
      <c r="T194" s="58"/>
      <c r="U194" s="58"/>
      <c r="V194" s="58"/>
      <c r="W194" s="58"/>
      <c r="X194" s="58"/>
      <c r="Y194" s="152"/>
      <c r="Z194" s="58"/>
      <c r="AA194" s="58"/>
      <c r="AB194" s="107"/>
      <c r="AC194" s="330"/>
      <c r="AD194" s="152"/>
      <c r="AE194" s="153"/>
      <c r="AF194" s="209"/>
      <c r="AT194" s="241"/>
      <c r="AU194" s="241"/>
    </row>
    <row r="195" spans="1:47" ht="9.75" customHeight="1">
      <c r="A195" s="1025"/>
      <c r="B195" s="986"/>
      <c r="C195" s="36" t="s">
        <v>6</v>
      </c>
      <c r="D195" s="36">
        <v>25</v>
      </c>
      <c r="M195" s="36"/>
      <c r="T195" s="41">
        <v>2</v>
      </c>
      <c r="U195" s="41">
        <v>2</v>
      </c>
      <c r="V195" s="41">
        <v>3</v>
      </c>
      <c r="W195" s="41">
        <v>3</v>
      </c>
      <c r="X195" s="41">
        <v>6</v>
      </c>
      <c r="Y195" s="41">
        <v>4</v>
      </c>
      <c r="Z195" s="112">
        <v>2</v>
      </c>
      <c r="AA195" s="112">
        <v>2</v>
      </c>
      <c r="AB195" s="251">
        <v>2</v>
      </c>
      <c r="AG195" s="39"/>
    </row>
    <row r="196" spans="1:47" ht="9.75" customHeight="1">
      <c r="A196" s="1025"/>
      <c r="B196" s="986"/>
      <c r="C196" s="36" t="s">
        <v>7</v>
      </c>
      <c r="D196" s="36">
        <f t="shared" si="16"/>
        <v>17</v>
      </c>
      <c r="M196" s="36"/>
      <c r="T196" s="68"/>
      <c r="U196" s="68"/>
      <c r="V196" s="68"/>
      <c r="W196" s="68"/>
      <c r="X196" s="141">
        <v>1</v>
      </c>
      <c r="Y196" s="141">
        <v>2</v>
      </c>
      <c r="Z196" s="141">
        <v>4</v>
      </c>
      <c r="AA196" s="141">
        <v>5</v>
      </c>
      <c r="AB196" s="189">
        <v>3</v>
      </c>
      <c r="AC196" s="340">
        <v>1</v>
      </c>
      <c r="AD196" s="171">
        <v>1</v>
      </c>
      <c r="AE196" s="69"/>
      <c r="AF196" s="70"/>
    </row>
    <row r="197" spans="1:47" ht="9.75" customHeight="1">
      <c r="A197" s="1025"/>
      <c r="B197" s="986"/>
      <c r="C197" s="36" t="s">
        <v>8</v>
      </c>
      <c r="D197" s="36">
        <f t="shared" si="16"/>
        <v>0</v>
      </c>
      <c r="M197" s="36"/>
    </row>
    <row r="198" spans="1:47" s="61" customFormat="1" ht="9.75" customHeight="1">
      <c r="A198" s="1026"/>
      <c r="B198" s="987"/>
      <c r="C198" s="61" t="s">
        <v>9</v>
      </c>
      <c r="D198" s="61">
        <f t="shared" si="16"/>
        <v>0</v>
      </c>
      <c r="N198" s="62"/>
      <c r="O198" s="62"/>
      <c r="P198" s="62"/>
      <c r="Q198" s="62"/>
      <c r="R198" s="62"/>
      <c r="S198" s="62"/>
      <c r="T198" s="62"/>
      <c r="U198" s="62"/>
      <c r="V198" s="62"/>
      <c r="W198" s="62"/>
      <c r="X198" s="62"/>
      <c r="Y198" s="62"/>
      <c r="Z198" s="62"/>
      <c r="AA198" s="62"/>
      <c r="AC198" s="329"/>
      <c r="AD198" s="62"/>
      <c r="AE198" s="63"/>
      <c r="AF198" s="64"/>
      <c r="AT198" s="243"/>
      <c r="AU198" s="243"/>
    </row>
    <row r="199" spans="1:47" s="67" customFormat="1" ht="9.75" customHeight="1">
      <c r="A199" s="1024">
        <v>15</v>
      </c>
      <c r="B199" s="988" t="s">
        <v>37</v>
      </c>
      <c r="C199" s="70" t="s">
        <v>5</v>
      </c>
      <c r="D199" s="67">
        <f t="shared" si="16"/>
        <v>0</v>
      </c>
      <c r="M199" s="68"/>
      <c r="N199" s="68"/>
      <c r="O199" s="68"/>
      <c r="P199" s="68"/>
      <c r="Q199" s="68"/>
      <c r="R199" s="68"/>
      <c r="S199" s="68"/>
      <c r="T199" s="68"/>
      <c r="U199" s="68"/>
      <c r="V199" s="68"/>
      <c r="W199" s="68"/>
      <c r="X199" s="68"/>
      <c r="Y199" s="68"/>
      <c r="Z199" s="68"/>
      <c r="AA199" s="68"/>
      <c r="AC199" s="271"/>
      <c r="AD199" s="68"/>
      <c r="AE199" s="69"/>
      <c r="AF199" s="70"/>
      <c r="AT199" s="244"/>
      <c r="AU199" s="244"/>
    </row>
    <row r="200" spans="1:47" ht="9.75" customHeight="1">
      <c r="A200" s="1025"/>
      <c r="B200" s="989"/>
      <c r="C200" s="39" t="s">
        <v>6</v>
      </c>
      <c r="D200" s="36">
        <f t="shared" si="16"/>
        <v>0</v>
      </c>
    </row>
    <row r="201" spans="1:47" ht="9.75" customHeight="1">
      <c r="A201" s="1025"/>
      <c r="B201" s="989"/>
      <c r="C201" s="39" t="s">
        <v>7</v>
      </c>
      <c r="D201" s="36">
        <f t="shared" si="16"/>
        <v>0</v>
      </c>
    </row>
    <row r="202" spans="1:47" ht="9.75" customHeight="1">
      <c r="A202" s="1025"/>
      <c r="B202" s="989"/>
      <c r="C202" s="39" t="s">
        <v>8</v>
      </c>
      <c r="D202" s="36">
        <f t="shared" si="16"/>
        <v>0</v>
      </c>
    </row>
    <row r="203" spans="1:47" s="61" customFormat="1" ht="9.75" customHeight="1">
      <c r="A203" s="1026"/>
      <c r="B203" s="990"/>
      <c r="C203" s="64" t="s">
        <v>9</v>
      </c>
      <c r="D203" s="61">
        <f t="shared" si="16"/>
        <v>0</v>
      </c>
      <c r="M203" s="62"/>
      <c r="N203" s="62"/>
      <c r="O203" s="62"/>
      <c r="P203" s="62"/>
      <c r="Q203" s="62"/>
      <c r="R203" s="62"/>
      <c r="S203" s="62"/>
      <c r="T203" s="62"/>
      <c r="U203" s="62"/>
      <c r="V203" s="62"/>
      <c r="W203" s="62"/>
      <c r="X203" s="62"/>
      <c r="Y203" s="62"/>
      <c r="Z203" s="62"/>
      <c r="AA203" s="62"/>
      <c r="AC203" s="329"/>
      <c r="AD203" s="62"/>
      <c r="AE203" s="63"/>
      <c r="AF203" s="64"/>
      <c r="AT203" s="243"/>
      <c r="AU203" s="243"/>
    </row>
    <row r="204" spans="1:47" s="67" customFormat="1" ht="9.75" customHeight="1">
      <c r="A204" s="1024">
        <v>16</v>
      </c>
      <c r="B204" s="988" t="s">
        <v>38</v>
      </c>
      <c r="C204" s="70" t="s">
        <v>5</v>
      </c>
      <c r="D204" s="67">
        <f t="shared" si="16"/>
        <v>0</v>
      </c>
      <c r="M204" s="68"/>
      <c r="N204" s="68"/>
      <c r="O204" s="68"/>
      <c r="P204" s="68"/>
      <c r="Q204" s="68"/>
      <c r="R204" s="68"/>
      <c r="S204" s="68"/>
      <c r="T204" s="68"/>
      <c r="U204" s="68"/>
      <c r="V204" s="68"/>
      <c r="W204" s="68"/>
      <c r="X204" s="68"/>
      <c r="Y204" s="68"/>
      <c r="Z204" s="68"/>
      <c r="AA204" s="68"/>
      <c r="AC204" s="271"/>
      <c r="AD204" s="68"/>
      <c r="AE204" s="69"/>
      <c r="AF204" s="70"/>
      <c r="AT204" s="244"/>
      <c r="AU204" s="244"/>
    </row>
    <row r="205" spans="1:47" ht="9.75" customHeight="1">
      <c r="A205" s="1025"/>
      <c r="B205" s="989"/>
      <c r="C205" s="39" t="s">
        <v>6</v>
      </c>
      <c r="D205" s="36">
        <f t="shared" si="16"/>
        <v>0</v>
      </c>
    </row>
    <row r="206" spans="1:47" ht="9.75" customHeight="1">
      <c r="A206" s="1025"/>
      <c r="B206" s="989"/>
      <c r="C206" s="39" t="s">
        <v>7</v>
      </c>
      <c r="D206" s="36">
        <f t="shared" si="16"/>
        <v>0</v>
      </c>
    </row>
    <row r="207" spans="1:47" ht="9.75" customHeight="1">
      <c r="A207" s="1025"/>
      <c r="B207" s="989"/>
      <c r="C207" s="39" t="s">
        <v>8</v>
      </c>
      <c r="D207" s="36">
        <f t="shared" si="16"/>
        <v>0</v>
      </c>
    </row>
    <row r="208" spans="1:47" s="61" customFormat="1" ht="9.75" customHeight="1">
      <c r="A208" s="1026"/>
      <c r="B208" s="990"/>
      <c r="C208" s="64" t="s">
        <v>9</v>
      </c>
      <c r="D208" s="61">
        <f t="shared" si="16"/>
        <v>0</v>
      </c>
      <c r="M208" s="62"/>
      <c r="N208" s="62"/>
      <c r="O208" s="62"/>
      <c r="P208" s="62"/>
      <c r="Q208" s="62"/>
      <c r="R208" s="62"/>
      <c r="S208" s="62"/>
      <c r="T208" s="62"/>
      <c r="U208" s="62"/>
      <c r="V208" s="62"/>
      <c r="W208" s="62"/>
      <c r="X208" s="62"/>
      <c r="Y208" s="62"/>
      <c r="Z208" s="62"/>
      <c r="AA208" s="62"/>
      <c r="AC208" s="329"/>
      <c r="AD208" s="62"/>
      <c r="AE208" s="63"/>
      <c r="AF208" s="64"/>
      <c r="AT208" s="243"/>
      <c r="AU208" s="243"/>
    </row>
  </sheetData>
  <sheetProtection formatCells="0"/>
  <protectedRanges>
    <protectedRange sqref="A13:DK270" name="Zakres1"/>
  </protectedRanges>
  <autoFilter ref="A1:CT208" xr:uid="{44D5E0FA-8682-4778-BDC4-DC89439BED66}"/>
  <mergeCells count="81">
    <mergeCell ref="A204:A208"/>
    <mergeCell ref="B204:B208"/>
    <mergeCell ref="A194:A198"/>
    <mergeCell ref="B194:B198"/>
    <mergeCell ref="A199:A203"/>
    <mergeCell ref="B199:B203"/>
    <mergeCell ref="A174:A178"/>
    <mergeCell ref="B174:B178"/>
    <mergeCell ref="A179:A183"/>
    <mergeCell ref="B179:B183"/>
    <mergeCell ref="A189:A193"/>
    <mergeCell ref="B189:B193"/>
    <mergeCell ref="A184:A188"/>
    <mergeCell ref="B184:B188"/>
    <mergeCell ref="A159:A163"/>
    <mergeCell ref="B159:B163"/>
    <mergeCell ref="A164:A168"/>
    <mergeCell ref="B164:B168"/>
    <mergeCell ref="A169:A173"/>
    <mergeCell ref="B169:B173"/>
    <mergeCell ref="A143:A147"/>
    <mergeCell ref="B143:B147"/>
    <mergeCell ref="A148:A152"/>
    <mergeCell ref="B148:B152"/>
    <mergeCell ref="A154:A158"/>
    <mergeCell ref="B154:B158"/>
    <mergeCell ref="A128:A132"/>
    <mergeCell ref="B128:B132"/>
    <mergeCell ref="A133:A137"/>
    <mergeCell ref="B133:B137"/>
    <mergeCell ref="A138:A142"/>
    <mergeCell ref="B138:B142"/>
    <mergeCell ref="A113:A117"/>
    <mergeCell ref="B113:B117"/>
    <mergeCell ref="A118:A122"/>
    <mergeCell ref="B118:B122"/>
    <mergeCell ref="A123:A127"/>
    <mergeCell ref="B123:B127"/>
    <mergeCell ref="A98:A102"/>
    <mergeCell ref="B98:B102"/>
    <mergeCell ref="A103:A107"/>
    <mergeCell ref="B103:B107"/>
    <mergeCell ref="A108:A112"/>
    <mergeCell ref="B108:B112"/>
    <mergeCell ref="A83:A87"/>
    <mergeCell ref="B83:B87"/>
    <mergeCell ref="A88:A92"/>
    <mergeCell ref="B88:B92"/>
    <mergeCell ref="A93:A97"/>
    <mergeCell ref="B93:B97"/>
    <mergeCell ref="A68:A72"/>
    <mergeCell ref="B68:B72"/>
    <mergeCell ref="A73:A77"/>
    <mergeCell ref="B73:B77"/>
    <mergeCell ref="A78:A82"/>
    <mergeCell ref="B78:B82"/>
    <mergeCell ref="A53:A57"/>
    <mergeCell ref="B53:B57"/>
    <mergeCell ref="A58:A62"/>
    <mergeCell ref="B58:B62"/>
    <mergeCell ref="A63:A67"/>
    <mergeCell ref="B63:B67"/>
    <mergeCell ref="A38:A42"/>
    <mergeCell ref="B38:B42"/>
    <mergeCell ref="A43:A47"/>
    <mergeCell ref="B43:B47"/>
    <mergeCell ref="A48:A52"/>
    <mergeCell ref="B48:B52"/>
    <mergeCell ref="A23:A27"/>
    <mergeCell ref="B23:B27"/>
    <mergeCell ref="A28:A32"/>
    <mergeCell ref="B28:B32"/>
    <mergeCell ref="A33:A37"/>
    <mergeCell ref="B33:B37"/>
    <mergeCell ref="A18:A22"/>
    <mergeCell ref="B18:B22"/>
    <mergeCell ref="A1:A12"/>
    <mergeCell ref="B3:B7"/>
    <mergeCell ref="B8:B12"/>
    <mergeCell ref="A13:A17"/>
    <mergeCell ref="B13:B17"/>
  </mergeCells>
  <conditionalFormatting sqref="E8:BI12">
    <cfRule type="expression" dxfId="42"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DCF7-009F-4B09-91B2-A357F627F882}">
  <dimension ref="A1:CV223"/>
  <sheetViews>
    <sheetView workbookViewId="0">
      <pane xSplit="4" ySplit="12" topLeftCell="AH13"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36" width="8.42578125" style="37" customWidth="1"/>
    <col min="37" max="37" width="8.42578125" style="38" customWidth="1"/>
    <col min="38" max="38" width="8.42578125" style="39" customWidth="1"/>
    <col min="39" max="45" width="8.42578125" style="36" customWidth="1"/>
    <col min="46" max="47" width="8.42578125" style="242" customWidth="1"/>
    <col min="48" max="98" width="8.42578125" style="36" customWidth="1"/>
    <col min="99" max="16384" width="8.85546875" style="36"/>
  </cols>
  <sheetData>
    <row r="1" spans="1:98"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88" t="str">
        <f t="shared" si="0"/>
        <v>21.10-27.10</v>
      </c>
      <c r="AL1" s="201"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992"/>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92">
        <v>43</v>
      </c>
      <c r="AL2" s="202">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992"/>
      <c r="B3" s="997"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76">
        <f ca="1">OFFSET(CAPACITY!$G$2,0,7*(AE$2-$E$2))</f>
        <v>26.922000000000004</v>
      </c>
      <c r="AF3" s="76">
        <f ca="1">OFFSET(CAPACITY!$G$2,0,7*(AF$2-$E$2))</f>
        <v>27.048000000000002</v>
      </c>
      <c r="AG3" s="76">
        <f ca="1">OFFSET(CAPACITY!$G$2,0,7*(AG$2-$E$2))</f>
        <v>28.728000000000002</v>
      </c>
      <c r="AH3" s="76">
        <f ca="1">OFFSET(CAPACITY!$G$2,0,7*(AH$2-$E$2))</f>
        <v>22.385999999999996</v>
      </c>
      <c r="AI3" s="76">
        <f ca="1">OFFSET(CAPACITY!$G$2,0,7*(AI$2-$E$2))</f>
        <v>29.840999999999998</v>
      </c>
      <c r="AJ3" s="76">
        <f ca="1">OFFSET(CAPACITY!$G$2,0,7*(AJ$2-$E$2))</f>
        <v>29.567999999999994</v>
      </c>
      <c r="AK3" s="94">
        <f ca="1">OFFSET(CAPACITY!$G$2,0,7*(AK$2-$E$2))</f>
        <v>29.001000000000005</v>
      </c>
      <c r="AL3" s="203">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992"/>
      <c r="B4" s="998"/>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54">
        <f ca="1">OFFSET(CAPACITY!$G$4,0,7*(AE$2-$E$2))</f>
        <v>7.6278509597290123</v>
      </c>
      <c r="AF4" s="54">
        <f ca="1">OFFSET(CAPACITY!$G$4,0,7*(AF$2-$E$2))</f>
        <v>8.2661648475724441</v>
      </c>
      <c r="AG4" s="54">
        <f ca="1">OFFSET(CAPACITY!$G$4,0,7*(AG$2-$E$2))</f>
        <v>8.0587128340233285</v>
      </c>
      <c r="AH4" s="54">
        <f ca="1">OFFSET(CAPACITY!$G$4,0,7*(AH$2-$E$2))</f>
        <v>5.8246142265713168</v>
      </c>
      <c r="AI4" s="54">
        <f ca="1">OFFSET(CAPACITY!$G$4,0,7*(AI$2-$E$2))</f>
        <v>8.5853217914941595</v>
      </c>
      <c r="AJ4" s="54">
        <f ca="1">OFFSET(CAPACITY!$G$4,0,7*(AJ$2-$E$2))</f>
        <v>6.7820850583364649</v>
      </c>
      <c r="AK4" s="89">
        <f ca="1">OFFSET(CAPACITY!$G$4,0,7*(AK$2-$E$2))</f>
        <v>8.9044787354158768</v>
      </c>
      <c r="AL4" s="204">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992"/>
      <c r="B5" s="998"/>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54">
        <f ca="1">OFFSET(CAPACITY!$G$6,0,7*(AE$2-$E$2))</f>
        <v>16.691199498903863</v>
      </c>
      <c r="AF5" s="54">
        <f ca="1">OFFSET(CAPACITY!$G$6,0,7*(AF$2-$E$2))</f>
        <v>16.462793611024125</v>
      </c>
      <c r="AG5" s="54">
        <f ca="1">OFFSET(CAPACITY!$G$6,0,7*(AG$2-$E$2))</f>
        <v>18.096774193548399</v>
      </c>
      <c r="AH5" s="54">
        <f ca="1">OFFSET(CAPACITY!$G$6,0,7*(AH$2-$E$2))</f>
        <v>14.0381772627623</v>
      </c>
      <c r="AI5" s="54">
        <f ca="1">OFFSET(CAPACITY!$G$6,0,7*(AI$2-$E$2))</f>
        <v>18.448167867209531</v>
      </c>
      <c r="AJ5" s="54">
        <f ca="1">OFFSET(CAPACITY!$G$6,0,7*(AJ$2-$E$2))</f>
        <v>18.096774193548399</v>
      </c>
      <c r="AK5" s="89">
        <f ca="1">OFFSET(CAPACITY!$G$6,0,7*(AK$2-$E$2))</f>
        <v>17.516974632007528</v>
      </c>
      <c r="AL5" s="204">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992"/>
      <c r="B6" s="998"/>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54">
        <f ca="1">OFFSET(CAPACITY!$G$8,0,7*(AE$2-$E$2))</f>
        <v>7.5599999999999987</v>
      </c>
      <c r="AF6" s="54">
        <f ca="1">OFFSET(CAPACITY!$G$8,0,7*(AF$2-$E$2))</f>
        <v>7.9099999999999984</v>
      </c>
      <c r="AG6" s="54">
        <f ca="1">OFFSET(CAPACITY!$G$8,0,7*(AG$2-$E$2))</f>
        <v>7.6824999999999983</v>
      </c>
      <c r="AH6" s="54">
        <f ca="1">OFFSET(CAPACITY!$G$8,0,7*(AH$2-$E$2))</f>
        <v>4.2875000000000005</v>
      </c>
      <c r="AI6" s="54">
        <f ca="1">OFFSET(CAPACITY!$G$8,0,7*(AI$2-$E$2))</f>
        <v>8.1374999999999993</v>
      </c>
      <c r="AJ6" s="54">
        <f ca="1">OFFSET(CAPACITY!$G$8,0,7*(AJ$2-$E$2))</f>
        <v>8.1374999999999993</v>
      </c>
      <c r="AK6" s="89">
        <f ca="1">OFFSET(CAPACITY!$G$8,0,7*(AK$2-$E$2))</f>
        <v>7.7874999999999996</v>
      </c>
      <c r="AL6" s="204">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992"/>
      <c r="B7" s="999"/>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66">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66">
        <f ca="1">OFFSET(CAPACITY!$G$10,0,7*(AE$2-$E$2))</f>
        <v>18.72</v>
      </c>
      <c r="AF7" s="66">
        <f ca="1">OFFSET(CAPACITY!$G$10,0,7*(AF$2-$E$2))</f>
        <v>20.407499999999999</v>
      </c>
      <c r="AG7" s="66">
        <f ca="1">OFFSET(CAPACITY!$G$10,0,7*(AG$2-$E$2))</f>
        <v>24.157499999999995</v>
      </c>
      <c r="AH7" s="66">
        <f ca="1">OFFSET(CAPACITY!$G$10,0,7*(AH$2-$E$2))</f>
        <v>24.157499999999995</v>
      </c>
      <c r="AI7" s="66">
        <f ca="1">OFFSET(CAPACITY!$G$10,0,7*(AI$2-$E$2))</f>
        <v>24.157499999999995</v>
      </c>
      <c r="AJ7" s="66">
        <f ca="1">OFFSET(CAPACITY!$G$10,0,7*(AJ$2-$E$2))</f>
        <v>24.157499999999995</v>
      </c>
      <c r="AK7" s="96">
        <f ca="1">OFFSET(CAPACITY!$G$10,0,7*(AK$2-$E$2))</f>
        <v>24.157499999999995</v>
      </c>
      <c r="AL7" s="20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388">
        <f ca="1">OFFSET(CAPACITY!$G$10,0,7*(AV$2+52-$E$2))</f>
        <v>19.188749999999999</v>
      </c>
      <c r="AW7" s="388">
        <f ca="1">OFFSET(CAPACITY!$G$10,0,7*(AW$2+52-$E$2))</f>
        <v>24.157499999999995</v>
      </c>
      <c r="AX7" s="388">
        <f ca="1">OFFSET(CAPACITY!$G$10,0,7*(AX$2+52-$E$2))</f>
        <v>24.157499999999995</v>
      </c>
      <c r="AY7" s="388">
        <f ca="1">OFFSET(CAPACITY!$G$10,0,7*(AY$2+52-$E$2))</f>
        <v>24.157499999999995</v>
      </c>
      <c r="AZ7" s="388">
        <f ca="1">OFFSET(CAPACITY!$G$10,0,7*(AZ$2+52-$E$2))</f>
        <v>24.157499999999995</v>
      </c>
      <c r="BA7" s="388">
        <f ca="1">OFFSET(CAPACITY!$G$10,0,7*(BA$2+52-$E$2))</f>
        <v>24.157499999999995</v>
      </c>
      <c r="BB7" s="388">
        <f ca="1">OFFSET(CAPACITY!$G$10,0,7*(BB$2+52-$E$2))</f>
        <v>24.157499999999995</v>
      </c>
      <c r="BC7" s="388">
        <f ca="1">OFFSET(CAPACITY!$G$10,0,7*(BC$2+52-$E$2))</f>
        <v>24.157499999999995</v>
      </c>
      <c r="BD7" s="388">
        <f ca="1">OFFSET(CAPACITY!$G$10,0,7*(BD$2+52-$E$2))</f>
        <v>24.157499999999995</v>
      </c>
      <c r="BE7" s="388">
        <f ca="1">OFFSET(CAPACITY!$G$10,0,7*(BE$2+52-$E$2))</f>
        <v>24.157499999999995</v>
      </c>
      <c r="BF7" s="388">
        <f ca="1">OFFSET(CAPACITY!$G$10,0,7*(BF$2+52-$E$2))</f>
        <v>24.157499999999995</v>
      </c>
      <c r="BG7" s="388">
        <f ca="1">OFFSET(CAPACITY!$G$10,0,7*(BG$2+52-$E$2))</f>
        <v>24.157499999999995</v>
      </c>
      <c r="BH7" s="388">
        <f ca="1">OFFSET(CAPACITY!$G$10,0,7*(BH$2+52-$E$2))</f>
        <v>24.157499999999995</v>
      </c>
      <c r="BI7" s="388">
        <f ca="1">OFFSET(CAPACITY!$G$10,0,7*(BI$2+52-$E$2))</f>
        <v>24.412499999999998</v>
      </c>
      <c r="BJ7" s="388">
        <f ca="1">OFFSET(CAPACITY!$G$10,0,7*(BJ$2+52-$E$2))</f>
        <v>24.412499999999998</v>
      </c>
      <c r="BK7" s="388">
        <f ca="1">OFFSET(CAPACITY!$G$10,0,7*(BK$2+52-$E$2))</f>
        <v>16.424999999999997</v>
      </c>
      <c r="BL7" s="388">
        <f ca="1">OFFSET(CAPACITY!$G$10,0,7*(BL$2+52-$E$2))</f>
        <v>15.75</v>
      </c>
      <c r="BM7" s="388">
        <f ca="1">OFFSET(CAPACITY!$G$10,0,7*(BM$2+52-$E$2))</f>
        <v>24.412499999999998</v>
      </c>
      <c r="BN7" s="388">
        <f ca="1">OFFSET(CAPACITY!$G$10,0,7*(BN$2+52-$E$2))</f>
        <v>24.412499999999998</v>
      </c>
      <c r="BO7" s="388">
        <f ca="1">OFFSET(CAPACITY!$G$10,0,7*(BO$2+52-$E$2))</f>
        <v>24.412499999999998</v>
      </c>
      <c r="BP7" s="388">
        <f ca="1">OFFSET(CAPACITY!$G$10,0,7*(BP$2+52-$E$2))</f>
        <v>24.412499999999998</v>
      </c>
      <c r="BQ7" s="388">
        <f ca="1">OFFSET(CAPACITY!$G$10,0,7*(BQ$2+52-$E$2))</f>
        <v>24.412499999999998</v>
      </c>
      <c r="BR7" s="388">
        <f ca="1">OFFSET(CAPACITY!$G$10,0,7*(BR$2+52-$E$2))</f>
        <v>24.412499999999998</v>
      </c>
      <c r="BS7" s="388">
        <f ca="1">OFFSET(CAPACITY!$G$10,0,7*(BS$2+52-$E$2))</f>
        <v>19.162499999999998</v>
      </c>
      <c r="BT7" s="388">
        <f ca="1">OFFSET(CAPACITY!$G$10,0,7*(BT$2+52-$E$2))</f>
        <v>20.924999999999997</v>
      </c>
      <c r="BU7" s="388">
        <f ca="1">OFFSET(CAPACITY!$G$10,0,7*(BU$2+52-$E$2))</f>
        <v>21.412499999999998</v>
      </c>
      <c r="BV7" s="388">
        <f ca="1">OFFSET(CAPACITY!$G$10,0,7*(BV$2+52-$E$2))</f>
        <v>24.412499999999998</v>
      </c>
      <c r="BW7" s="388">
        <f ca="1">OFFSET(CAPACITY!$G$10,0,7*(BW$2+52-$E$2))</f>
        <v>24.412499999999998</v>
      </c>
      <c r="BX7" s="388">
        <f ca="1">OFFSET(CAPACITY!$G$10,0,7*(BX$2+52-$E$2))</f>
        <v>24.412499999999998</v>
      </c>
      <c r="BY7" s="388">
        <f ca="1">OFFSET(CAPACITY!$G$10,0,7*(BY$2+52-$E$2))</f>
        <v>24.412499999999998</v>
      </c>
      <c r="BZ7" s="388">
        <f ca="1">OFFSET(CAPACITY!$G$10,0,7*(BZ$2+52-$E$2))</f>
        <v>20.924999999999997</v>
      </c>
      <c r="CA7" s="388">
        <f ca="1">OFFSET(CAPACITY!$G$10,0,7*(CA$2+52-$E$2))</f>
        <v>18</v>
      </c>
      <c r="CB7" s="388">
        <f ca="1">OFFSET(CAPACITY!$G$10,0,7*(CB$2+52-$E$2))</f>
        <v>23.662499999999998</v>
      </c>
      <c r="CC7" s="388">
        <f ca="1">OFFSET(CAPACITY!$G$10,0,7*(CC$2+52-$E$2))</f>
        <v>24.412499999999998</v>
      </c>
      <c r="CD7" s="388">
        <f ca="1">OFFSET(CAPACITY!$G$10,0,7*(CD$2+52-$E$2))</f>
        <v>22.912499999999998</v>
      </c>
      <c r="CE7" s="388">
        <f ca="1">OFFSET(CAPACITY!$G$10,0,7*(CE$2+52-$E$2))</f>
        <v>24.412499999999998</v>
      </c>
      <c r="CF7" s="388">
        <f ca="1">OFFSET(CAPACITY!$G$10,0,7*(CF$2+52-$E$2))</f>
        <v>24.412499999999998</v>
      </c>
      <c r="CG7" s="388">
        <f ca="1">OFFSET(CAPACITY!$G$10,0,7*(CG$2+52-$E$2))</f>
        <v>23.174999999999997</v>
      </c>
      <c r="CH7" s="388">
        <f ca="1">OFFSET(CAPACITY!$G$10,0,7*(CH$2+52-$E$2))</f>
        <v>23.662499999999998</v>
      </c>
      <c r="CI7" s="388">
        <f ca="1">OFFSET(CAPACITY!$G$10,0,7*(CI$2+52-$E$2))</f>
        <v>24.412499999999998</v>
      </c>
      <c r="CJ7" s="388">
        <f ca="1">OFFSET(CAPACITY!$G$10,0,7*(CJ$2+52-$E$2))</f>
        <v>20.924999999999997</v>
      </c>
      <c r="CK7" s="388">
        <f ca="1">OFFSET(CAPACITY!$G$10,0,7*(CK$2+52-$E$2))</f>
        <v>24.412499999999998</v>
      </c>
      <c r="CL7" s="388">
        <f ca="1">OFFSET(CAPACITY!$G$10,0,7*(CL$2+52-$E$2))</f>
        <v>24.412499999999998</v>
      </c>
      <c r="CM7" s="388">
        <f ca="1">OFFSET(CAPACITY!$G$10,0,7*(CM$2+52-$E$2))</f>
        <v>24.412499999999998</v>
      </c>
      <c r="CN7" s="388">
        <f ca="1">OFFSET(CAPACITY!$G$10,0,7*(CN$2+52-$E$2))</f>
        <v>13.912500000000001</v>
      </c>
      <c r="CO7" s="388">
        <f ca="1">OFFSET(CAPACITY!$G$10,0,7*(CO$2+52-$E$2))</f>
        <v>24.412499999999998</v>
      </c>
      <c r="CP7" s="388">
        <f ca="1">OFFSET(CAPACITY!$G$10,0,7*(CP$2+52-$E$2))</f>
        <v>23.662499999999998</v>
      </c>
      <c r="CQ7" s="388">
        <f ca="1">OFFSET(CAPACITY!$G$10,0,7*(CQ$2+52-$E$2))</f>
        <v>24.412499999999998</v>
      </c>
      <c r="CR7" s="388">
        <f ca="1">OFFSET(CAPACITY!$G$10,0,7*(CR$2+52-$E$2))</f>
        <v>22.424999999999997</v>
      </c>
      <c r="CS7" s="388">
        <f ca="1">OFFSET(CAPACITY!$G$10,0,7*(CS$2+52-$E$2))</f>
        <v>20.924999999999997</v>
      </c>
      <c r="CT7" s="388">
        <f ca="1">OFFSET(CAPACITY!$G$10,0,7*(CT$2+52-$E$2))</f>
        <v>7.5</v>
      </c>
    </row>
    <row r="8" spans="1:98" s="57" customFormat="1" ht="9.75" customHeight="1">
      <c r="A8" s="992"/>
      <c r="B8" s="1000" t="s">
        <v>10</v>
      </c>
      <c r="C8" s="97" t="s">
        <v>5</v>
      </c>
      <c r="D8" s="97"/>
      <c r="E8" s="71">
        <f t="shared" ref="E8:BI8" si="2">E3-SUMIF($C$13:$C$531,$C8,E13:E531)</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72">
        <f t="shared" ca="1" si="2"/>
        <v>-9.0779999999999959</v>
      </c>
      <c r="AF8" s="72">
        <f t="shared" ca="1" si="2"/>
        <v>-4.9519999999999982</v>
      </c>
      <c r="AG8" s="72">
        <f t="shared" ca="1" si="2"/>
        <v>-1.2719999999999985</v>
      </c>
      <c r="AH8" s="72">
        <f t="shared" ca="1" si="2"/>
        <v>-8.6140000000000043</v>
      </c>
      <c r="AI8" s="72">
        <f t="shared" ca="1" si="2"/>
        <v>0.84099999999999753</v>
      </c>
      <c r="AJ8" s="72">
        <f t="shared" ca="1" si="2"/>
        <v>-4.4320000000000057</v>
      </c>
      <c r="AK8" s="98">
        <f t="shared" ca="1" si="2"/>
        <v>-10.998999999999995</v>
      </c>
      <c r="AL8" s="206">
        <f t="shared" ca="1" si="2"/>
        <v>-14.043999999999997</v>
      </c>
      <c r="AM8" s="71">
        <f t="shared" ca="1" si="2"/>
        <v>-14.318999999999996</v>
      </c>
      <c r="AN8" s="71">
        <f t="shared" ca="1" si="2"/>
        <v>-19.719000000000001</v>
      </c>
      <c r="AO8" s="71">
        <f t="shared" ca="1" si="2"/>
        <v>-7.3189999999999955</v>
      </c>
      <c r="AP8" s="71">
        <f t="shared" ca="1" si="2"/>
        <v>-13.998999999999995</v>
      </c>
      <c r="AQ8" s="71">
        <f t="shared" ca="1" si="2"/>
        <v>-14.657999999999998</v>
      </c>
      <c r="AR8" s="71">
        <f t="shared" ca="1" si="2"/>
        <v>-11.591999999999999</v>
      </c>
      <c r="AS8" s="71">
        <f t="shared" ca="1" si="2"/>
        <v>-7.5790000000000006</v>
      </c>
      <c r="AT8" s="238">
        <f t="shared" ca="1" si="2"/>
        <v>12.389999999999997</v>
      </c>
      <c r="AU8" s="238">
        <f t="shared" ca="1" si="2"/>
        <v>17.345999999999997</v>
      </c>
      <c r="AV8" s="71">
        <f t="shared" ca="1" si="2"/>
        <v>-13.753000000000004</v>
      </c>
      <c r="AW8" s="71">
        <f t="shared" ca="1" si="2"/>
        <v>-8.2719999999999985</v>
      </c>
      <c r="AX8" s="71">
        <f t="shared" ca="1" si="2"/>
        <v>-13.271999999999998</v>
      </c>
      <c r="AY8" s="71">
        <f t="shared" ca="1" si="2"/>
        <v>-15.561000000000007</v>
      </c>
      <c r="AZ8" s="71">
        <f t="shared" ca="1" si="2"/>
        <v>-13.545000000000002</v>
      </c>
      <c r="BA8" s="71">
        <f t="shared" ca="1" si="2"/>
        <v>-9.6580000000000048</v>
      </c>
      <c r="BB8" s="71">
        <f t="shared" ca="1" si="2"/>
        <v>-8.4190000000000005</v>
      </c>
      <c r="BC8" s="71">
        <f t="shared" ca="1" si="2"/>
        <v>-7.0330000000000084</v>
      </c>
      <c r="BD8" s="71">
        <f t="shared" ca="1" si="2"/>
        <v>-5.8150000000000013</v>
      </c>
      <c r="BE8" s="71">
        <f t="shared" ca="1" si="2"/>
        <v>-3.9250000000000043</v>
      </c>
      <c r="BF8" s="71">
        <f t="shared" ca="1" si="2"/>
        <v>-4.7439999999999998</v>
      </c>
      <c r="BG8" s="71">
        <f t="shared" ca="1" si="2"/>
        <v>9.8360000000000021</v>
      </c>
      <c r="BH8" s="71">
        <f t="shared" ca="1" si="2"/>
        <v>19.166199999999989</v>
      </c>
      <c r="BI8" s="71">
        <f t="shared" ca="1" si="2"/>
        <v>18.702000000000002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992"/>
      <c r="B9" s="1001"/>
      <c r="C9" s="87" t="s">
        <v>6</v>
      </c>
      <c r="D9" s="87"/>
      <c r="E9" s="51">
        <f t="shared" ref="E9:BI9" si="3">E4-SUMIF($C$13:$C$531,$C9,E13:E531)</f>
        <v>10.3885585246519</v>
      </c>
      <c r="F9" s="51">
        <f t="shared" ca="1" si="3"/>
        <v>10.388558524651856</v>
      </c>
      <c r="G9" s="51">
        <f t="shared" ca="1" si="3"/>
        <v>10.388558524651856</v>
      </c>
      <c r="H9" s="51">
        <f t="shared" ca="1" si="3"/>
        <v>0.15445991719984242</v>
      </c>
      <c r="I9" s="51">
        <f t="shared" ca="1" si="3"/>
        <v>2.3885585246518559</v>
      </c>
      <c r="J9" s="51">
        <f t="shared" ca="1" si="3"/>
        <v>2.0694015807301387</v>
      </c>
      <c r="K9" s="51">
        <f t="shared" ca="1" si="3"/>
        <v>-3.6114414753481441</v>
      </c>
      <c r="L9" s="51">
        <f t="shared" ca="1" si="3"/>
        <v>-4.0850583364697037</v>
      </c>
      <c r="M9" s="55">
        <f t="shared" ca="1" si="3"/>
        <v>-11.068912307113292</v>
      </c>
      <c r="N9" s="55">
        <f t="shared" ca="1" si="3"/>
        <v>-8.1114414753481441</v>
      </c>
      <c r="O9" s="55">
        <f t="shared" ca="1" si="3"/>
        <v>-3.7763643206624078</v>
      </c>
      <c r="P9" s="55">
        <f t="shared" ca="1" si="3"/>
        <v>-7.4785848701543136</v>
      </c>
      <c r="Q9" s="55">
        <f t="shared" ca="1" si="3"/>
        <v>-9.5370718855852505</v>
      </c>
      <c r="R9" s="55">
        <f t="shared" ca="1" si="3"/>
        <v>-3.5263831388784403</v>
      </c>
      <c r="S9" s="55">
        <f t="shared" ca="1" si="3"/>
        <v>-9.8987579977418179</v>
      </c>
      <c r="T9" s="55">
        <f t="shared" ca="1" si="3"/>
        <v>-2.0104629281144195</v>
      </c>
      <c r="U9" s="55">
        <f t="shared" ca="1" si="3"/>
        <v>-5.7445238991343661</v>
      </c>
      <c r="V9" s="55">
        <f t="shared" ca="1" si="3"/>
        <v>-4.2604441098983878</v>
      </c>
      <c r="W9" s="55">
        <f t="shared" ca="1" si="3"/>
        <v>-5.5370718855852505</v>
      </c>
      <c r="X9" s="55">
        <f t="shared" ca="1" si="3"/>
        <v>-3.7338351524275559</v>
      </c>
      <c r="Y9" s="55">
        <f t="shared" ca="1" si="3"/>
        <v>-4.5796010538201024</v>
      </c>
      <c r="Z9" s="55">
        <f t="shared" ca="1" si="3"/>
        <v>3.2661648475724441</v>
      </c>
      <c r="AA9" s="55">
        <f t="shared" ca="1" si="3"/>
        <v>-2.2711328566051971</v>
      </c>
      <c r="AB9" s="51">
        <f t="shared" ca="1" si="3"/>
        <v>-5.0636808430560816</v>
      </c>
      <c r="AC9" s="324">
        <f t="shared" ca="1" si="3"/>
        <v>-4.0636808430560816</v>
      </c>
      <c r="AD9" s="55">
        <f t="shared" ca="1" si="3"/>
        <v>-6.7445238991343661</v>
      </c>
      <c r="AE9" s="55">
        <f t="shared" ca="1" si="3"/>
        <v>-6.3721490402709877</v>
      </c>
      <c r="AF9" s="55">
        <f t="shared" ca="1" si="3"/>
        <v>-4.7338351524275559</v>
      </c>
      <c r="AG9" s="55">
        <f t="shared" ca="1" si="3"/>
        <v>-7.9412871659766715</v>
      </c>
      <c r="AH9" s="55">
        <f t="shared" ca="1" si="3"/>
        <v>-6.1753857734286832</v>
      </c>
      <c r="AI9" s="55">
        <f t="shared" ca="1" si="3"/>
        <v>0.58532179149415953</v>
      </c>
      <c r="AJ9" s="55">
        <f t="shared" ca="1" si="3"/>
        <v>-11.217914941663535</v>
      </c>
      <c r="AK9" s="90">
        <f t="shared" ca="1" si="3"/>
        <v>-18.095521264584121</v>
      </c>
      <c r="AL9" s="207">
        <f t="shared" ca="1" si="3"/>
        <v>-22.255175009409111</v>
      </c>
      <c r="AM9" s="51">
        <f t="shared" ca="1" si="3"/>
        <v>-12.787053067369218</v>
      </c>
      <c r="AN9" s="51">
        <f t="shared" ca="1" si="3"/>
        <v>-13.01046292811442</v>
      </c>
      <c r="AO9" s="51">
        <f t="shared" ca="1" si="3"/>
        <v>-5.2497553631915768</v>
      </c>
      <c r="AP9" s="51">
        <f t="shared" ca="1" si="3"/>
        <v>-2.6114414753481441</v>
      </c>
      <c r="AQ9" s="51">
        <f t="shared" ca="1" si="3"/>
        <v>5.7771170493037154</v>
      </c>
      <c r="AR9" s="51">
        <f t="shared" ca="1" si="3"/>
        <v>3.1069627399322393</v>
      </c>
      <c r="AS9" s="51">
        <f t="shared" ca="1" si="3"/>
        <v>-2.6430560782837951</v>
      </c>
      <c r="AT9" s="239">
        <f t="shared" ca="1" si="3"/>
        <v>9.4151298456906201</v>
      </c>
      <c r="AU9" s="239">
        <f t="shared" ca="1" si="3"/>
        <v>13.181181783966869</v>
      </c>
      <c r="AV9" s="51">
        <f t="shared" ca="1" si="3"/>
        <v>12.665336846066978</v>
      </c>
      <c r="AW9" s="51">
        <f t="shared" ca="1" si="3"/>
        <v>21.830334964245377</v>
      </c>
      <c r="AX9" s="51">
        <f t="shared" ca="1" si="3"/>
        <v>21.830334964245377</v>
      </c>
      <c r="AY9" s="51">
        <f t="shared" ca="1" si="3"/>
        <v>15.090929619872018</v>
      </c>
      <c r="AZ9" s="51">
        <f t="shared" ca="1" si="3"/>
        <v>16.622882950696258</v>
      </c>
      <c r="BA9" s="51">
        <f t="shared" ca="1" si="3"/>
        <v>15.777117049303712</v>
      </c>
      <c r="BB9" s="51">
        <f t="shared" ca="1" si="3"/>
        <v>11.718630033872774</v>
      </c>
      <c r="BC9" s="51">
        <f t="shared" ca="1" si="3"/>
        <v>17.771847948814433</v>
      </c>
      <c r="BD9" s="51">
        <f t="shared" ca="1" si="3"/>
        <v>18.697403086187414</v>
      </c>
      <c r="BE9" s="51">
        <f t="shared" ca="1" si="3"/>
        <v>23.133609333835132</v>
      </c>
      <c r="BF9" s="51">
        <f t="shared" ca="1" si="3"/>
        <v>19.511253293187792</v>
      </c>
      <c r="BG9" s="51">
        <f t="shared" ca="1" si="3"/>
        <v>19.192096349266077</v>
      </c>
      <c r="BH9" s="51">
        <f t="shared" ca="1" si="3"/>
        <v>22.48260444109896</v>
      </c>
      <c r="BI9" s="51">
        <f t="shared" ca="1" si="3"/>
        <v>21.330372600677443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992"/>
      <c r="B10" s="1001"/>
      <c r="C10" s="87" t="s">
        <v>7</v>
      </c>
      <c r="D10" s="87"/>
      <c r="E10" s="51">
        <f t="shared" ref="E10:BI10" si="4">E5-SUMIF($C$13:$C$531,$C10,E13:E531)</f>
        <v>21.241747572815544</v>
      </c>
      <c r="F10" s="51">
        <f t="shared" ca="1" si="4"/>
        <v>21.241747572815544</v>
      </c>
      <c r="G10" s="51">
        <f t="shared" ca="1" si="4"/>
        <v>21.241747572815544</v>
      </c>
      <c r="H10" s="51">
        <f t="shared" ca="1" si="4"/>
        <v>16.673629815220803</v>
      </c>
      <c r="I10" s="51">
        <f t="shared" ca="1" si="4"/>
        <v>21.241747572815544</v>
      </c>
      <c r="J10" s="51">
        <f t="shared" ca="1" si="4"/>
        <v>21.241747572815544</v>
      </c>
      <c r="K10" s="51">
        <f t="shared" ca="1" si="4"/>
        <v>21.241747572815544</v>
      </c>
      <c r="L10" s="51">
        <f t="shared" ca="1" si="4"/>
        <v>8.9956780457250307</v>
      </c>
      <c r="M10" s="55">
        <f t="shared" ca="1" si="4"/>
        <v>16.395458816160364</v>
      </c>
      <c r="N10" s="55">
        <f t="shared" ca="1" si="4"/>
        <v>8.1238647040400984</v>
      </c>
      <c r="O10" s="55">
        <f t="shared" ca="1" si="4"/>
        <v>3.3156592546194901</v>
      </c>
      <c r="P10" s="55">
        <f t="shared" ca="1" si="4"/>
        <v>-6.3036955840901889</v>
      </c>
      <c r="Q10" s="55">
        <f t="shared" ca="1" si="4"/>
        <v>-7.8073285311619074</v>
      </c>
      <c r="R10" s="55">
        <f t="shared" ca="1" si="4"/>
        <v>-10.146257438145931</v>
      </c>
      <c r="S10" s="55">
        <f t="shared" ca="1" si="4"/>
        <v>6.5872533667397555</v>
      </c>
      <c r="T10" s="55">
        <f t="shared" ca="1" si="4"/>
        <v>0.93717507046665816</v>
      </c>
      <c r="U10" s="55">
        <f t="shared" ca="1" si="4"/>
        <v>1.730754776072672</v>
      </c>
      <c r="V10" s="55">
        <f t="shared" ca="1" si="4"/>
        <v>-1.9178515502661959</v>
      </c>
      <c r="W10" s="55">
        <f t="shared" ca="1" si="4"/>
        <v>-6.9574068274350047</v>
      </c>
      <c r="X10" s="55">
        <f t="shared" ca="1" si="4"/>
        <v>-1.4844973379267046</v>
      </c>
      <c r="Y10" s="55">
        <f t="shared" ca="1" si="4"/>
        <v>-2.9720325712495956</v>
      </c>
      <c r="Z10" s="55">
        <f t="shared" ca="1" si="4"/>
        <v>-12.185812715314739</v>
      </c>
      <c r="AA10" s="55">
        <f t="shared" ca="1" si="4"/>
        <v>-6.6455684309426779</v>
      </c>
      <c r="AB10" s="51">
        <f t="shared" ca="1" si="4"/>
        <v>-8.6060131537738727</v>
      </c>
      <c r="AC10" s="324">
        <f t="shared" ca="1" si="4"/>
        <v>-6.414218603194481</v>
      </c>
      <c r="AD10" s="55">
        <f t="shared" ca="1" si="4"/>
        <v>1.8683683056686604</v>
      </c>
      <c r="AE10" s="55">
        <f t="shared" ca="1" si="4"/>
        <v>-4.3088005010961368</v>
      </c>
      <c r="AF10" s="55">
        <f t="shared" ca="1" si="4"/>
        <v>-6.5372063889758749</v>
      </c>
      <c r="AG10" s="55">
        <f t="shared" ca="1" si="4"/>
        <v>-7.9032258064516014</v>
      </c>
      <c r="AH10" s="55">
        <f t="shared" ca="1" si="4"/>
        <v>-15.9618227372377</v>
      </c>
      <c r="AI10" s="55">
        <f t="shared" ca="1" si="4"/>
        <v>-8.5518321327904694</v>
      </c>
      <c r="AJ10" s="55">
        <f t="shared" ca="1" si="4"/>
        <v>-3.9032258064516014</v>
      </c>
      <c r="AK10" s="90">
        <f t="shared" ca="1" si="4"/>
        <v>-5.4830253679924716</v>
      </c>
      <c r="AL10" s="207">
        <f t="shared" ca="1" si="4"/>
        <v>-12.76561227685561</v>
      </c>
      <c r="AM10" s="51">
        <f t="shared" ca="1" si="4"/>
        <v>-22.52258064516128</v>
      </c>
      <c r="AN10" s="51">
        <f t="shared" ca="1" si="4"/>
        <v>-21.928155339805819</v>
      </c>
      <c r="AO10" s="51">
        <f t="shared" ca="1" si="4"/>
        <v>-1.5518321327904658</v>
      </c>
      <c r="AP10" s="51">
        <f t="shared" ca="1" si="4"/>
        <v>5.3939868462261273</v>
      </c>
      <c r="AQ10" s="51">
        <f t="shared" ca="1" si="4"/>
        <v>6.4481678672095342</v>
      </c>
      <c r="AR10" s="51">
        <f t="shared" ca="1" si="4"/>
        <v>4.8141872846852607</v>
      </c>
      <c r="AS10" s="51">
        <f t="shared" ca="1" si="4"/>
        <v>6.8141872846852607</v>
      </c>
      <c r="AT10" s="239">
        <f t="shared" ca="1" si="4"/>
        <v>7.9063576573755139</v>
      </c>
      <c r="AU10" s="239">
        <f t="shared" ca="1" si="4"/>
        <v>12.281208894456631</v>
      </c>
      <c r="AV10" s="51">
        <f t="shared" ca="1" si="4"/>
        <v>9.7058252427184541</v>
      </c>
      <c r="AW10" s="51">
        <f t="shared" ca="1" si="4"/>
        <v>10.082148449733804</v>
      </c>
      <c r="AX10" s="51">
        <f t="shared" ca="1" si="4"/>
        <v>10.082148449733804</v>
      </c>
      <c r="AY10" s="51">
        <f t="shared" ca="1" si="4"/>
        <v>13.852270591919837</v>
      </c>
      <c r="AZ10" s="51">
        <f t="shared" ca="1" si="4"/>
        <v>19.027967428750404</v>
      </c>
      <c r="BA10" s="51">
        <f t="shared" ca="1" si="4"/>
        <v>12.270999060444733</v>
      </c>
      <c r="BB10" s="51">
        <f t="shared" ca="1" si="4"/>
        <v>5.0747886000626448</v>
      </c>
      <c r="BC10" s="51">
        <f t="shared" ca="1" si="4"/>
        <v>-2.5884434700908123</v>
      </c>
      <c r="BD10" s="51">
        <f t="shared" ca="1" si="4"/>
        <v>-0.72605699968680426</v>
      </c>
      <c r="BE10" s="51">
        <f t="shared" ca="1" si="4"/>
        <v>-11.305856561227674</v>
      </c>
      <c r="BF10" s="51">
        <f t="shared" ca="1" si="4"/>
        <v>-5.4976511118070661</v>
      </c>
      <c r="BG10" s="51">
        <f t="shared" ca="1" si="4"/>
        <v>2.8683683056686604</v>
      </c>
      <c r="BH10" s="51">
        <f t="shared" ca="1" si="4"/>
        <v>-2.0086439085499421</v>
      </c>
      <c r="BI10" s="51">
        <f t="shared" ca="1" si="4"/>
        <v>-2.1316316943313396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992"/>
      <c r="B11" s="1001"/>
      <c r="C11" s="87" t="s">
        <v>8</v>
      </c>
      <c r="D11" s="87"/>
      <c r="E11" s="51">
        <f t="shared" ref="E11:BI11" si="5">E6-SUMIF($C$13:$C$531,$C11,E13:E531)</f>
        <v>7.6374999999999993</v>
      </c>
      <c r="F11" s="51">
        <f t="shared" ca="1" si="5"/>
        <v>7.6374999999999993</v>
      </c>
      <c r="G11" s="51">
        <f t="shared" ca="1" si="5"/>
        <v>7.6374999999999993</v>
      </c>
      <c r="H11" s="51">
        <f t="shared" ca="1" si="5"/>
        <v>4.8874999999999993</v>
      </c>
      <c r="I11" s="51">
        <f t="shared" ca="1" si="5"/>
        <v>5.6374999999999993</v>
      </c>
      <c r="J11" s="51">
        <f t="shared" ca="1" si="5"/>
        <v>3.6374999999999993</v>
      </c>
      <c r="K11" s="51">
        <f t="shared" ca="1" si="5"/>
        <v>0.63749999999999929</v>
      </c>
      <c r="L11" s="51">
        <f t="shared" ca="1" si="5"/>
        <v>-2.25</v>
      </c>
      <c r="M11" s="55">
        <f t="shared" ca="1" si="5"/>
        <v>-1.3625000000000007</v>
      </c>
      <c r="N11" s="55">
        <f t="shared" ca="1" si="5"/>
        <v>-2.29</v>
      </c>
      <c r="O11" s="55">
        <f t="shared" ca="1" si="5"/>
        <v>-1.0625000000000009</v>
      </c>
      <c r="P11" s="55">
        <f t="shared" ca="1" si="5"/>
        <v>0.85499999999999954</v>
      </c>
      <c r="Q11" s="55">
        <f t="shared" ca="1" si="5"/>
        <v>1.9374999999999991</v>
      </c>
      <c r="R11" s="55">
        <f t="shared" ca="1" si="5"/>
        <v>3.41</v>
      </c>
      <c r="S11" s="55">
        <f t="shared" ca="1" si="5"/>
        <v>2.6374999999999993</v>
      </c>
      <c r="T11" s="55">
        <f t="shared" ca="1" si="5"/>
        <v>1.2874999999999996</v>
      </c>
      <c r="U11" s="55">
        <f t="shared" ca="1" si="5"/>
        <v>4.1374999999999993</v>
      </c>
      <c r="V11" s="55">
        <f t="shared" ca="1" si="5"/>
        <v>5.6374999999999993</v>
      </c>
      <c r="W11" s="55">
        <f t="shared" ca="1" si="5"/>
        <v>5.6374999999999993</v>
      </c>
      <c r="X11" s="55">
        <f t="shared" ca="1" si="5"/>
        <v>5.51</v>
      </c>
      <c r="Y11" s="55">
        <f t="shared" ca="1" si="5"/>
        <v>5.51</v>
      </c>
      <c r="Z11" s="55">
        <f t="shared" ca="1" si="5"/>
        <v>6.21</v>
      </c>
      <c r="AA11" s="55">
        <f t="shared" ca="1" si="5"/>
        <v>-1.6174999999999997</v>
      </c>
      <c r="AB11" s="51">
        <f t="shared" ca="1" si="5"/>
        <v>-0.36250000000000071</v>
      </c>
      <c r="AC11" s="324">
        <f t="shared" ca="1" si="5"/>
        <v>-0.36250000000000071</v>
      </c>
      <c r="AD11" s="55">
        <f t="shared" ca="1" si="5"/>
        <v>2.6374999999999993</v>
      </c>
      <c r="AE11" s="55">
        <f t="shared" ca="1" si="5"/>
        <v>7.0599999999999987</v>
      </c>
      <c r="AF11" s="55">
        <f t="shared" ca="1" si="5"/>
        <v>7.4099999999999984</v>
      </c>
      <c r="AG11" s="55">
        <f t="shared" ca="1" si="5"/>
        <v>7.1824999999999983</v>
      </c>
      <c r="AH11" s="55">
        <f t="shared" ca="1" si="5"/>
        <v>-0.21249999999999947</v>
      </c>
      <c r="AI11" s="55">
        <f t="shared" ca="1" si="5"/>
        <v>1.6374999999999993</v>
      </c>
      <c r="AJ11" s="55">
        <f t="shared" ca="1" si="5"/>
        <v>-0.36250000000000071</v>
      </c>
      <c r="AK11" s="90">
        <f t="shared" ca="1" si="5"/>
        <v>0.28749999999999964</v>
      </c>
      <c r="AL11" s="207">
        <f t="shared" ca="1" si="5"/>
        <v>-0.5</v>
      </c>
      <c r="AM11" s="51">
        <f t="shared" ca="1" si="5"/>
        <v>-1.3399999999999999</v>
      </c>
      <c r="AN11" s="51">
        <f t="shared" ca="1" si="5"/>
        <v>0.61000000000000032</v>
      </c>
      <c r="AO11" s="51">
        <f t="shared" ca="1" si="5"/>
        <v>-2.99</v>
      </c>
      <c r="AP11" s="51">
        <f t="shared" ca="1" si="5"/>
        <v>0.93749999999999911</v>
      </c>
      <c r="AQ11" s="51">
        <f t="shared" ca="1" si="5"/>
        <v>2.2874999999999996</v>
      </c>
      <c r="AR11" s="51">
        <f t="shared" ca="1" si="5"/>
        <v>2.2874999999999996</v>
      </c>
      <c r="AS11" s="51">
        <f t="shared" ca="1" si="5"/>
        <v>1.9374999999999991</v>
      </c>
      <c r="AT11" s="239">
        <f t="shared" ca="1" si="5"/>
        <v>2.2050000000000001</v>
      </c>
      <c r="AU11" s="239">
        <f t="shared" ca="1" si="5"/>
        <v>3.4825000000000004</v>
      </c>
      <c r="AV11" s="51">
        <f t="shared" ca="1" si="5"/>
        <v>3.5374999999999996</v>
      </c>
      <c r="AW11" s="51">
        <f t="shared" ca="1" si="5"/>
        <v>5.4099999999999984</v>
      </c>
      <c r="AX11" s="51">
        <f t="shared" ca="1" si="5"/>
        <v>4.71</v>
      </c>
      <c r="AY11" s="51">
        <f t="shared" ca="1" si="5"/>
        <v>6.36</v>
      </c>
      <c r="AZ11" s="51">
        <f t="shared" ca="1" si="5"/>
        <v>1.2374999999999998</v>
      </c>
      <c r="BA11" s="51">
        <f t="shared" ca="1" si="5"/>
        <v>0.66000000000000014</v>
      </c>
      <c r="BB11" s="51">
        <f t="shared" ca="1" si="5"/>
        <v>5.0599999999999987</v>
      </c>
      <c r="BC11" s="51">
        <f t="shared" ca="1" si="5"/>
        <v>0.28749999999999964</v>
      </c>
      <c r="BD11" s="51">
        <f t="shared" ca="1" si="5"/>
        <v>-3.4125000000000005</v>
      </c>
      <c r="BE11" s="51">
        <f t="shared" ca="1" si="5"/>
        <v>-2.7125000000000004</v>
      </c>
      <c r="BF11" s="51">
        <f t="shared" ca="1" si="5"/>
        <v>-2.3625000000000007</v>
      </c>
      <c r="BG11" s="51">
        <f t="shared" ca="1" si="5"/>
        <v>-0.36250000000000071</v>
      </c>
      <c r="BH11" s="51">
        <f t="shared" ca="1" si="5"/>
        <v>2.6374999999999993</v>
      </c>
      <c r="BI11" s="51">
        <f t="shared" ca="1" si="5"/>
        <v>7.6374999999999993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61" customFormat="1" ht="9.75" customHeight="1">
      <c r="A12" s="993"/>
      <c r="B12" s="1002"/>
      <c r="C12" s="381" t="s">
        <v>9</v>
      </c>
      <c r="D12" s="381"/>
      <c r="E12" s="382">
        <f t="shared" ref="E12:BI12" si="6">E7-SUMIF($C$13:$C$531,$C12,E13:E531)</f>
        <v>23.287500000000001</v>
      </c>
      <c r="F12" s="382">
        <f t="shared" ca="1" si="6"/>
        <v>23.287500000000001</v>
      </c>
      <c r="G12" s="382">
        <f t="shared" ca="1" si="6"/>
        <v>23.287500000000001</v>
      </c>
      <c r="H12" s="382">
        <f t="shared" ca="1" si="6"/>
        <v>22.537500000000001</v>
      </c>
      <c r="I12" s="382">
        <f t="shared" ca="1" si="6"/>
        <v>23.287500000000001</v>
      </c>
      <c r="J12" s="382">
        <f t="shared" ca="1" si="6"/>
        <v>11.287500000000001</v>
      </c>
      <c r="K12" s="382">
        <f t="shared" ca="1" si="6"/>
        <v>0.28750000000000142</v>
      </c>
      <c r="L12" s="382">
        <f t="shared" ca="1" si="6"/>
        <v>2.25</v>
      </c>
      <c r="M12" s="383">
        <f t="shared" ca="1" si="6"/>
        <v>11.157499999999995</v>
      </c>
      <c r="N12" s="383">
        <f t="shared" ca="1" si="6"/>
        <v>2.1574999999999953</v>
      </c>
      <c r="O12" s="383">
        <f t="shared" ca="1" si="6"/>
        <v>4.1574999999999953</v>
      </c>
      <c r="P12" s="383">
        <f t="shared" ca="1" si="6"/>
        <v>6.3937499999999972</v>
      </c>
      <c r="Q12" s="383">
        <f t="shared" ca="1" si="6"/>
        <v>10.157499999999995</v>
      </c>
      <c r="R12" s="383">
        <f t="shared" ca="1" si="6"/>
        <v>-9.3425000000000011</v>
      </c>
      <c r="S12" s="383">
        <f t="shared" ca="1" si="6"/>
        <v>-13.46</v>
      </c>
      <c r="T12" s="383">
        <f t="shared" ca="1" si="6"/>
        <v>1.5399999999999991</v>
      </c>
      <c r="U12" s="383">
        <f t="shared" ca="1" si="6"/>
        <v>0.59499999999999886</v>
      </c>
      <c r="V12" s="383">
        <f t="shared" ca="1" si="6"/>
        <v>-8.8425000000000047</v>
      </c>
      <c r="W12" s="383">
        <f t="shared" ca="1" si="6"/>
        <v>-6.8425000000000047</v>
      </c>
      <c r="X12" s="383">
        <f t="shared" ca="1" si="6"/>
        <v>-3.7725000000000009</v>
      </c>
      <c r="Y12" s="383">
        <f t="shared" ca="1" si="6"/>
        <v>4.1574999999999953</v>
      </c>
      <c r="Z12" s="383">
        <f t="shared" ca="1" si="6"/>
        <v>1.7299999999999969</v>
      </c>
      <c r="AA12" s="383">
        <f t="shared" ca="1" si="6"/>
        <v>-1.2075000000000031</v>
      </c>
      <c r="AB12" s="382">
        <f t="shared" ca="1" si="6"/>
        <v>-1.8425000000000047</v>
      </c>
      <c r="AC12" s="384">
        <f t="shared" ca="1" si="6"/>
        <v>2.7512499999999989</v>
      </c>
      <c r="AD12" s="383">
        <f t="shared" ca="1" si="6"/>
        <v>4.6649999999999991</v>
      </c>
      <c r="AE12" s="383">
        <f t="shared" ca="1" si="6"/>
        <v>0.71999999999999886</v>
      </c>
      <c r="AF12" s="383">
        <f t="shared" ca="1" si="6"/>
        <v>10.407499999999999</v>
      </c>
      <c r="AG12" s="383">
        <f t="shared" ca="1" si="6"/>
        <v>14.157499999999995</v>
      </c>
      <c r="AH12" s="383">
        <f t="shared" ca="1" si="6"/>
        <v>14.157499999999995</v>
      </c>
      <c r="AI12" s="383">
        <f t="shared" ca="1" si="6"/>
        <v>14.157499999999995</v>
      </c>
      <c r="AJ12" s="383">
        <f t="shared" ca="1" si="6"/>
        <v>14.157499999999995</v>
      </c>
      <c r="AK12" s="385">
        <f t="shared" ca="1" si="6"/>
        <v>9.1574999999999953</v>
      </c>
      <c r="AL12" s="386">
        <f t="shared" ca="1" si="6"/>
        <v>14.875</v>
      </c>
      <c r="AM12" s="382">
        <f t="shared" ca="1" si="6"/>
        <v>18.729999999999997</v>
      </c>
      <c r="AN12" s="382">
        <f t="shared" ca="1" si="6"/>
        <v>11.792499999999997</v>
      </c>
      <c r="AO12" s="382">
        <f t="shared" ca="1" si="6"/>
        <v>23.501249999999999</v>
      </c>
      <c r="AP12" s="382">
        <f t="shared" ca="1" si="6"/>
        <v>24.157499999999995</v>
      </c>
      <c r="AQ12" s="382">
        <f t="shared" ca="1" si="6"/>
        <v>24.157499999999995</v>
      </c>
      <c r="AR12" s="382">
        <f t="shared" ca="1" si="6"/>
        <v>24.157499999999995</v>
      </c>
      <c r="AS12" s="382">
        <f t="shared" ca="1" si="6"/>
        <v>24.157499999999995</v>
      </c>
      <c r="AT12" s="387">
        <f t="shared" ca="1" si="6"/>
        <v>12.112499999999999</v>
      </c>
      <c r="AU12" s="387">
        <f t="shared" ca="1" si="6"/>
        <v>15.667499999999997</v>
      </c>
      <c r="AV12" s="382">
        <f t="shared" ca="1" si="6"/>
        <v>19.188749999999999</v>
      </c>
      <c r="AW12" s="382">
        <f t="shared" ca="1" si="6"/>
        <v>24.157499999999995</v>
      </c>
      <c r="AX12" s="382">
        <f t="shared" ca="1" si="6"/>
        <v>24.157499999999995</v>
      </c>
      <c r="AY12" s="382">
        <f t="shared" ca="1" si="6"/>
        <v>24.157499999999995</v>
      </c>
      <c r="AZ12" s="382">
        <f t="shared" ca="1" si="6"/>
        <v>19.157499999999995</v>
      </c>
      <c r="BA12" s="382">
        <f t="shared" ca="1" si="6"/>
        <v>19.157499999999995</v>
      </c>
      <c r="BB12" s="382">
        <f t="shared" ca="1" si="6"/>
        <v>4.1574999999999953</v>
      </c>
      <c r="BC12" s="382">
        <f t="shared" ca="1" si="6"/>
        <v>14.157499999999995</v>
      </c>
      <c r="BD12" s="382">
        <f t="shared" ca="1" si="6"/>
        <v>14.157499999999995</v>
      </c>
      <c r="BE12" s="382">
        <f t="shared" ca="1" si="6"/>
        <v>19.157499999999995</v>
      </c>
      <c r="BF12" s="382">
        <f t="shared" ca="1" si="6"/>
        <v>19.157499999999995</v>
      </c>
      <c r="BG12" s="382">
        <f t="shared" ca="1" si="6"/>
        <v>24.157499999999995</v>
      </c>
      <c r="BH12" s="382">
        <f t="shared" ca="1" si="6"/>
        <v>24.157499999999995</v>
      </c>
      <c r="BI12" s="382">
        <f t="shared" ca="1" si="6"/>
        <v>24.412499999999998</v>
      </c>
      <c r="BJ12" s="381"/>
      <c r="BK12" s="381"/>
      <c r="BL12" s="381"/>
      <c r="BM12" s="381"/>
      <c r="BN12" s="381"/>
      <c r="BO12" s="381"/>
      <c r="BP12" s="381"/>
      <c r="BQ12" s="381"/>
      <c r="BR12" s="381"/>
      <c r="BS12" s="381"/>
      <c r="BT12" s="381"/>
      <c r="BU12" s="381"/>
      <c r="BV12" s="381"/>
      <c r="BW12" s="381"/>
      <c r="BX12" s="381"/>
      <c r="BY12" s="381"/>
      <c r="BZ12" s="381"/>
      <c r="CA12" s="381"/>
      <c r="CB12" s="381"/>
      <c r="CC12" s="381"/>
      <c r="CD12" s="381"/>
      <c r="CE12" s="381"/>
      <c r="CF12" s="381"/>
      <c r="CG12" s="381"/>
      <c r="CH12" s="381"/>
      <c r="CI12" s="381"/>
      <c r="CJ12" s="381"/>
      <c r="CK12" s="381"/>
      <c r="CL12" s="381"/>
      <c r="CM12" s="381"/>
      <c r="CN12" s="381"/>
      <c r="CO12" s="381"/>
      <c r="CP12" s="381"/>
      <c r="CQ12" s="381"/>
      <c r="CR12" s="381"/>
      <c r="CS12" s="381"/>
      <c r="CT12" s="381"/>
    </row>
    <row r="13" spans="1:98" s="67" customFormat="1" ht="9.75" customHeight="1">
      <c r="A13" s="1039"/>
      <c r="B13" s="979" t="s">
        <v>11</v>
      </c>
      <c r="C13" s="67" t="s">
        <v>5</v>
      </c>
      <c r="D13" s="67">
        <f t="shared" ref="D13:D76" si="7">SUM(E13:CT13)</f>
        <v>660</v>
      </c>
      <c r="E13" s="67">
        <v>12</v>
      </c>
      <c r="F13" s="67">
        <v>12</v>
      </c>
      <c r="G13" s="67">
        <v>12</v>
      </c>
      <c r="H13" s="67">
        <v>12</v>
      </c>
      <c r="I13" s="67">
        <v>12</v>
      </c>
      <c r="J13" s="67">
        <v>12</v>
      </c>
      <c r="K13" s="67">
        <v>12</v>
      </c>
      <c r="L13" s="67">
        <v>12</v>
      </c>
      <c r="M13" s="68">
        <v>12</v>
      </c>
      <c r="N13" s="68">
        <v>12</v>
      </c>
      <c r="O13" s="68">
        <v>12</v>
      </c>
      <c r="P13" s="68">
        <v>12</v>
      </c>
      <c r="Q13" s="68">
        <v>12</v>
      </c>
      <c r="R13" s="68">
        <v>12</v>
      </c>
      <c r="S13" s="68">
        <v>12</v>
      </c>
      <c r="T13" s="68">
        <v>12</v>
      </c>
      <c r="U13" s="68">
        <v>12</v>
      </c>
      <c r="V13" s="68">
        <v>12</v>
      </c>
      <c r="W13" s="68">
        <v>12</v>
      </c>
      <c r="X13" s="68">
        <v>12</v>
      </c>
      <c r="Y13" s="68">
        <v>12</v>
      </c>
      <c r="Z13" s="68">
        <v>12</v>
      </c>
      <c r="AA13" s="68">
        <v>12</v>
      </c>
      <c r="AB13" s="67">
        <v>12</v>
      </c>
      <c r="AC13" s="271">
        <v>12</v>
      </c>
      <c r="AD13" s="68">
        <v>12</v>
      </c>
      <c r="AE13" s="68">
        <v>12</v>
      </c>
      <c r="AF13" s="68">
        <v>12</v>
      </c>
      <c r="AG13" s="68">
        <v>12</v>
      </c>
      <c r="AH13" s="68">
        <v>12</v>
      </c>
      <c r="AI13" s="68">
        <v>12</v>
      </c>
      <c r="AJ13" s="68">
        <v>12</v>
      </c>
      <c r="AK13" s="69">
        <v>12</v>
      </c>
      <c r="AL13" s="70">
        <v>12</v>
      </c>
      <c r="AM13" s="67">
        <v>12</v>
      </c>
      <c r="AN13" s="67">
        <v>12</v>
      </c>
      <c r="AO13" s="67">
        <v>12</v>
      </c>
      <c r="AP13" s="67">
        <v>12</v>
      </c>
      <c r="AQ13" s="67">
        <v>12</v>
      </c>
      <c r="AR13" s="67">
        <v>12</v>
      </c>
      <c r="AS13" s="67">
        <v>12</v>
      </c>
      <c r="AT13" s="244"/>
      <c r="AU13" s="244"/>
      <c r="AV13" s="67">
        <v>12</v>
      </c>
      <c r="AW13" s="67">
        <v>12</v>
      </c>
      <c r="AX13" s="67">
        <v>12</v>
      </c>
      <c r="AY13" s="67">
        <v>12</v>
      </c>
      <c r="AZ13" s="67">
        <v>12</v>
      </c>
      <c r="BA13" s="67">
        <v>12</v>
      </c>
      <c r="BB13" s="67">
        <v>12</v>
      </c>
      <c r="BC13" s="67">
        <v>12</v>
      </c>
      <c r="BD13" s="67">
        <v>12</v>
      </c>
      <c r="BE13" s="67">
        <v>12</v>
      </c>
      <c r="BF13" s="67">
        <v>12</v>
      </c>
      <c r="BG13" s="67">
        <v>12</v>
      </c>
      <c r="BH13" s="67">
        <v>12</v>
      </c>
      <c r="BI13" s="67">
        <v>12</v>
      </c>
    </row>
    <row r="14" spans="1:98" ht="9.75" customHeight="1">
      <c r="A14" s="1040"/>
      <c r="B14" s="980"/>
      <c r="C14" s="36" t="s">
        <v>6</v>
      </c>
      <c r="D14" s="36">
        <f t="shared" si="7"/>
        <v>0</v>
      </c>
    </row>
    <row r="15" spans="1:98" ht="9.75" customHeight="1">
      <c r="A15" s="1040"/>
      <c r="B15" s="980"/>
      <c r="C15" s="36" t="s">
        <v>7</v>
      </c>
      <c r="D15" s="36">
        <f t="shared" si="7"/>
        <v>0</v>
      </c>
    </row>
    <row r="16" spans="1:98" ht="9.75" customHeight="1">
      <c r="A16" s="1040"/>
      <c r="B16" s="980"/>
      <c r="C16" s="36" t="s">
        <v>8</v>
      </c>
      <c r="D16" s="36">
        <f t="shared" si="7"/>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7">
        <v>0.5</v>
      </c>
      <c r="AF16" s="37">
        <v>0.5</v>
      </c>
      <c r="AG16" s="37">
        <v>0.5</v>
      </c>
      <c r="AH16" s="37">
        <v>0.5</v>
      </c>
      <c r="AI16" s="37">
        <v>0.5</v>
      </c>
      <c r="AJ16" s="37">
        <v>0.5</v>
      </c>
      <c r="AK16" s="38">
        <v>0.5</v>
      </c>
      <c r="AL16" s="39">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c r="BF16" s="36">
        <v>0.5</v>
      </c>
      <c r="BG16" s="36">
        <v>0.5</v>
      </c>
      <c r="BH16" s="36">
        <v>0.5</v>
      </c>
      <c r="BI16" s="36">
        <v>0.5</v>
      </c>
    </row>
    <row r="17" spans="1:98" s="46" customFormat="1" ht="9.75" customHeight="1">
      <c r="A17" s="1041"/>
      <c r="B17" s="981"/>
      <c r="C17" s="46" t="s">
        <v>9</v>
      </c>
      <c r="D17" s="46">
        <f t="shared" si="7"/>
        <v>0</v>
      </c>
      <c r="M17" s="47"/>
      <c r="N17" s="47"/>
      <c r="O17" s="47"/>
      <c r="P17" s="47"/>
      <c r="Q17" s="47"/>
      <c r="R17" s="47"/>
      <c r="S17" s="47"/>
      <c r="T17" s="47"/>
      <c r="U17" s="47"/>
      <c r="V17" s="47"/>
      <c r="W17" s="47"/>
      <c r="X17" s="47"/>
      <c r="Y17" s="47"/>
      <c r="Z17" s="47"/>
      <c r="AA17" s="47"/>
      <c r="AC17" s="328"/>
      <c r="AD17" s="47"/>
      <c r="AE17" s="47"/>
      <c r="AF17" s="47"/>
      <c r="AG17" s="47"/>
      <c r="AH17" s="47"/>
      <c r="AI17" s="47"/>
      <c r="AJ17" s="47"/>
      <c r="AK17" s="48"/>
      <c r="AL17" s="45"/>
      <c r="AT17" s="237"/>
      <c r="AU17" s="237"/>
    </row>
    <row r="18" spans="1:98" s="57" customFormat="1" ht="9.75" hidden="1" customHeight="1">
      <c r="A18" s="1045">
        <v>0</v>
      </c>
      <c r="B18" s="1003" t="s">
        <v>12</v>
      </c>
      <c r="C18" s="57" t="s">
        <v>5</v>
      </c>
      <c r="D18" s="57">
        <f t="shared" si="7"/>
        <v>2</v>
      </c>
      <c r="K18" s="79">
        <v>2</v>
      </c>
      <c r="M18" s="58"/>
      <c r="N18" s="58"/>
      <c r="O18" s="58"/>
      <c r="P18" s="58"/>
      <c r="Q18" s="58"/>
      <c r="R18" s="58"/>
      <c r="S18" s="58"/>
      <c r="T18" s="58"/>
      <c r="U18" s="58"/>
      <c r="V18" s="58"/>
      <c r="W18" s="58"/>
      <c r="X18" s="58"/>
      <c r="Y18" s="58"/>
      <c r="Z18" s="58"/>
      <c r="AA18" s="58"/>
      <c r="AC18" s="326"/>
      <c r="AD18" s="58"/>
      <c r="AE18" s="58"/>
      <c r="AF18" s="58"/>
      <c r="AG18" s="58"/>
      <c r="AH18" s="58"/>
      <c r="AI18" s="58"/>
      <c r="AJ18" s="58"/>
      <c r="AK18" s="59"/>
      <c r="AL18" s="60"/>
      <c r="AT18" s="241"/>
      <c r="AU18" s="241"/>
    </row>
    <row r="19" spans="1:98" ht="9.75" hidden="1" customHeight="1">
      <c r="A19" s="1046"/>
      <c r="B19" s="1004"/>
      <c r="C19" s="36" t="s">
        <v>6</v>
      </c>
      <c r="D19" s="36">
        <f t="shared" si="7"/>
        <v>0</v>
      </c>
    </row>
    <row r="20" spans="1:98" ht="9.75" hidden="1" customHeight="1">
      <c r="A20" s="1046"/>
      <c r="B20" s="1004"/>
      <c r="C20" s="36" t="s">
        <v>7</v>
      </c>
      <c r="D20" s="36">
        <f t="shared" si="7"/>
        <v>0</v>
      </c>
    </row>
    <row r="21" spans="1:98" ht="9.75" hidden="1" customHeight="1">
      <c r="A21" s="1046"/>
      <c r="B21" s="1004"/>
      <c r="C21" s="36" t="s">
        <v>8</v>
      </c>
      <c r="D21" s="36">
        <f t="shared" si="7"/>
        <v>2</v>
      </c>
      <c r="J21" s="36">
        <v>1</v>
      </c>
      <c r="M21" s="37">
        <v>1</v>
      </c>
    </row>
    <row r="22" spans="1:98" s="61" customFormat="1" ht="9.75" hidden="1" customHeight="1">
      <c r="A22" s="1047"/>
      <c r="B22" s="1005"/>
      <c r="C22" s="61" t="s">
        <v>9</v>
      </c>
      <c r="D22" s="61">
        <f t="shared" si="7"/>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2"/>
      <c r="AF22" s="62"/>
      <c r="AG22" s="62"/>
      <c r="AH22" s="62"/>
      <c r="AI22" s="62"/>
      <c r="AJ22" s="62"/>
      <c r="AK22" s="63"/>
      <c r="AL22" s="64"/>
      <c r="AT22" s="243"/>
      <c r="AU22" s="243"/>
    </row>
    <row r="23" spans="1:98" s="67" customFormat="1" ht="9.75" hidden="1" customHeight="1">
      <c r="A23" s="1045">
        <v>0</v>
      </c>
      <c r="B23" s="1003" t="s">
        <v>13</v>
      </c>
      <c r="C23" s="67" t="s">
        <v>5</v>
      </c>
      <c r="D23" s="67">
        <f t="shared" si="7"/>
        <v>2</v>
      </c>
      <c r="K23" s="139">
        <v>2</v>
      </c>
      <c r="M23" s="68"/>
      <c r="N23" s="68"/>
      <c r="O23" s="68"/>
      <c r="P23" s="68"/>
      <c r="Q23" s="68"/>
      <c r="R23" s="68"/>
      <c r="S23" s="68"/>
      <c r="T23" s="68"/>
      <c r="U23" s="68"/>
      <c r="V23" s="68"/>
      <c r="W23" s="68"/>
      <c r="X23" s="68"/>
      <c r="Y23" s="68"/>
      <c r="Z23" s="68"/>
      <c r="AA23" s="68"/>
      <c r="AC23" s="271"/>
      <c r="AD23" s="68"/>
      <c r="AE23" s="68"/>
      <c r="AF23" s="68"/>
      <c r="AG23" s="68"/>
      <c r="AH23" s="68"/>
      <c r="AI23" s="68"/>
      <c r="AJ23" s="68"/>
      <c r="AK23" s="69"/>
      <c r="AL23" s="70"/>
      <c r="AT23" s="244"/>
      <c r="AU23" s="244"/>
    </row>
    <row r="24" spans="1:98" ht="9.75" hidden="1" customHeight="1">
      <c r="A24" s="1046"/>
      <c r="B24" s="1004"/>
      <c r="C24" s="36" t="s">
        <v>6</v>
      </c>
      <c r="D24" s="36">
        <f t="shared" si="7"/>
        <v>0</v>
      </c>
    </row>
    <row r="25" spans="1:98" ht="9.75" hidden="1" customHeight="1">
      <c r="A25" s="1046"/>
      <c r="B25" s="1004"/>
      <c r="C25" s="36" t="s">
        <v>7</v>
      </c>
      <c r="D25" s="36">
        <f t="shared" si="7"/>
        <v>0</v>
      </c>
    </row>
    <row r="26" spans="1:98" ht="9.75" hidden="1" customHeight="1">
      <c r="A26" s="1046"/>
      <c r="B26" s="1004"/>
      <c r="C26" s="36" t="s">
        <v>8</v>
      </c>
      <c r="D26" s="36">
        <f t="shared" si="7"/>
        <v>1</v>
      </c>
      <c r="K26" s="42">
        <v>1</v>
      </c>
    </row>
    <row r="27" spans="1:98" s="46" customFormat="1" ht="9.75" hidden="1" customHeight="1">
      <c r="A27" s="1047"/>
      <c r="B27" s="1005"/>
      <c r="C27" s="46" t="s">
        <v>9</v>
      </c>
      <c r="D27" s="46">
        <f t="shared" si="7"/>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7"/>
      <c r="AF27" s="47"/>
      <c r="AG27" s="47"/>
      <c r="AH27" s="47"/>
      <c r="AI27" s="47"/>
      <c r="AJ27" s="47"/>
      <c r="AK27" s="48"/>
      <c r="AL27" s="45"/>
      <c r="AT27" s="237"/>
      <c r="AU27" s="237"/>
    </row>
    <row r="28" spans="1:98" s="107" customFormat="1" ht="9.75" hidden="1" customHeight="1">
      <c r="A28" s="1039">
        <v>0</v>
      </c>
      <c r="B28" s="1043" t="s">
        <v>14</v>
      </c>
      <c r="C28" s="57" t="s">
        <v>5</v>
      </c>
      <c r="D28" s="57">
        <f t="shared" si="7"/>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8"/>
      <c r="AF28" s="58"/>
      <c r="AG28" s="58"/>
      <c r="AH28" s="58"/>
      <c r="AI28" s="58"/>
      <c r="AJ28" s="58"/>
      <c r="AK28" s="59"/>
      <c r="AL28" s="60"/>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40"/>
      <c r="B29" s="1042"/>
      <c r="C29" s="36" t="s">
        <v>6</v>
      </c>
      <c r="D29" s="36">
        <f t="shared" si="7"/>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7"/>
      <c r="AF29" s="37"/>
      <c r="AG29" s="37"/>
      <c r="AH29" s="37"/>
      <c r="AI29" s="37"/>
      <c r="AJ29" s="37"/>
      <c r="AK29" s="38"/>
      <c r="AL29" s="39"/>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40"/>
      <c r="B30" s="1042"/>
      <c r="C30" s="36" t="s">
        <v>7</v>
      </c>
      <c r="D30" s="36">
        <f t="shared" si="7"/>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7"/>
      <c r="AF30" s="37"/>
      <c r="AG30" s="37"/>
      <c r="AH30" s="37"/>
      <c r="AI30" s="37"/>
      <c r="AJ30" s="37"/>
      <c r="AK30" s="38"/>
      <c r="AL30" s="39"/>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40"/>
      <c r="B31" s="1042"/>
      <c r="C31" s="36" t="s">
        <v>8</v>
      </c>
      <c r="D31" s="36">
        <f t="shared" si="7"/>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7"/>
      <c r="AF31" s="37"/>
      <c r="AG31" s="37"/>
      <c r="AH31" s="37"/>
      <c r="AI31" s="37"/>
      <c r="AJ31" s="37"/>
      <c r="AK31" s="38"/>
      <c r="AL31" s="39"/>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41"/>
      <c r="B32" s="1044"/>
      <c r="C32" s="61" t="s">
        <v>9</v>
      </c>
      <c r="D32" s="61">
        <f t="shared" si="7"/>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158">
        <v>3</v>
      </c>
      <c r="AF32" s="62"/>
      <c r="AG32" s="62"/>
      <c r="AH32" s="62"/>
      <c r="AI32" s="62"/>
      <c r="AJ32" s="62"/>
      <c r="AK32" s="63"/>
      <c r="AL32" s="64"/>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39">
        <v>0</v>
      </c>
      <c r="B33" s="979" t="s">
        <v>15</v>
      </c>
      <c r="C33" s="67" t="s">
        <v>5</v>
      </c>
      <c r="D33" s="67">
        <f t="shared" si="7"/>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8"/>
      <c r="AF33" s="68"/>
      <c r="AG33" s="68"/>
      <c r="AH33" s="68"/>
      <c r="AI33" s="68"/>
      <c r="AJ33" s="68"/>
      <c r="AK33" s="69"/>
      <c r="AL33" s="70"/>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40"/>
      <c r="B34" s="980"/>
      <c r="C34" s="36" t="s">
        <v>6</v>
      </c>
      <c r="D34" s="36">
        <f t="shared" si="7"/>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7"/>
      <c r="AF34" s="37"/>
      <c r="AG34" s="37"/>
      <c r="AH34" s="37"/>
      <c r="AI34" s="37"/>
      <c r="AJ34" s="37"/>
      <c r="AK34" s="38"/>
      <c r="AL34" s="39"/>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40"/>
      <c r="B35" s="980"/>
      <c r="C35" s="36" t="s">
        <v>7</v>
      </c>
      <c r="D35" s="36">
        <f t="shared" si="7"/>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7"/>
      <c r="AF35" s="37"/>
      <c r="AG35" s="37"/>
      <c r="AH35" s="37"/>
      <c r="AI35" s="37"/>
      <c r="AJ35" s="37"/>
      <c r="AK35" s="38"/>
      <c r="AL35" s="39"/>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40"/>
      <c r="B36" s="980"/>
      <c r="C36" s="46" t="s">
        <v>8</v>
      </c>
      <c r="D36" s="46">
        <f t="shared" si="7"/>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7"/>
      <c r="AF36" s="47"/>
      <c r="AG36" s="47"/>
      <c r="AH36" s="47"/>
      <c r="AI36" s="47"/>
      <c r="AJ36" s="47"/>
      <c r="AK36" s="48"/>
      <c r="AL36" s="45"/>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41"/>
      <c r="B37" s="981"/>
      <c r="C37" s="46" t="s">
        <v>9</v>
      </c>
      <c r="D37" s="46">
        <f t="shared" si="7"/>
        <v>10</v>
      </c>
      <c r="N37" s="81">
        <v>5</v>
      </c>
      <c r="O37" s="136">
        <v>5</v>
      </c>
      <c r="P37" s="47"/>
      <c r="Q37" s="47"/>
      <c r="R37" s="47"/>
      <c r="S37" s="47"/>
      <c r="T37" s="47"/>
      <c r="U37" s="47"/>
      <c r="V37" s="47"/>
      <c r="W37" s="47"/>
      <c r="X37" s="47"/>
      <c r="Y37" s="47"/>
      <c r="Z37" s="47"/>
      <c r="AA37" s="47"/>
      <c r="AC37" s="328"/>
      <c r="AD37" s="47"/>
      <c r="AE37" s="47"/>
      <c r="AF37" s="47"/>
      <c r="AG37" s="47"/>
      <c r="AH37" s="47"/>
      <c r="AI37" s="47"/>
      <c r="AJ37" s="47"/>
      <c r="AK37" s="48"/>
      <c r="AL37" s="45"/>
      <c r="AT37" s="237"/>
      <c r="AU37" s="237"/>
    </row>
    <row r="38" spans="1:98" s="57" customFormat="1" ht="9.75" hidden="1" customHeight="1">
      <c r="A38" s="1036">
        <v>0</v>
      </c>
      <c r="B38" s="1012" t="s">
        <v>16</v>
      </c>
      <c r="C38" s="57" t="s">
        <v>5</v>
      </c>
      <c r="D38" s="57">
        <f t="shared" si="7"/>
        <v>0</v>
      </c>
      <c r="O38" s="58"/>
      <c r="P38" s="58"/>
      <c r="Q38" s="58"/>
      <c r="R38" s="58"/>
      <c r="S38" s="58"/>
      <c r="T38" s="58"/>
      <c r="U38" s="58"/>
      <c r="V38" s="58"/>
      <c r="W38" s="58"/>
      <c r="X38" s="58"/>
      <c r="Y38" s="58"/>
      <c r="Z38" s="58"/>
      <c r="AA38" s="58"/>
      <c r="AC38" s="326"/>
      <c r="AD38" s="58"/>
      <c r="AE38" s="58"/>
      <c r="AF38" s="58"/>
      <c r="AG38" s="58"/>
      <c r="AH38" s="58"/>
      <c r="AI38" s="58"/>
      <c r="AJ38" s="58"/>
      <c r="AK38" s="59"/>
      <c r="AL38" s="60"/>
      <c r="AT38" s="241"/>
      <c r="AU38" s="241"/>
    </row>
    <row r="39" spans="1:98" ht="9.75" hidden="1" customHeight="1">
      <c r="A39" s="1037"/>
      <c r="B39" s="1013"/>
      <c r="C39" s="36" t="s">
        <v>6</v>
      </c>
      <c r="D39" s="36">
        <f t="shared" si="7"/>
        <v>0</v>
      </c>
      <c r="M39" s="36"/>
      <c r="N39" s="36"/>
    </row>
    <row r="40" spans="1:98" ht="9.75" hidden="1" customHeight="1">
      <c r="A40" s="1037"/>
      <c r="B40" s="1013"/>
      <c r="C40" s="36" t="s">
        <v>7</v>
      </c>
      <c r="D40" s="36">
        <f t="shared" si="7"/>
        <v>0</v>
      </c>
      <c r="M40" s="36"/>
      <c r="N40" s="36"/>
    </row>
    <row r="41" spans="1:98" ht="9.75" hidden="1" customHeight="1">
      <c r="A41" s="1037"/>
      <c r="B41" s="1013"/>
      <c r="C41" s="36" t="s">
        <v>8</v>
      </c>
      <c r="D41" s="36">
        <f t="shared" si="7"/>
        <v>0</v>
      </c>
      <c r="M41" s="36"/>
      <c r="N41" s="36"/>
    </row>
    <row r="42" spans="1:98" s="46" customFormat="1" ht="9.75" hidden="1" customHeight="1">
      <c r="A42" s="1038"/>
      <c r="B42" s="1014"/>
      <c r="C42" s="46" t="s">
        <v>9</v>
      </c>
      <c r="D42" s="46">
        <f t="shared" si="7"/>
        <v>4</v>
      </c>
      <c r="O42" s="47"/>
      <c r="P42" s="80">
        <v>4</v>
      </c>
      <c r="Q42" s="47"/>
      <c r="R42" s="47"/>
      <c r="S42" s="47"/>
      <c r="T42" s="47"/>
      <c r="U42" s="47"/>
      <c r="V42" s="47"/>
      <c r="W42" s="47"/>
      <c r="X42" s="47"/>
      <c r="Y42" s="47"/>
      <c r="Z42" s="47"/>
      <c r="AA42" s="47"/>
      <c r="AC42" s="328"/>
      <c r="AD42" s="47"/>
      <c r="AE42" s="47"/>
      <c r="AF42" s="47"/>
      <c r="AG42" s="47"/>
      <c r="AH42" s="47"/>
      <c r="AI42" s="47"/>
      <c r="AJ42" s="47"/>
      <c r="AK42" s="48"/>
      <c r="AL42" s="45"/>
      <c r="AT42" s="237"/>
      <c r="AU42" s="237"/>
    </row>
    <row r="43" spans="1:98" s="107" customFormat="1" ht="9.75" hidden="1" customHeight="1">
      <c r="A43" s="1024">
        <v>0</v>
      </c>
      <c r="B43" s="979" t="s">
        <v>17</v>
      </c>
      <c r="C43" s="57" t="s">
        <v>5</v>
      </c>
      <c r="D43" s="57">
        <f t="shared" si="7"/>
        <v>0</v>
      </c>
      <c r="N43" s="152"/>
      <c r="O43" s="152"/>
      <c r="P43" s="152"/>
      <c r="Q43" s="152"/>
      <c r="R43" s="152"/>
      <c r="S43" s="152"/>
      <c r="T43" s="152"/>
      <c r="U43" s="152"/>
      <c r="V43" s="152"/>
      <c r="W43" s="152"/>
      <c r="X43" s="152"/>
      <c r="Y43" s="152"/>
      <c r="Z43" s="152"/>
      <c r="AA43" s="152"/>
      <c r="AC43" s="330"/>
      <c r="AD43" s="152"/>
      <c r="AE43" s="152"/>
      <c r="AF43" s="152"/>
      <c r="AG43" s="152"/>
      <c r="AH43" s="152"/>
      <c r="AI43" s="152"/>
      <c r="AJ43" s="152"/>
      <c r="AK43" s="153"/>
      <c r="AL43" s="209"/>
      <c r="AT43" s="245"/>
      <c r="AU43" s="245"/>
    </row>
    <row r="44" spans="1:98" s="106" customFormat="1" ht="9.75" hidden="1" customHeight="1">
      <c r="A44" s="1025"/>
      <c r="B44" s="980"/>
      <c r="C44" s="36" t="s">
        <v>6</v>
      </c>
      <c r="D44" s="36">
        <f t="shared" si="7"/>
        <v>0</v>
      </c>
      <c r="N44" s="149"/>
      <c r="O44" s="149"/>
      <c r="P44" s="149"/>
      <c r="Q44" s="149"/>
      <c r="R44" s="149"/>
      <c r="S44" s="149"/>
      <c r="T44" s="149"/>
      <c r="U44" s="149"/>
      <c r="V44" s="149"/>
      <c r="W44" s="149"/>
      <c r="X44" s="149"/>
      <c r="Y44" s="149"/>
      <c r="Z44" s="149"/>
      <c r="AA44" s="149"/>
      <c r="AC44" s="35"/>
      <c r="AD44" s="149"/>
      <c r="AE44" s="149"/>
      <c r="AF44" s="149"/>
      <c r="AG44" s="149"/>
      <c r="AH44" s="149"/>
      <c r="AI44" s="149"/>
      <c r="AJ44" s="149"/>
      <c r="AK44" s="151"/>
      <c r="AL44" s="210"/>
      <c r="AT44" s="246"/>
      <c r="AU44" s="246"/>
    </row>
    <row r="45" spans="1:98" s="106" customFormat="1" ht="9.75" hidden="1" customHeight="1">
      <c r="A45" s="1025"/>
      <c r="B45" s="980"/>
      <c r="C45" s="36" t="s">
        <v>7</v>
      </c>
      <c r="D45" s="36">
        <f t="shared" si="7"/>
        <v>0</v>
      </c>
      <c r="N45" s="149"/>
      <c r="O45" s="149"/>
      <c r="P45" s="149"/>
      <c r="Q45" s="149"/>
      <c r="R45" s="149"/>
      <c r="S45" s="149"/>
      <c r="T45" s="149"/>
      <c r="U45" s="149"/>
      <c r="V45" s="149"/>
      <c r="W45" s="149"/>
      <c r="X45" s="149"/>
      <c r="Y45" s="149"/>
      <c r="Z45" s="149"/>
      <c r="AA45" s="149"/>
      <c r="AC45" s="35"/>
      <c r="AD45" s="149"/>
      <c r="AE45" s="149"/>
      <c r="AF45" s="149"/>
      <c r="AG45" s="149"/>
      <c r="AH45" s="149"/>
      <c r="AI45" s="149"/>
      <c r="AJ45" s="149"/>
      <c r="AK45" s="151"/>
      <c r="AL45" s="210"/>
      <c r="AT45" s="246"/>
      <c r="AU45" s="246"/>
    </row>
    <row r="46" spans="1:98" s="106" customFormat="1" ht="9.75" hidden="1" customHeight="1">
      <c r="A46" s="1025"/>
      <c r="B46" s="980"/>
      <c r="C46" s="36" t="s">
        <v>8</v>
      </c>
      <c r="D46" s="36">
        <f t="shared" si="7"/>
        <v>0</v>
      </c>
      <c r="N46" s="149"/>
      <c r="O46" s="149"/>
      <c r="P46" s="149"/>
      <c r="Q46" s="149"/>
      <c r="R46" s="149"/>
      <c r="S46" s="149"/>
      <c r="T46" s="149"/>
      <c r="U46" s="149"/>
      <c r="V46" s="149"/>
      <c r="W46" s="149"/>
      <c r="X46" s="149"/>
      <c r="Y46" s="149"/>
      <c r="Z46" s="149"/>
      <c r="AA46" s="149"/>
      <c r="AC46" s="35"/>
      <c r="AD46" s="149"/>
      <c r="AE46" s="149"/>
      <c r="AF46" s="149"/>
      <c r="AG46" s="149"/>
      <c r="AH46" s="149"/>
      <c r="AI46" s="149"/>
      <c r="AJ46" s="149"/>
      <c r="AK46" s="151"/>
      <c r="AL46" s="210"/>
      <c r="AT46" s="246"/>
      <c r="AU46" s="246"/>
    </row>
    <row r="47" spans="1:98" s="108" customFormat="1" ht="9.75" hidden="1" customHeight="1">
      <c r="A47" s="1026"/>
      <c r="B47" s="981"/>
      <c r="C47" s="61" t="s">
        <v>9</v>
      </c>
      <c r="D47" s="61">
        <f t="shared" si="7"/>
        <v>12</v>
      </c>
      <c r="N47" s="155"/>
      <c r="O47" s="155"/>
      <c r="P47" s="155"/>
      <c r="Q47" s="169">
        <v>4</v>
      </c>
      <c r="R47" s="169">
        <v>3</v>
      </c>
      <c r="S47" s="169">
        <v>5</v>
      </c>
      <c r="T47" s="155"/>
      <c r="U47" s="155"/>
      <c r="V47" s="155"/>
      <c r="W47" s="155"/>
      <c r="X47" s="155"/>
      <c r="Y47" s="155"/>
      <c r="Z47" s="155"/>
      <c r="AA47" s="155"/>
      <c r="AC47" s="331"/>
      <c r="AD47" s="155"/>
      <c r="AE47" s="155"/>
      <c r="AF47" s="155"/>
      <c r="AG47" s="155"/>
      <c r="AH47" s="155"/>
      <c r="AI47" s="155"/>
      <c r="AJ47" s="155"/>
      <c r="AK47" s="180"/>
      <c r="AL47" s="211"/>
      <c r="AT47" s="247"/>
      <c r="AU47" s="247"/>
    </row>
    <row r="48" spans="1:98" s="67" customFormat="1" ht="9.75" hidden="1" customHeight="1">
      <c r="A48" s="1033">
        <v>0</v>
      </c>
      <c r="B48" s="1018" t="s">
        <v>18</v>
      </c>
      <c r="C48" s="67" t="s">
        <v>5</v>
      </c>
      <c r="D48" s="67">
        <f t="shared" si="7"/>
        <v>0</v>
      </c>
      <c r="N48" s="68"/>
      <c r="O48" s="68"/>
      <c r="P48" s="68"/>
      <c r="Q48" s="68"/>
      <c r="R48" s="68"/>
      <c r="S48" s="68"/>
      <c r="T48" s="68"/>
      <c r="U48" s="68"/>
      <c r="V48" s="68"/>
      <c r="W48" s="68"/>
      <c r="X48" s="68"/>
      <c r="Y48" s="68"/>
      <c r="Z48" s="68"/>
      <c r="AA48" s="68"/>
      <c r="AC48" s="271"/>
      <c r="AD48" s="68"/>
      <c r="AE48" s="68"/>
      <c r="AF48" s="68"/>
      <c r="AG48" s="68"/>
      <c r="AH48" s="68"/>
      <c r="AI48" s="68"/>
      <c r="AJ48" s="68"/>
      <c r="AK48" s="69"/>
      <c r="AL48" s="70"/>
      <c r="AT48" s="244"/>
      <c r="AU48" s="244"/>
    </row>
    <row r="49" spans="1:99" ht="9.75" hidden="1" customHeight="1">
      <c r="A49" s="1034"/>
      <c r="B49" s="1019"/>
      <c r="C49" s="36" t="s">
        <v>6</v>
      </c>
      <c r="D49" s="36">
        <f t="shared" si="7"/>
        <v>44</v>
      </c>
      <c r="H49" s="42">
        <v>3</v>
      </c>
      <c r="I49" s="42">
        <v>3</v>
      </c>
      <c r="J49" s="42">
        <v>3</v>
      </c>
      <c r="K49" s="42">
        <v>8</v>
      </c>
      <c r="L49" s="42">
        <v>3</v>
      </c>
      <c r="M49" s="42">
        <v>12</v>
      </c>
      <c r="N49" s="41">
        <v>8</v>
      </c>
      <c r="O49" s="41">
        <v>2</v>
      </c>
      <c r="Q49" s="170">
        <v>1</v>
      </c>
      <c r="R49" s="170">
        <v>1</v>
      </c>
    </row>
    <row r="50" spans="1:99" ht="9.75" hidden="1" customHeight="1">
      <c r="A50" s="1034"/>
      <c r="B50" s="1019"/>
      <c r="C50" s="36" t="s">
        <v>7</v>
      </c>
      <c r="D50" s="36">
        <f t="shared" si="7"/>
        <v>29</v>
      </c>
      <c r="M50" s="36"/>
      <c r="P50" s="41">
        <v>5</v>
      </c>
      <c r="Q50" s="41">
        <v>10</v>
      </c>
      <c r="R50" s="41">
        <v>10</v>
      </c>
      <c r="S50" s="182">
        <v>3</v>
      </c>
      <c r="T50" s="182">
        <v>1</v>
      </c>
    </row>
    <row r="51" spans="1:99" ht="9.75" hidden="1" customHeight="1">
      <c r="A51" s="1034"/>
      <c r="B51" s="1019"/>
      <c r="C51" s="36" t="s">
        <v>8</v>
      </c>
      <c r="D51" s="36">
        <f t="shared" si="7"/>
        <v>0</v>
      </c>
      <c r="M51" s="36"/>
    </row>
    <row r="52" spans="1:99" s="46" customFormat="1" ht="9.75" hidden="1" customHeight="1">
      <c r="A52" s="1035"/>
      <c r="B52" s="1020"/>
      <c r="C52" s="46" t="s">
        <v>9</v>
      </c>
      <c r="D52" s="46">
        <f t="shared" si="7"/>
        <v>0</v>
      </c>
      <c r="N52" s="47"/>
      <c r="O52" s="47"/>
      <c r="P52" s="47"/>
      <c r="Q52" s="47"/>
      <c r="R52" s="47"/>
      <c r="S52" s="47"/>
      <c r="T52" s="47"/>
      <c r="U52" s="47"/>
      <c r="V52" s="47"/>
      <c r="W52" s="47"/>
      <c r="X52" s="47"/>
      <c r="Y52" s="47"/>
      <c r="Z52" s="47"/>
      <c r="AA52" s="47"/>
      <c r="AC52" s="328"/>
      <c r="AD52" s="47"/>
      <c r="AE52" s="47"/>
      <c r="AF52" s="47"/>
      <c r="AG52" s="47"/>
      <c r="AH52" s="47"/>
      <c r="AI52" s="47"/>
      <c r="AJ52" s="47"/>
      <c r="AK52" s="48"/>
      <c r="AL52" s="45"/>
      <c r="AT52" s="237"/>
      <c r="AU52" s="237"/>
    </row>
    <row r="53" spans="1:99" s="57" customFormat="1" ht="9.75" customHeight="1">
      <c r="A53" s="1039">
        <v>0</v>
      </c>
      <c r="B53" s="1043" t="s">
        <v>19</v>
      </c>
      <c r="C53" s="57" t="s">
        <v>5</v>
      </c>
      <c r="D53" s="57">
        <f t="shared" si="7"/>
        <v>0</v>
      </c>
      <c r="M53" s="58"/>
      <c r="N53" s="58"/>
      <c r="O53" s="58"/>
      <c r="P53" s="58"/>
      <c r="Q53" s="58"/>
      <c r="R53" s="58"/>
      <c r="S53" s="58"/>
      <c r="T53" s="58"/>
      <c r="U53" s="58"/>
      <c r="V53" s="58"/>
      <c r="W53" s="58"/>
      <c r="X53" s="58"/>
      <c r="Y53" s="58"/>
      <c r="Z53" s="58"/>
      <c r="AA53" s="58"/>
      <c r="AC53" s="326"/>
      <c r="AD53" s="58"/>
      <c r="AE53" s="58"/>
      <c r="AF53" s="58"/>
      <c r="AG53" s="58"/>
      <c r="AH53" s="58"/>
      <c r="AI53" s="58"/>
      <c r="AJ53" s="58"/>
      <c r="AK53" s="59"/>
      <c r="AL53" s="60"/>
      <c r="AT53" s="241"/>
      <c r="AU53" s="241"/>
    </row>
    <row r="54" spans="1:99" ht="9.75" customHeight="1">
      <c r="A54" s="1040"/>
      <c r="B54" s="1042"/>
      <c r="C54" s="36" t="s">
        <v>6</v>
      </c>
      <c r="D54" s="36">
        <f t="shared" si="7"/>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185"/>
      <c r="AF54" s="185"/>
      <c r="AG54" s="185"/>
      <c r="AH54" s="185"/>
      <c r="AI54" s="185"/>
      <c r="AJ54" s="135"/>
      <c r="AK54" s="274"/>
    </row>
    <row r="55" spans="1:99" ht="9.75" customHeight="1">
      <c r="A55" s="1040"/>
      <c r="B55" s="1042"/>
      <c r="C55" s="36" t="s">
        <v>7</v>
      </c>
      <c r="D55" s="36">
        <f t="shared" si="7"/>
        <v>22</v>
      </c>
      <c r="U55" s="160">
        <v>1</v>
      </c>
      <c r="V55" s="160"/>
      <c r="W55" s="160"/>
      <c r="X55" s="160"/>
      <c r="Y55" s="160"/>
      <c r="Z55" s="160"/>
      <c r="AA55" s="41">
        <v>1</v>
      </c>
      <c r="AB55" s="42">
        <v>8</v>
      </c>
      <c r="AC55" s="231">
        <v>7</v>
      </c>
      <c r="AD55" s="41">
        <v>2</v>
      </c>
      <c r="AE55" s="182">
        <v>3</v>
      </c>
    </row>
    <row r="56" spans="1:99" ht="9.75" customHeight="1">
      <c r="A56" s="1040"/>
      <c r="B56" s="1042"/>
      <c r="C56" s="36" t="s">
        <v>8</v>
      </c>
      <c r="D56" s="36">
        <f t="shared" si="7"/>
        <v>0</v>
      </c>
      <c r="Y56" s="68"/>
      <c r="AA56" s="68"/>
    </row>
    <row r="57" spans="1:99" s="61" customFormat="1" ht="9.75" customHeight="1">
      <c r="A57" s="1041"/>
      <c r="B57" s="1044"/>
      <c r="C57" s="61" t="s">
        <v>9</v>
      </c>
      <c r="D57" s="61">
        <f t="shared" si="7"/>
        <v>0</v>
      </c>
      <c r="M57" s="62"/>
      <c r="N57" s="62"/>
      <c r="O57" s="62"/>
      <c r="P57" s="62"/>
      <c r="Q57" s="62"/>
      <c r="R57" s="62"/>
      <c r="S57" s="62"/>
      <c r="T57" s="62"/>
      <c r="U57" s="62"/>
      <c r="V57" s="62"/>
      <c r="W57" s="62"/>
      <c r="X57" s="62"/>
      <c r="Y57" s="62"/>
      <c r="Z57" s="62"/>
      <c r="AA57" s="62"/>
      <c r="AC57" s="329"/>
      <c r="AD57" s="62"/>
      <c r="AE57" s="62"/>
      <c r="AF57" s="62"/>
      <c r="AG57" s="62"/>
      <c r="AH57" s="62"/>
      <c r="AI57" s="62"/>
      <c r="AJ57" s="62"/>
      <c r="AK57" s="63"/>
      <c r="AL57" s="64"/>
      <c r="AT57" s="243"/>
      <c r="AU57" s="243"/>
    </row>
    <row r="58" spans="1:99" s="67" customFormat="1" ht="9.75" hidden="1" customHeight="1">
      <c r="A58" s="1039">
        <v>0</v>
      </c>
      <c r="B58" s="979" t="s">
        <v>20</v>
      </c>
      <c r="C58" s="67" t="s">
        <v>5</v>
      </c>
      <c r="D58" s="67">
        <f t="shared" si="7"/>
        <v>10</v>
      </c>
      <c r="M58" s="68"/>
      <c r="N58" s="141">
        <v>2</v>
      </c>
      <c r="O58" s="141">
        <v>5</v>
      </c>
      <c r="P58" s="68"/>
      <c r="Q58" s="171">
        <v>3</v>
      </c>
      <c r="R58" s="68"/>
      <c r="S58" s="68"/>
      <c r="T58" s="68"/>
      <c r="U58" s="68"/>
      <c r="V58" s="68"/>
      <c r="W58" s="68"/>
      <c r="X58" s="68"/>
      <c r="Y58" s="68"/>
      <c r="Z58" s="68"/>
      <c r="AA58" s="68"/>
      <c r="AC58" s="271"/>
      <c r="AD58" s="68"/>
      <c r="AE58" s="68"/>
      <c r="AF58" s="68"/>
      <c r="AG58" s="68"/>
      <c r="AH58" s="68"/>
      <c r="AI58" s="68"/>
      <c r="AJ58" s="68"/>
      <c r="AK58" s="69"/>
      <c r="AL58" s="70"/>
      <c r="AT58" s="244"/>
      <c r="AU58" s="244"/>
      <c r="CT58" s="143"/>
      <c r="CU58" s="70"/>
    </row>
    <row r="59" spans="1:99" ht="9.75" hidden="1" customHeight="1">
      <c r="A59" s="1040"/>
      <c r="B59" s="980"/>
      <c r="C59" s="36" t="s">
        <v>6</v>
      </c>
      <c r="D59" s="36">
        <f t="shared" si="7"/>
        <v>0</v>
      </c>
      <c r="CT59" s="115"/>
      <c r="CU59" s="39"/>
    </row>
    <row r="60" spans="1:99" ht="9.75" hidden="1" customHeight="1">
      <c r="A60" s="1040"/>
      <c r="B60" s="980"/>
      <c r="C60" s="36" t="s">
        <v>7</v>
      </c>
      <c r="D60" s="36">
        <f t="shared" si="7"/>
        <v>0</v>
      </c>
      <c r="CT60" s="115"/>
      <c r="CU60" s="39"/>
    </row>
    <row r="61" spans="1:99" ht="9.75" hidden="1" customHeight="1">
      <c r="A61" s="1040"/>
      <c r="B61" s="980"/>
      <c r="C61" s="36" t="s">
        <v>8</v>
      </c>
      <c r="D61" s="36">
        <f t="shared" si="7"/>
        <v>0</v>
      </c>
      <c r="M61" s="36"/>
      <c r="CT61" s="115"/>
      <c r="CU61" s="39"/>
    </row>
    <row r="62" spans="1:99" s="61" customFormat="1" ht="9.75" hidden="1" customHeight="1">
      <c r="A62" s="1041"/>
      <c r="B62" s="981"/>
      <c r="C62" s="61" t="s">
        <v>9</v>
      </c>
      <c r="D62" s="61">
        <f t="shared" si="7"/>
        <v>0</v>
      </c>
      <c r="M62" s="62"/>
      <c r="N62" s="62"/>
      <c r="O62" s="37"/>
      <c r="P62" s="62"/>
      <c r="Q62" s="62"/>
      <c r="R62" s="62"/>
      <c r="S62" s="62"/>
      <c r="T62" s="62"/>
      <c r="U62" s="62"/>
      <c r="V62" s="62"/>
      <c r="W62" s="62"/>
      <c r="X62" s="62"/>
      <c r="Y62" s="62"/>
      <c r="Z62" s="62"/>
      <c r="AA62" s="62"/>
      <c r="AC62" s="329"/>
      <c r="AD62" s="62"/>
      <c r="AE62" s="62"/>
      <c r="AF62" s="62"/>
      <c r="AG62" s="62"/>
      <c r="AH62" s="62"/>
      <c r="AI62" s="62"/>
      <c r="AJ62" s="62"/>
      <c r="AK62" s="63"/>
      <c r="AL62" s="64"/>
      <c r="AT62" s="243"/>
      <c r="AU62" s="243"/>
      <c r="CT62" s="116"/>
      <c r="CU62" s="64"/>
    </row>
    <row r="63" spans="1:99" s="57" customFormat="1" ht="9.75" hidden="1" customHeight="1">
      <c r="A63" s="1033">
        <v>0</v>
      </c>
      <c r="B63" s="1018" t="s">
        <v>21</v>
      </c>
      <c r="C63" s="57" t="s">
        <v>5</v>
      </c>
      <c r="D63" s="57">
        <f t="shared" si="7"/>
        <v>36</v>
      </c>
      <c r="N63" s="82">
        <v>2</v>
      </c>
      <c r="O63" s="41">
        <v>5</v>
      </c>
      <c r="P63" s="82">
        <v>5</v>
      </c>
      <c r="Q63" s="82">
        <v>6</v>
      </c>
      <c r="R63" s="82">
        <v>5</v>
      </c>
      <c r="S63" s="157">
        <v>4</v>
      </c>
      <c r="T63" s="157">
        <v>2</v>
      </c>
      <c r="U63" s="157">
        <v>2</v>
      </c>
      <c r="V63" s="157">
        <v>2</v>
      </c>
      <c r="W63" s="200">
        <v>3</v>
      </c>
      <c r="X63" s="58"/>
      <c r="Y63" s="58"/>
      <c r="Z63" s="58"/>
      <c r="AA63" s="58"/>
      <c r="AC63" s="326"/>
      <c r="AD63" s="58"/>
      <c r="AE63" s="58"/>
      <c r="AF63" s="58"/>
      <c r="AG63" s="58"/>
      <c r="AH63" s="58"/>
      <c r="AI63" s="58"/>
      <c r="AJ63" s="58"/>
      <c r="AK63" s="59"/>
      <c r="AL63" s="60"/>
      <c r="AT63" s="241"/>
      <c r="AU63" s="241"/>
    </row>
    <row r="64" spans="1:99" ht="9.75" hidden="1" customHeight="1">
      <c r="A64" s="1034"/>
      <c r="B64" s="1019"/>
      <c r="C64" s="36" t="s">
        <v>6</v>
      </c>
      <c r="D64" s="36">
        <f t="shared" si="7"/>
        <v>0</v>
      </c>
      <c r="M64" s="36"/>
    </row>
    <row r="65" spans="1:99" ht="9.75" hidden="1" customHeight="1">
      <c r="A65" s="1034"/>
      <c r="B65" s="1019"/>
      <c r="C65" s="36" t="s">
        <v>7</v>
      </c>
      <c r="D65" s="36">
        <f t="shared" si="7"/>
        <v>0</v>
      </c>
      <c r="M65" s="36"/>
    </row>
    <row r="66" spans="1:99" ht="9.75" hidden="1" customHeight="1">
      <c r="A66" s="1034"/>
      <c r="B66" s="1019"/>
      <c r="C66" s="36" t="s">
        <v>8</v>
      </c>
      <c r="D66" s="36">
        <f t="shared" si="7"/>
        <v>10</v>
      </c>
      <c r="M66" s="41">
        <v>1</v>
      </c>
      <c r="N66" s="41">
        <v>3</v>
      </c>
      <c r="O66" s="41">
        <v>1</v>
      </c>
      <c r="P66" s="41">
        <v>1</v>
      </c>
      <c r="Q66" s="41">
        <v>1</v>
      </c>
      <c r="R66" s="41">
        <v>1</v>
      </c>
      <c r="S66" s="41">
        <v>1</v>
      </c>
      <c r="T66" s="112">
        <v>1</v>
      </c>
    </row>
    <row r="67" spans="1:99" s="46" customFormat="1" ht="9.75" hidden="1" customHeight="1">
      <c r="A67" s="1035"/>
      <c r="B67" s="1020"/>
      <c r="C67" s="46" t="s">
        <v>9</v>
      </c>
      <c r="D67" s="46">
        <f t="shared" si="7"/>
        <v>0</v>
      </c>
      <c r="N67" s="47"/>
      <c r="O67" s="47"/>
      <c r="P67" s="47"/>
      <c r="Q67" s="47"/>
      <c r="R67" s="47"/>
      <c r="S67" s="47"/>
      <c r="T67" s="47"/>
      <c r="U67" s="47"/>
      <c r="V67" s="47"/>
      <c r="W67" s="47"/>
      <c r="X67" s="47"/>
      <c r="Y67" s="47"/>
      <c r="Z67" s="47"/>
      <c r="AA67" s="47"/>
      <c r="AC67" s="328"/>
      <c r="AD67" s="47"/>
      <c r="AE67" s="47"/>
      <c r="AF67" s="47"/>
      <c r="AG67" s="47"/>
      <c r="AH67" s="47"/>
      <c r="AI67" s="47"/>
      <c r="AJ67" s="47"/>
      <c r="AK67" s="48"/>
      <c r="AL67" s="45"/>
      <c r="AT67" s="237"/>
      <c r="AU67" s="237"/>
    </row>
    <row r="68" spans="1:99" s="57" customFormat="1" ht="9.75" customHeight="1">
      <c r="A68" s="1039">
        <v>0</v>
      </c>
      <c r="B68" s="979" t="s">
        <v>107</v>
      </c>
      <c r="C68" s="57" t="s">
        <v>5</v>
      </c>
      <c r="D68" s="57">
        <f t="shared" si="7"/>
        <v>32</v>
      </c>
      <c r="M68" s="58"/>
      <c r="N68" s="58"/>
      <c r="O68" s="58"/>
      <c r="P68" s="58"/>
      <c r="Q68" s="58"/>
      <c r="R68" s="58"/>
      <c r="S68" s="58"/>
      <c r="T68" s="58"/>
      <c r="U68" s="58"/>
      <c r="V68" s="58"/>
      <c r="W68" s="58"/>
      <c r="X68" s="58"/>
      <c r="Y68" s="58"/>
      <c r="Z68" s="58"/>
      <c r="AA68" s="58"/>
      <c r="AC68" s="326"/>
      <c r="AD68" s="58"/>
      <c r="AE68" s="140">
        <v>2</v>
      </c>
      <c r="AF68" s="140">
        <v>2</v>
      </c>
      <c r="AG68" s="140">
        <v>2</v>
      </c>
      <c r="AH68" s="140">
        <v>2</v>
      </c>
      <c r="AI68" s="140">
        <v>2</v>
      </c>
      <c r="AJ68" s="82">
        <v>2</v>
      </c>
      <c r="AK68" s="360">
        <v>5</v>
      </c>
      <c r="AL68" s="423">
        <v>5</v>
      </c>
      <c r="AM68" s="79">
        <v>5</v>
      </c>
      <c r="AN68" s="79">
        <v>5</v>
      </c>
      <c r="AO68" s="83"/>
      <c r="AP68" s="84"/>
      <c r="AT68" s="241"/>
      <c r="AU68" s="241"/>
    </row>
    <row r="69" spans="1:99" ht="9.75" customHeight="1">
      <c r="A69" s="1040"/>
      <c r="B69" s="980"/>
      <c r="C69" s="36" t="s">
        <v>6</v>
      </c>
      <c r="D69" s="36">
        <f t="shared" si="7"/>
        <v>26</v>
      </c>
      <c r="AE69" s="160">
        <v>2</v>
      </c>
      <c r="AF69" s="160">
        <v>3</v>
      </c>
      <c r="AG69" s="160">
        <v>2</v>
      </c>
      <c r="AH69" s="160">
        <v>4</v>
      </c>
      <c r="AI69" s="424"/>
      <c r="AJ69" s="41">
        <v>5</v>
      </c>
      <c r="AK69" s="40">
        <v>5</v>
      </c>
      <c r="AL69" s="232">
        <v>5</v>
      </c>
      <c r="AM69" s="425"/>
      <c r="AN69" s="425"/>
      <c r="AO69" s="53"/>
    </row>
    <row r="70" spans="1:99" ht="9.75" customHeight="1">
      <c r="A70" s="1040"/>
      <c r="B70" s="980"/>
      <c r="C70" s="36" t="s">
        <v>7</v>
      </c>
      <c r="D70" s="36">
        <f t="shared" si="7"/>
        <v>18</v>
      </c>
      <c r="AE70" s="160"/>
      <c r="AF70" s="160"/>
      <c r="AG70" s="160"/>
      <c r="AH70" s="160">
        <v>2</v>
      </c>
      <c r="AI70" s="160">
        <v>1</v>
      </c>
      <c r="AJ70" s="160"/>
      <c r="AK70" s="174"/>
      <c r="AL70" s="44">
        <v>2</v>
      </c>
      <c r="AM70" s="43">
        <v>5</v>
      </c>
      <c r="AN70" s="36">
        <v>5</v>
      </c>
      <c r="AO70" s="36">
        <v>3</v>
      </c>
    </row>
    <row r="71" spans="1:99" ht="9.75" customHeight="1">
      <c r="A71" s="1040"/>
      <c r="B71" s="980"/>
      <c r="C71" s="36" t="s">
        <v>8</v>
      </c>
      <c r="D71" s="36">
        <f t="shared" si="7"/>
        <v>6</v>
      </c>
      <c r="AE71" s="160"/>
      <c r="AF71" s="160"/>
      <c r="AG71" s="160"/>
      <c r="AH71" s="160">
        <v>1</v>
      </c>
      <c r="AI71" s="160">
        <v>1</v>
      </c>
      <c r="AJ71" s="160">
        <v>1</v>
      </c>
      <c r="AK71" s="174">
        <v>1</v>
      </c>
      <c r="AL71" s="44">
        <v>1</v>
      </c>
      <c r="AM71" s="43">
        <v>1</v>
      </c>
    </row>
    <row r="72" spans="1:99" s="61" customFormat="1" ht="9.75" customHeight="1">
      <c r="A72" s="1041"/>
      <c r="B72" s="981"/>
      <c r="C72" s="61" t="s">
        <v>9</v>
      </c>
      <c r="D72" s="252"/>
      <c r="M72" s="62"/>
      <c r="N72" s="62"/>
      <c r="O72" s="62"/>
      <c r="P72" s="62"/>
      <c r="Q72" s="62"/>
      <c r="R72" s="62"/>
      <c r="S72" s="62"/>
      <c r="T72" s="62"/>
      <c r="U72" s="62"/>
      <c r="V72" s="62"/>
      <c r="W72" s="155"/>
      <c r="X72" s="62"/>
      <c r="Y72" s="62"/>
      <c r="Z72" s="62"/>
      <c r="AA72" s="62"/>
      <c r="AC72" s="329"/>
      <c r="AD72" s="62"/>
      <c r="AE72" s="62"/>
      <c r="AF72" s="62"/>
      <c r="AG72" s="62"/>
      <c r="AH72" s="62"/>
      <c r="AI72" s="62"/>
      <c r="AJ72" s="62"/>
      <c r="AK72" s="63"/>
      <c r="AL72" s="64"/>
      <c r="AT72" s="243"/>
      <c r="AU72" s="243"/>
    </row>
    <row r="73" spans="1:99" s="67" customFormat="1" ht="9.75" customHeight="1">
      <c r="A73" s="1039">
        <v>0</v>
      </c>
      <c r="B73" s="1043" t="s">
        <v>23</v>
      </c>
      <c r="C73" s="67" t="s">
        <v>5</v>
      </c>
      <c r="D73" s="67">
        <f t="shared" si="7"/>
        <v>0</v>
      </c>
      <c r="M73" s="68"/>
      <c r="N73" s="68"/>
      <c r="O73" s="68"/>
      <c r="P73" s="68"/>
      <c r="Q73" s="249"/>
      <c r="R73" s="250"/>
      <c r="S73" s="68"/>
      <c r="T73" s="68"/>
      <c r="U73" s="68"/>
      <c r="V73" s="68"/>
      <c r="W73" s="68"/>
      <c r="X73" s="68"/>
      <c r="Y73" s="68"/>
      <c r="Z73" s="68"/>
      <c r="AA73" s="142"/>
      <c r="AB73" s="189"/>
      <c r="AC73" s="332"/>
      <c r="AD73" s="68"/>
      <c r="AE73" s="68"/>
      <c r="AF73" s="68"/>
      <c r="AG73" s="68"/>
      <c r="AH73" s="68"/>
      <c r="AI73" s="68"/>
      <c r="AJ73" s="68"/>
      <c r="AK73" s="69"/>
      <c r="AL73" s="70"/>
      <c r="AT73" s="244"/>
      <c r="AU73" s="244"/>
    </row>
    <row r="74" spans="1:99" ht="9.75" customHeight="1">
      <c r="A74" s="1040"/>
      <c r="B74" s="1042"/>
      <c r="C74" s="36" t="s">
        <v>6</v>
      </c>
      <c r="D74" s="36">
        <f t="shared" si="7"/>
        <v>0</v>
      </c>
      <c r="Q74" s="135"/>
      <c r="R74" s="185"/>
      <c r="AA74" s="112"/>
      <c r="AB74" s="53"/>
      <c r="AC74" s="333"/>
    </row>
    <row r="75" spans="1:99" ht="9.75" customHeight="1">
      <c r="A75" s="1040"/>
      <c r="B75" s="1042"/>
      <c r="C75" s="36" t="s">
        <v>7</v>
      </c>
      <c r="D75" s="36">
        <f t="shared" si="7"/>
        <v>0</v>
      </c>
      <c r="Q75" s="135"/>
      <c r="R75" s="185"/>
      <c r="AA75" s="112"/>
      <c r="AB75" s="53"/>
      <c r="AC75" s="333"/>
    </row>
    <row r="76" spans="1:99" ht="9.75" customHeight="1">
      <c r="A76" s="1040"/>
      <c r="B76" s="1042"/>
      <c r="C76" s="36" t="s">
        <v>8</v>
      </c>
      <c r="D76" s="36">
        <f t="shared" si="7"/>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41"/>
      <c r="B77" s="1044"/>
      <c r="C77" s="46" t="s">
        <v>9</v>
      </c>
      <c r="D77" s="46">
        <f t="shared" ref="D77:D142" si="8">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7"/>
      <c r="AF77" s="47"/>
      <c r="AG77" s="47"/>
      <c r="AH77" s="47"/>
      <c r="AI77" s="47"/>
      <c r="AJ77" s="47"/>
      <c r="AK77" s="48"/>
      <c r="AL77" s="45"/>
      <c r="AT77" s="237"/>
      <c r="AU77" s="237"/>
    </row>
    <row r="78" spans="1:99" s="106" customFormat="1" ht="9.75" customHeight="1">
      <c r="A78" s="1036">
        <v>0</v>
      </c>
      <c r="B78" s="985" t="s">
        <v>24</v>
      </c>
      <c r="C78" s="57" t="s">
        <v>5</v>
      </c>
      <c r="D78" s="57">
        <f t="shared" si="8"/>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8"/>
      <c r="AF78" s="58"/>
      <c r="AG78" s="58"/>
      <c r="AH78" s="58"/>
      <c r="AI78" s="58"/>
      <c r="AJ78" s="58"/>
      <c r="AK78" s="59"/>
      <c r="AL78" s="60"/>
      <c r="AM78" s="57"/>
      <c r="AN78" s="57"/>
      <c r="AO78" s="57"/>
      <c r="AP78" s="57"/>
      <c r="AQ78" s="57"/>
      <c r="AR78" s="57"/>
      <c r="AS78" s="57"/>
      <c r="AT78" s="241"/>
      <c r="AU78" s="241"/>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37"/>
      <c r="B79" s="986"/>
      <c r="C79" s="36" t="s">
        <v>6</v>
      </c>
      <c r="D79" s="36">
        <f t="shared" si="8"/>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7"/>
      <c r="AF79" s="37"/>
      <c r="AG79" s="37"/>
      <c r="AH79" s="37"/>
      <c r="AI79" s="37"/>
      <c r="AJ79" s="37"/>
      <c r="AK79" s="38"/>
      <c r="AL79" s="39"/>
      <c r="AM79" s="36"/>
      <c r="AN79" s="36"/>
      <c r="AO79" s="36"/>
      <c r="AP79" s="36"/>
      <c r="AQ79" s="36"/>
      <c r="AR79" s="36"/>
      <c r="AS79" s="36"/>
      <c r="AT79" s="242"/>
      <c r="AU79" s="242"/>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37"/>
      <c r="B80" s="986"/>
      <c r="C80" s="49" t="s">
        <v>7</v>
      </c>
      <c r="D80" s="36">
        <f t="shared" si="8"/>
        <v>60</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1">
        <v>3</v>
      </c>
      <c r="AF80" s="41">
        <v>3</v>
      </c>
      <c r="AG80" s="41">
        <v>3</v>
      </c>
      <c r="AH80" s="41">
        <v>3</v>
      </c>
      <c r="AI80" s="41">
        <v>1</v>
      </c>
      <c r="AJ80" s="41">
        <v>2</v>
      </c>
      <c r="AK80" s="426">
        <v>5</v>
      </c>
      <c r="AL80" s="39"/>
      <c r="AM80" s="36"/>
      <c r="AN80" s="36"/>
      <c r="AO80" s="36"/>
      <c r="AP80" s="36"/>
      <c r="AQ80" s="36"/>
      <c r="AR80" s="36"/>
      <c r="AS80" s="36"/>
      <c r="AT80" s="242"/>
      <c r="AU80" s="242"/>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37"/>
      <c r="B81" s="986"/>
      <c r="C81" s="36" t="s">
        <v>8</v>
      </c>
      <c r="D81" s="36">
        <f t="shared" si="8"/>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7"/>
      <c r="AF81" s="37"/>
      <c r="AG81" s="37"/>
      <c r="AH81" s="37"/>
      <c r="AI81" s="37"/>
      <c r="AJ81" s="37"/>
      <c r="AK81" s="38"/>
      <c r="AL81" s="39"/>
      <c r="AM81" s="36"/>
      <c r="AN81" s="36"/>
      <c r="AO81" s="36"/>
      <c r="AP81" s="36"/>
      <c r="AQ81" s="36"/>
      <c r="AR81" s="36"/>
      <c r="AS81" s="36"/>
      <c r="AT81" s="242"/>
      <c r="AU81" s="242"/>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38"/>
      <c r="B82" s="987"/>
      <c r="C82" s="46" t="s">
        <v>9</v>
      </c>
      <c r="D82" s="46">
        <f t="shared" si="8"/>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7"/>
      <c r="AF82" s="47"/>
      <c r="AG82" s="47"/>
      <c r="AH82" s="47"/>
      <c r="AI82" s="47"/>
      <c r="AJ82" s="47"/>
      <c r="AK82" s="48"/>
      <c r="AL82" s="45"/>
      <c r="AM82" s="46"/>
      <c r="AN82" s="46"/>
      <c r="AO82" s="46"/>
      <c r="AP82" s="46"/>
      <c r="AQ82" s="46"/>
      <c r="AR82" s="46"/>
      <c r="AS82" s="46"/>
      <c r="AT82" s="237"/>
      <c r="AU82" s="237"/>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24">
        <v>0</v>
      </c>
      <c r="B83" s="979" t="s">
        <v>43</v>
      </c>
      <c r="C83" s="57" t="s">
        <v>5</v>
      </c>
      <c r="D83" s="57">
        <f t="shared" si="8"/>
        <v>87</v>
      </c>
      <c r="U83" s="79">
        <v>5</v>
      </c>
      <c r="V83" s="82">
        <v>5</v>
      </c>
      <c r="W83" s="82">
        <v>5</v>
      </c>
      <c r="X83" s="82">
        <v>5</v>
      </c>
      <c r="Y83" s="82">
        <v>5</v>
      </c>
      <c r="Z83" s="82">
        <v>5</v>
      </c>
      <c r="AA83" s="82">
        <v>5</v>
      </c>
      <c r="AB83" s="79">
        <v>5</v>
      </c>
      <c r="AC83" s="359">
        <v>5</v>
      </c>
      <c r="AD83" s="82">
        <v>3</v>
      </c>
      <c r="AE83" s="82">
        <v>5</v>
      </c>
      <c r="AF83" s="157">
        <v>6</v>
      </c>
      <c r="AG83" s="157">
        <v>6</v>
      </c>
      <c r="AH83" s="157">
        <v>5</v>
      </c>
      <c r="AI83" s="157">
        <v>5</v>
      </c>
      <c r="AJ83" s="157">
        <v>3</v>
      </c>
      <c r="AK83" s="379">
        <v>3</v>
      </c>
      <c r="AL83" s="358">
        <v>3</v>
      </c>
      <c r="AM83" s="83">
        <v>3</v>
      </c>
      <c r="AT83" s="241"/>
      <c r="AU83" s="241"/>
    </row>
    <row r="84" spans="1:99" ht="9.75" customHeight="1">
      <c r="A84" s="1025"/>
      <c r="B84" s="980"/>
      <c r="C84" s="36" t="s">
        <v>6</v>
      </c>
      <c r="D84" s="36">
        <f t="shared" si="8"/>
        <v>0</v>
      </c>
      <c r="M84" s="36"/>
      <c r="N84" s="36"/>
      <c r="O84" s="36"/>
      <c r="P84" s="36"/>
      <c r="Q84" s="36"/>
      <c r="R84" s="36"/>
      <c r="S84" s="36"/>
      <c r="T84" s="36"/>
      <c r="U84" s="36"/>
      <c r="V84" s="36"/>
      <c r="W84" s="36"/>
      <c r="X84" s="36"/>
      <c r="Y84" s="36"/>
      <c r="Z84" s="36"/>
    </row>
    <row r="85" spans="1:99" ht="9.75" customHeight="1">
      <c r="A85" s="1025"/>
      <c r="B85" s="980"/>
      <c r="C85" s="36" t="s">
        <v>7</v>
      </c>
      <c r="D85" s="36">
        <f t="shared" si="8"/>
        <v>0</v>
      </c>
      <c r="M85" s="36"/>
      <c r="N85" s="36"/>
      <c r="O85" s="36"/>
      <c r="P85" s="36"/>
      <c r="Q85" s="36"/>
      <c r="R85" s="36"/>
      <c r="S85" s="36"/>
      <c r="T85" s="36"/>
      <c r="U85" s="36"/>
      <c r="V85" s="36"/>
      <c r="W85" s="36"/>
      <c r="X85" s="36"/>
      <c r="Y85" s="36"/>
      <c r="Z85" s="36"/>
    </row>
    <row r="86" spans="1:99" ht="9.75" customHeight="1">
      <c r="A86" s="1025"/>
      <c r="B86" s="980"/>
      <c r="C86" s="36" t="s">
        <v>8</v>
      </c>
      <c r="D86" s="36">
        <f t="shared" si="8"/>
        <v>0</v>
      </c>
      <c r="M86" s="36"/>
      <c r="N86" s="36"/>
      <c r="O86" s="36"/>
      <c r="P86" s="36"/>
      <c r="Q86" s="36"/>
      <c r="R86" s="36"/>
      <c r="S86" s="36"/>
      <c r="T86" s="36"/>
      <c r="U86" s="36"/>
      <c r="V86" s="36"/>
      <c r="W86" s="36"/>
      <c r="X86" s="36"/>
      <c r="Y86" s="36"/>
      <c r="Z86" s="36"/>
    </row>
    <row r="87" spans="1:99" s="61" customFormat="1" ht="9.75" customHeight="1">
      <c r="A87" s="1026"/>
      <c r="B87" s="981"/>
      <c r="C87" s="61" t="s">
        <v>9</v>
      </c>
      <c r="D87" s="61">
        <f t="shared" si="8"/>
        <v>0</v>
      </c>
      <c r="AA87" s="62"/>
      <c r="AC87" s="329"/>
      <c r="AD87" s="62"/>
      <c r="AE87" s="62"/>
      <c r="AF87" s="62"/>
      <c r="AG87" s="62"/>
      <c r="AH87" s="62"/>
      <c r="AI87" s="62"/>
      <c r="AJ87" s="62"/>
      <c r="AK87" s="63"/>
      <c r="AL87" s="64"/>
      <c r="AT87" s="243"/>
      <c r="AU87" s="243"/>
    </row>
    <row r="88" spans="1:99" s="57" customFormat="1" ht="9.75" customHeight="1">
      <c r="A88" s="1024">
        <v>0</v>
      </c>
      <c r="B88" s="979" t="s">
        <v>41</v>
      </c>
      <c r="C88" s="57" t="s">
        <v>5</v>
      </c>
      <c r="D88" s="57">
        <f t="shared" si="8"/>
        <v>30</v>
      </c>
      <c r="AA88" s="58"/>
      <c r="AC88" s="326"/>
      <c r="AD88" s="58"/>
      <c r="AE88" s="58"/>
      <c r="AF88" s="58"/>
      <c r="AG88" s="58"/>
      <c r="AH88" s="82">
        <v>2</v>
      </c>
      <c r="AI88" s="82">
        <v>3</v>
      </c>
      <c r="AJ88" s="82">
        <v>3</v>
      </c>
      <c r="AK88" s="360">
        <v>5</v>
      </c>
      <c r="AL88" s="423">
        <v>5</v>
      </c>
      <c r="AM88" s="79">
        <v>5</v>
      </c>
      <c r="AN88" s="79">
        <v>5</v>
      </c>
      <c r="AO88" s="79">
        <v>1</v>
      </c>
      <c r="AP88" s="79">
        <v>1</v>
      </c>
      <c r="AQ88" s="83"/>
      <c r="AR88" s="84"/>
      <c r="AT88" s="241"/>
      <c r="AU88" s="241"/>
    </row>
    <row r="89" spans="1:99" ht="9.75" customHeight="1">
      <c r="A89" s="1025"/>
      <c r="B89" s="980"/>
      <c r="C89" s="36" t="s">
        <v>6</v>
      </c>
      <c r="D89" s="36">
        <f t="shared" si="8"/>
        <v>0</v>
      </c>
      <c r="M89" s="36"/>
      <c r="N89" s="36"/>
      <c r="O89" s="36"/>
      <c r="P89" s="36"/>
      <c r="Q89" s="36"/>
      <c r="R89" s="36"/>
      <c r="S89" s="36"/>
      <c r="T89" s="36"/>
      <c r="U89" s="36"/>
      <c r="V89" s="36"/>
      <c r="W89" s="36"/>
      <c r="X89" s="36"/>
      <c r="Y89" s="36"/>
      <c r="Z89" s="36"/>
      <c r="AQ89" s="53"/>
      <c r="AR89" s="52"/>
    </row>
    <row r="90" spans="1:99" ht="9.75" customHeight="1">
      <c r="A90" s="1025"/>
      <c r="B90" s="980"/>
      <c r="C90" s="36" t="s">
        <v>7</v>
      </c>
      <c r="D90" s="36">
        <f t="shared" si="8"/>
        <v>0</v>
      </c>
      <c r="M90" s="36"/>
      <c r="N90" s="36"/>
      <c r="O90" s="36"/>
      <c r="P90" s="36"/>
      <c r="Q90" s="36"/>
      <c r="R90" s="36"/>
      <c r="S90" s="36"/>
      <c r="T90" s="36"/>
      <c r="U90" s="36"/>
      <c r="V90" s="36"/>
      <c r="W90" s="36"/>
      <c r="X90" s="36"/>
      <c r="Y90" s="36"/>
      <c r="Z90" s="36"/>
      <c r="AQ90" s="53"/>
      <c r="AR90" s="52"/>
    </row>
    <row r="91" spans="1:99" ht="9.75" customHeight="1">
      <c r="A91" s="1025"/>
      <c r="B91" s="980"/>
      <c r="C91" s="36" t="s">
        <v>8</v>
      </c>
      <c r="D91" s="36">
        <f t="shared" si="8"/>
        <v>10</v>
      </c>
      <c r="M91" s="36"/>
      <c r="N91" s="36"/>
      <c r="O91" s="36"/>
      <c r="P91" s="36"/>
      <c r="Q91" s="36"/>
      <c r="R91" s="36"/>
      <c r="S91" s="36"/>
      <c r="T91" s="36"/>
      <c r="U91" s="36"/>
      <c r="V91" s="36"/>
      <c r="W91" s="36"/>
      <c r="X91" s="36"/>
      <c r="Y91" s="36"/>
      <c r="Z91" s="36"/>
      <c r="AI91" s="41">
        <v>2</v>
      </c>
      <c r="AJ91" s="41">
        <v>2</v>
      </c>
      <c r="AK91" s="40">
        <v>1</v>
      </c>
      <c r="AL91" s="212">
        <v>1</v>
      </c>
      <c r="AM91" s="42">
        <v>1</v>
      </c>
      <c r="AN91" s="42">
        <v>1</v>
      </c>
      <c r="AO91" s="42">
        <v>1</v>
      </c>
      <c r="AP91" s="42">
        <v>1</v>
      </c>
      <c r="AQ91" s="53"/>
      <c r="AR91" s="52"/>
    </row>
    <row r="92" spans="1:99" s="61" customFormat="1" ht="9.75" customHeight="1">
      <c r="A92" s="1026"/>
      <c r="B92" s="981"/>
      <c r="C92" s="61" t="s">
        <v>9</v>
      </c>
      <c r="D92" s="61">
        <f t="shared" si="8"/>
        <v>0</v>
      </c>
      <c r="AA92" s="62"/>
      <c r="AC92" s="329"/>
      <c r="AD92" s="62"/>
      <c r="AE92" s="62"/>
      <c r="AF92" s="62"/>
      <c r="AG92" s="62"/>
      <c r="AH92" s="62"/>
      <c r="AI92" s="62"/>
      <c r="AJ92" s="62"/>
      <c r="AK92" s="63"/>
      <c r="AL92" s="64"/>
      <c r="AQ92" s="402"/>
      <c r="AR92" s="403"/>
      <c r="AT92" s="243"/>
      <c r="AU92" s="243"/>
    </row>
    <row r="93" spans="1:99" s="57" customFormat="1" ht="9.75" customHeight="1">
      <c r="A93" s="1024">
        <v>0</v>
      </c>
      <c r="B93" s="979" t="s">
        <v>100</v>
      </c>
      <c r="C93" s="57" t="s">
        <v>5</v>
      </c>
      <c r="D93" s="57">
        <f t="shared" si="8"/>
        <v>40</v>
      </c>
      <c r="AA93" s="58"/>
      <c r="AC93" s="326"/>
      <c r="AD93" s="58"/>
      <c r="AE93" s="58"/>
      <c r="AF93" s="58"/>
      <c r="AG93" s="58"/>
      <c r="AH93" s="58"/>
      <c r="AI93" s="58"/>
      <c r="AJ93" s="58"/>
      <c r="AK93" s="188">
        <v>5</v>
      </c>
      <c r="AL93" s="213">
        <v>5</v>
      </c>
      <c r="AM93" s="85">
        <v>5</v>
      </c>
      <c r="AN93" s="85">
        <v>5</v>
      </c>
      <c r="AO93" s="85">
        <v>5</v>
      </c>
      <c r="AP93" s="85">
        <v>5</v>
      </c>
      <c r="AQ93" s="85">
        <v>5</v>
      </c>
      <c r="AR93" s="85">
        <v>5</v>
      </c>
      <c r="AT93" s="241"/>
      <c r="AU93" s="241"/>
    </row>
    <row r="94" spans="1:99" ht="9.75" customHeight="1">
      <c r="A94" s="1025"/>
      <c r="B94" s="980"/>
      <c r="C94" s="36" t="s">
        <v>6</v>
      </c>
      <c r="D94" s="36">
        <f t="shared" si="8"/>
        <v>0</v>
      </c>
      <c r="M94" s="36"/>
      <c r="N94" s="36"/>
      <c r="O94" s="36"/>
      <c r="P94" s="36"/>
      <c r="Q94" s="36"/>
      <c r="R94" s="36"/>
      <c r="S94" s="36"/>
      <c r="T94" s="36"/>
      <c r="U94" s="36"/>
      <c r="V94" s="36"/>
      <c r="W94" s="36"/>
      <c r="X94" s="36"/>
      <c r="Y94" s="36"/>
      <c r="Z94" s="36"/>
    </row>
    <row r="95" spans="1:99" ht="9.75" customHeight="1">
      <c r="A95" s="1025"/>
      <c r="B95" s="980"/>
      <c r="C95" s="36" t="s">
        <v>7</v>
      </c>
      <c r="D95" s="36">
        <f t="shared" si="8"/>
        <v>0</v>
      </c>
      <c r="M95" s="36"/>
      <c r="N95" s="36"/>
      <c r="O95" s="36"/>
      <c r="P95" s="36"/>
      <c r="Q95" s="36"/>
      <c r="R95" s="36"/>
      <c r="S95" s="36"/>
      <c r="T95" s="36"/>
      <c r="U95" s="36"/>
      <c r="V95" s="36"/>
      <c r="W95" s="36"/>
      <c r="X95" s="36"/>
      <c r="Y95" s="36"/>
      <c r="Z95" s="36"/>
    </row>
    <row r="96" spans="1:99" ht="9.75" customHeight="1">
      <c r="A96" s="1025"/>
      <c r="B96" s="980"/>
      <c r="C96" s="36" t="s">
        <v>8</v>
      </c>
      <c r="D96" s="36">
        <f t="shared" si="8"/>
        <v>0</v>
      </c>
      <c r="M96" s="36"/>
      <c r="N96" s="36"/>
      <c r="O96" s="36"/>
      <c r="P96" s="36"/>
      <c r="Q96" s="36"/>
      <c r="R96" s="36"/>
      <c r="S96" s="36"/>
      <c r="T96" s="36"/>
      <c r="U96" s="36"/>
      <c r="V96" s="36"/>
      <c r="W96" s="36"/>
      <c r="X96" s="36"/>
      <c r="Y96" s="36"/>
      <c r="Z96" s="36"/>
    </row>
    <row r="97" spans="1:98" s="61" customFormat="1" ht="9.75" customHeight="1">
      <c r="A97" s="1026"/>
      <c r="B97" s="981"/>
      <c r="C97" s="61" t="s">
        <v>9</v>
      </c>
      <c r="D97" s="61">
        <f t="shared" si="8"/>
        <v>0</v>
      </c>
      <c r="AA97" s="62"/>
      <c r="AC97" s="329"/>
      <c r="AD97" s="62"/>
      <c r="AE97" s="62"/>
      <c r="AF97" s="62"/>
      <c r="AG97" s="62"/>
      <c r="AH97" s="62"/>
      <c r="AI97" s="62"/>
      <c r="AJ97" s="62"/>
      <c r="AK97" s="63"/>
      <c r="AL97" s="64"/>
      <c r="AT97" s="243"/>
      <c r="AU97" s="243"/>
    </row>
    <row r="98" spans="1:98" s="67" customFormat="1" ht="9.75" customHeight="1">
      <c r="A98" s="1036">
        <v>0</v>
      </c>
      <c r="B98" s="985" t="s">
        <v>101</v>
      </c>
      <c r="C98" s="67" t="s">
        <v>5</v>
      </c>
      <c r="D98" s="67">
        <f t="shared" si="8"/>
        <v>24</v>
      </c>
      <c r="S98" s="68"/>
      <c r="T98" s="68"/>
      <c r="U98" s="68"/>
      <c r="V98" s="68"/>
      <c r="W98" s="68"/>
      <c r="X98" s="68"/>
      <c r="Y98" s="68"/>
      <c r="Z98" s="68"/>
      <c r="AA98" s="141">
        <v>2</v>
      </c>
      <c r="AB98" s="139">
        <v>5</v>
      </c>
      <c r="AC98" s="338">
        <v>5</v>
      </c>
      <c r="AD98" s="141">
        <v>5</v>
      </c>
      <c r="AE98" s="141">
        <v>5</v>
      </c>
      <c r="AF98" s="141">
        <v>2</v>
      </c>
      <c r="AG98" s="68"/>
      <c r="AH98" s="68"/>
      <c r="AI98" s="68"/>
      <c r="AJ98" s="68"/>
      <c r="AK98" s="69"/>
      <c r="AL98" s="70"/>
      <c r="AT98" s="244"/>
      <c r="AU98" s="244"/>
    </row>
    <row r="99" spans="1:98" ht="9.75" customHeight="1">
      <c r="A99" s="1037"/>
      <c r="B99" s="986"/>
      <c r="C99" s="36" t="s">
        <v>6</v>
      </c>
      <c r="D99" s="36">
        <f t="shared" si="8"/>
        <v>0</v>
      </c>
      <c r="M99" s="36"/>
      <c r="N99" s="36"/>
      <c r="O99" s="36"/>
      <c r="P99" s="36"/>
      <c r="Q99" s="36"/>
      <c r="R99" s="36"/>
    </row>
    <row r="100" spans="1:98" ht="9.75" customHeight="1">
      <c r="A100" s="1037"/>
      <c r="B100" s="986"/>
      <c r="C100" s="36" t="s">
        <v>7</v>
      </c>
      <c r="D100" s="36">
        <f t="shared" si="8"/>
        <v>0</v>
      </c>
      <c r="M100" s="36"/>
      <c r="N100" s="36"/>
      <c r="O100" s="36"/>
      <c r="P100" s="36"/>
      <c r="Q100" s="36"/>
      <c r="R100" s="36"/>
    </row>
    <row r="101" spans="1:98" ht="9.75" customHeight="1">
      <c r="A101" s="1037"/>
      <c r="B101" s="986"/>
      <c r="C101" s="36" t="s">
        <v>8</v>
      </c>
      <c r="D101" s="36">
        <f t="shared" si="8"/>
        <v>0</v>
      </c>
      <c r="M101" s="36"/>
      <c r="N101" s="36"/>
      <c r="O101" s="36"/>
      <c r="P101" s="36"/>
      <c r="Q101" s="36"/>
      <c r="R101" s="36"/>
    </row>
    <row r="102" spans="1:98" s="46" customFormat="1" ht="9.75" customHeight="1">
      <c r="A102" s="1038"/>
      <c r="B102" s="987"/>
      <c r="C102" s="46" t="s">
        <v>9</v>
      </c>
      <c r="D102" s="46">
        <f t="shared" si="8"/>
        <v>0</v>
      </c>
      <c r="S102" s="47"/>
      <c r="T102" s="47"/>
      <c r="U102" s="47"/>
      <c r="V102" s="47"/>
      <c r="W102" s="47"/>
      <c r="X102" s="47"/>
      <c r="Y102" s="47"/>
      <c r="Z102" s="47"/>
      <c r="AA102" s="47"/>
      <c r="AC102" s="328"/>
      <c r="AD102" s="47"/>
      <c r="AE102" s="47"/>
      <c r="AF102" s="47"/>
      <c r="AG102" s="47"/>
      <c r="AH102" s="47"/>
      <c r="AI102" s="47"/>
      <c r="AJ102" s="47"/>
      <c r="AK102" s="48"/>
      <c r="AL102" s="45"/>
      <c r="AT102" s="237"/>
      <c r="AU102" s="237"/>
    </row>
    <row r="103" spans="1:98" s="57" customFormat="1" ht="9.75" hidden="1" customHeight="1">
      <c r="A103" s="1036"/>
      <c r="B103" s="985" t="s">
        <v>89</v>
      </c>
      <c r="C103" s="57" t="s">
        <v>5</v>
      </c>
      <c r="D103" s="57">
        <f t="shared" si="8"/>
        <v>20</v>
      </c>
      <c r="T103" s="58"/>
      <c r="U103" s="58"/>
      <c r="V103" s="82">
        <v>10</v>
      </c>
      <c r="W103" s="157">
        <v>8</v>
      </c>
      <c r="X103" s="200">
        <v>2</v>
      </c>
      <c r="Y103" s="58"/>
      <c r="Z103" s="58"/>
      <c r="AA103" s="58"/>
      <c r="AC103" s="326"/>
      <c r="AD103" s="58"/>
      <c r="AE103" s="58"/>
      <c r="AF103" s="58"/>
      <c r="AG103" s="58"/>
      <c r="AH103" s="58"/>
      <c r="AI103" s="58"/>
      <c r="AJ103" s="58"/>
      <c r="AK103" s="59"/>
      <c r="AL103" s="60"/>
      <c r="AT103" s="241"/>
      <c r="AU103" s="241"/>
    </row>
    <row r="104" spans="1:98" ht="9.75" hidden="1" customHeight="1">
      <c r="A104" s="1037"/>
      <c r="B104" s="986"/>
      <c r="C104" s="36" t="s">
        <v>6</v>
      </c>
      <c r="D104" s="36">
        <f t="shared" si="8"/>
        <v>0</v>
      </c>
      <c r="M104" s="36"/>
      <c r="N104" s="36"/>
      <c r="O104" s="36"/>
      <c r="P104" s="36"/>
      <c r="Q104" s="36"/>
      <c r="R104" s="36"/>
      <c r="S104" s="36"/>
    </row>
    <row r="105" spans="1:98" ht="9.75" hidden="1" customHeight="1">
      <c r="A105" s="1037"/>
      <c r="B105" s="986"/>
      <c r="C105" s="36" t="s">
        <v>7</v>
      </c>
      <c r="D105" s="36">
        <f t="shared" si="8"/>
        <v>0</v>
      </c>
      <c r="M105" s="36"/>
      <c r="N105" s="36"/>
      <c r="O105" s="36"/>
      <c r="P105" s="36"/>
      <c r="Q105" s="36"/>
      <c r="R105" s="36"/>
      <c r="S105" s="36"/>
    </row>
    <row r="106" spans="1:98" ht="9.75" hidden="1" customHeight="1">
      <c r="A106" s="1037"/>
      <c r="B106" s="986"/>
      <c r="C106" s="36" t="s">
        <v>8</v>
      </c>
      <c r="D106" s="36">
        <f t="shared" si="8"/>
        <v>0</v>
      </c>
      <c r="M106" s="36"/>
      <c r="N106" s="36"/>
      <c r="O106" s="36"/>
      <c r="P106" s="36"/>
      <c r="Q106" s="36"/>
      <c r="R106" s="36"/>
      <c r="S106" s="36"/>
    </row>
    <row r="107" spans="1:98" s="46" customFormat="1" ht="9.75" hidden="1" customHeight="1">
      <c r="A107" s="1038"/>
      <c r="B107" s="987"/>
      <c r="C107" s="46" t="s">
        <v>9</v>
      </c>
      <c r="D107" s="46">
        <f t="shared" si="8"/>
        <v>20</v>
      </c>
      <c r="T107" s="47"/>
      <c r="U107" s="47"/>
      <c r="V107" s="80">
        <v>10</v>
      </c>
      <c r="W107" s="136">
        <v>8</v>
      </c>
      <c r="X107" s="289">
        <v>2</v>
      </c>
      <c r="Y107" s="47"/>
      <c r="Z107" s="47"/>
      <c r="AA107" s="47"/>
      <c r="AC107" s="328"/>
      <c r="AD107" s="47"/>
      <c r="AE107" s="47"/>
      <c r="AF107" s="47"/>
      <c r="AG107" s="47"/>
      <c r="AH107" s="47"/>
      <c r="AI107" s="47"/>
      <c r="AJ107" s="47"/>
      <c r="AK107" s="48"/>
      <c r="AL107" s="45"/>
      <c r="AT107" s="237"/>
      <c r="AU107" s="237"/>
    </row>
    <row r="108" spans="1:98" s="107" customFormat="1" ht="9.75" customHeight="1">
      <c r="A108" s="1039">
        <v>0</v>
      </c>
      <c r="B108" s="979" t="s">
        <v>25</v>
      </c>
      <c r="C108" s="57" t="s">
        <v>5</v>
      </c>
      <c r="D108" s="57">
        <f t="shared" si="8"/>
        <v>92</v>
      </c>
      <c r="E108" s="57"/>
      <c r="F108" s="57"/>
      <c r="G108" s="57"/>
      <c r="H108" s="57"/>
      <c r="I108" s="57"/>
      <c r="J108" s="57"/>
      <c r="K108" s="57"/>
      <c r="L108" s="57"/>
      <c r="M108" s="58"/>
      <c r="N108" s="58"/>
      <c r="O108" s="58"/>
      <c r="P108" s="58"/>
      <c r="Q108" s="82">
        <v>6</v>
      </c>
      <c r="R108" s="82">
        <v>10</v>
      </c>
      <c r="S108" s="82">
        <v>8</v>
      </c>
      <c r="T108" s="82">
        <v>8</v>
      </c>
      <c r="U108" s="82">
        <v>8</v>
      </c>
      <c r="V108" s="82">
        <v>8</v>
      </c>
      <c r="W108" s="82">
        <v>5</v>
      </c>
      <c r="X108" s="82">
        <v>5</v>
      </c>
      <c r="Y108" s="82">
        <v>9</v>
      </c>
      <c r="Z108" s="58"/>
      <c r="AA108" s="58"/>
      <c r="AB108" s="57"/>
      <c r="AC108" s="335">
        <v>5</v>
      </c>
      <c r="AD108" s="140">
        <v>5</v>
      </c>
      <c r="AE108" s="140">
        <v>5</v>
      </c>
      <c r="AF108" s="140">
        <v>5</v>
      </c>
      <c r="AG108" s="140">
        <v>5</v>
      </c>
      <c r="AH108" s="58"/>
      <c r="AI108" s="58"/>
      <c r="AJ108" s="58"/>
      <c r="AK108" s="59"/>
      <c r="AL108" s="60"/>
      <c r="AM108" s="57"/>
      <c r="AN108" s="57"/>
      <c r="AO108" s="57"/>
      <c r="AP108" s="57"/>
      <c r="AQ108" s="57"/>
      <c r="AR108" s="57"/>
      <c r="AS108" s="57"/>
      <c r="AT108" s="241"/>
      <c r="AU108" s="241"/>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row>
    <row r="109" spans="1:98" s="106" customFormat="1" ht="9.75" customHeight="1">
      <c r="A109" s="1040"/>
      <c r="B109" s="980"/>
      <c r="C109" s="36" t="s">
        <v>6</v>
      </c>
      <c r="D109" s="36">
        <f t="shared" si="8"/>
        <v>159</v>
      </c>
      <c r="E109" s="36"/>
      <c r="F109" s="36"/>
      <c r="G109" s="36"/>
      <c r="H109" s="36"/>
      <c r="I109" s="36"/>
      <c r="J109" s="36"/>
      <c r="K109" s="36"/>
      <c r="L109" s="36"/>
      <c r="M109" s="37"/>
      <c r="N109" s="37"/>
      <c r="O109" s="37"/>
      <c r="P109" s="37"/>
      <c r="Q109" s="41">
        <v>5</v>
      </c>
      <c r="R109" s="41">
        <v>3</v>
      </c>
      <c r="S109" s="41">
        <v>5</v>
      </c>
      <c r="T109" s="41">
        <v>2</v>
      </c>
      <c r="U109" s="41">
        <v>2</v>
      </c>
      <c r="V109" s="41">
        <v>2</v>
      </c>
      <c r="W109" s="160">
        <v>0</v>
      </c>
      <c r="X109" s="160">
        <v>2</v>
      </c>
      <c r="Y109" s="160">
        <v>2</v>
      </c>
      <c r="Z109" s="160">
        <v>1</v>
      </c>
      <c r="AA109" s="160">
        <v>1</v>
      </c>
      <c r="AB109" s="43">
        <v>1</v>
      </c>
      <c r="AC109" s="336">
        <v>2</v>
      </c>
      <c r="AD109" s="160">
        <v>2</v>
      </c>
      <c r="AE109" s="160">
        <v>2</v>
      </c>
      <c r="AF109" s="160">
        <v>2</v>
      </c>
      <c r="AG109" s="160">
        <v>5</v>
      </c>
      <c r="AH109" s="424"/>
      <c r="AI109" s="424"/>
      <c r="AJ109" s="41">
        <v>10</v>
      </c>
      <c r="AK109" s="40">
        <v>12</v>
      </c>
      <c r="AL109" s="44">
        <v>13</v>
      </c>
      <c r="AM109" s="43">
        <v>10</v>
      </c>
      <c r="AN109" s="43">
        <v>10</v>
      </c>
      <c r="AO109" s="43">
        <v>10</v>
      </c>
      <c r="AP109" s="43">
        <v>10</v>
      </c>
      <c r="AQ109" s="43">
        <v>15</v>
      </c>
      <c r="AR109" s="43">
        <v>15</v>
      </c>
      <c r="AS109" s="43">
        <v>15</v>
      </c>
      <c r="AT109" s="242"/>
      <c r="AU109" s="242"/>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row>
    <row r="110" spans="1:98" s="106" customFormat="1" ht="9.75" customHeight="1">
      <c r="A110" s="1040"/>
      <c r="B110" s="980"/>
      <c r="C110" s="36" t="s">
        <v>7</v>
      </c>
      <c r="D110" s="36">
        <f t="shared" si="8"/>
        <v>266</v>
      </c>
      <c r="E110" s="36"/>
      <c r="F110" s="36"/>
      <c r="G110" s="36"/>
      <c r="H110" s="36"/>
      <c r="I110" s="36"/>
      <c r="J110" s="36"/>
      <c r="K110" s="36"/>
      <c r="L110" s="36"/>
      <c r="M110" s="41">
        <v>2</v>
      </c>
      <c r="N110" s="41">
        <v>6</v>
      </c>
      <c r="O110" s="41">
        <v>10</v>
      </c>
      <c r="P110" s="41">
        <v>15</v>
      </c>
      <c r="Q110" s="41">
        <v>15</v>
      </c>
      <c r="R110" s="41">
        <v>15</v>
      </c>
      <c r="S110" s="41">
        <v>5</v>
      </c>
      <c r="T110" s="41">
        <v>5</v>
      </c>
      <c r="U110" s="41">
        <v>10</v>
      </c>
      <c r="V110" s="41">
        <v>10</v>
      </c>
      <c r="W110" s="41">
        <v>10</v>
      </c>
      <c r="X110" s="41">
        <v>10</v>
      </c>
      <c r="Y110" s="41">
        <v>10</v>
      </c>
      <c r="Z110" s="41">
        <v>10</v>
      </c>
      <c r="AA110" s="41">
        <v>10</v>
      </c>
      <c r="AB110" s="43">
        <v>10</v>
      </c>
      <c r="AC110" s="336">
        <v>10</v>
      </c>
      <c r="AD110" s="160">
        <v>10</v>
      </c>
      <c r="AE110" s="160">
        <v>10</v>
      </c>
      <c r="AF110" s="160">
        <v>10</v>
      </c>
      <c r="AG110" s="160">
        <v>10</v>
      </c>
      <c r="AH110" s="160">
        <v>10</v>
      </c>
      <c r="AI110" s="160">
        <v>10</v>
      </c>
      <c r="AJ110" s="160">
        <v>10</v>
      </c>
      <c r="AK110" s="174">
        <v>10</v>
      </c>
      <c r="AL110" s="44">
        <v>10</v>
      </c>
      <c r="AM110" s="43">
        <v>10</v>
      </c>
      <c r="AN110" s="43">
        <v>3</v>
      </c>
      <c r="AO110" s="36"/>
      <c r="AP110" s="36"/>
      <c r="AQ110" s="36"/>
      <c r="AR110" s="36"/>
      <c r="AS110" s="36"/>
      <c r="AT110" s="242"/>
      <c r="AU110" s="242"/>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row>
    <row r="111" spans="1:98" s="106" customFormat="1" ht="9.75" customHeight="1">
      <c r="A111" s="1040"/>
      <c r="B111" s="980"/>
      <c r="C111" s="36" t="s">
        <v>8</v>
      </c>
      <c r="D111" s="36">
        <f t="shared" si="8"/>
        <v>3.5</v>
      </c>
      <c r="E111" s="36"/>
      <c r="F111" s="36"/>
      <c r="G111" s="36"/>
      <c r="H111" s="36"/>
      <c r="I111" s="36"/>
      <c r="J111" s="36"/>
      <c r="K111" s="36"/>
      <c r="L111" s="36"/>
      <c r="M111" s="37"/>
      <c r="N111" s="37"/>
      <c r="O111" s="37"/>
      <c r="P111" s="80">
        <v>1</v>
      </c>
      <c r="Q111" s="41">
        <v>1</v>
      </c>
      <c r="R111" s="41">
        <v>1</v>
      </c>
      <c r="S111" s="37"/>
      <c r="T111" s="37"/>
      <c r="U111" s="37">
        <v>0.5</v>
      </c>
      <c r="V111" s="37"/>
      <c r="W111" s="37"/>
      <c r="X111" s="37"/>
      <c r="Y111" s="37"/>
      <c r="Z111" s="37"/>
      <c r="AA111" s="37"/>
      <c r="AB111" s="36"/>
      <c r="AC111" s="327"/>
      <c r="AD111" s="37"/>
      <c r="AE111" s="37"/>
      <c r="AF111" s="37"/>
      <c r="AG111" s="37"/>
      <c r="AH111" s="37"/>
      <c r="AI111" s="37"/>
      <c r="AJ111" s="37"/>
      <c r="AK111" s="38"/>
      <c r="AL111" s="39"/>
      <c r="AM111" s="36"/>
      <c r="AN111" s="36"/>
      <c r="AO111" s="36"/>
      <c r="AP111" s="36"/>
      <c r="AQ111" s="36"/>
      <c r="AR111" s="36"/>
      <c r="AS111" s="36"/>
      <c r="AT111" s="242"/>
      <c r="AU111" s="242"/>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row>
    <row r="112" spans="1:98" s="106" customFormat="1" ht="9.75" customHeight="1">
      <c r="A112" s="1041"/>
      <c r="B112" s="981"/>
      <c r="C112" s="46" t="s">
        <v>9</v>
      </c>
      <c r="D112" s="46">
        <f t="shared" si="8"/>
        <v>41</v>
      </c>
      <c r="E112" s="46"/>
      <c r="F112" s="46"/>
      <c r="G112" s="46"/>
      <c r="H112" s="46"/>
      <c r="I112" s="46"/>
      <c r="J112" s="46"/>
      <c r="K112" s="46"/>
      <c r="L112" s="46"/>
      <c r="M112" s="47"/>
      <c r="N112" s="47"/>
      <c r="O112" s="47"/>
      <c r="P112" s="81">
        <v>1</v>
      </c>
      <c r="Q112" s="372"/>
      <c r="R112" s="114"/>
      <c r="S112" s="114"/>
      <c r="T112" s="114"/>
      <c r="U112" s="80">
        <v>5</v>
      </c>
      <c r="V112" s="114">
        <v>5</v>
      </c>
      <c r="W112" s="114">
        <v>5</v>
      </c>
      <c r="X112" s="114">
        <v>5</v>
      </c>
      <c r="Y112" s="47"/>
      <c r="Z112" s="80">
        <v>5</v>
      </c>
      <c r="AA112" s="80">
        <v>6</v>
      </c>
      <c r="AB112" s="81">
        <v>9</v>
      </c>
      <c r="AC112" s="328"/>
      <c r="AD112" s="47"/>
      <c r="AE112" s="47"/>
      <c r="AF112" s="47"/>
      <c r="AG112" s="47"/>
      <c r="AH112" s="47"/>
      <c r="AI112" s="47"/>
      <c r="AJ112" s="47"/>
      <c r="AK112" s="48"/>
      <c r="AL112" s="45"/>
      <c r="AM112" s="46"/>
      <c r="AN112" s="46"/>
      <c r="AO112" s="46"/>
      <c r="AP112" s="46"/>
      <c r="AQ112" s="46"/>
      <c r="AR112" s="46"/>
      <c r="AS112" s="46"/>
      <c r="AT112" s="237"/>
      <c r="AU112" s="237"/>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row>
    <row r="113" spans="1:52" s="57" customFormat="1" ht="9.75" customHeight="1">
      <c r="A113" s="1036">
        <v>0</v>
      </c>
      <c r="B113" s="985" t="s">
        <v>108</v>
      </c>
      <c r="C113" s="57" t="s">
        <v>5</v>
      </c>
      <c r="D113" s="57">
        <f t="shared" si="8"/>
        <v>60</v>
      </c>
      <c r="AG113" s="58"/>
      <c r="AH113" s="58"/>
      <c r="AI113" s="58"/>
      <c r="AJ113" s="58"/>
      <c r="AK113" s="59"/>
      <c r="AL113" s="60"/>
      <c r="AM113" s="85">
        <v>5</v>
      </c>
      <c r="AN113" s="85">
        <v>5</v>
      </c>
      <c r="AO113" s="405">
        <v>5</v>
      </c>
      <c r="AP113" s="405">
        <v>5</v>
      </c>
      <c r="AQ113" s="405">
        <v>5</v>
      </c>
      <c r="AR113" s="405">
        <v>5</v>
      </c>
      <c r="AS113" s="405">
        <v>5</v>
      </c>
      <c r="AT113" s="241"/>
      <c r="AU113" s="241"/>
      <c r="AV113" s="405">
        <v>5</v>
      </c>
      <c r="AW113" s="405">
        <v>5</v>
      </c>
      <c r="AX113" s="405">
        <v>5</v>
      </c>
      <c r="AY113" s="405">
        <v>5</v>
      </c>
      <c r="AZ113" s="405">
        <v>5</v>
      </c>
    </row>
    <row r="114" spans="1:52" ht="9.75" customHeight="1">
      <c r="A114" s="1037"/>
      <c r="B114" s="986"/>
      <c r="C114" s="36" t="s">
        <v>6</v>
      </c>
      <c r="D114" s="36">
        <f t="shared" si="8"/>
        <v>0</v>
      </c>
      <c r="M114" s="36"/>
      <c r="N114" s="36"/>
      <c r="O114" s="36"/>
      <c r="P114" s="36"/>
      <c r="Q114" s="36"/>
      <c r="R114" s="36"/>
      <c r="S114" s="36"/>
      <c r="T114" s="36"/>
      <c r="U114" s="36"/>
      <c r="V114" s="36"/>
      <c r="W114" s="36"/>
      <c r="X114" s="36"/>
      <c r="Y114" s="36"/>
      <c r="Z114" s="36"/>
      <c r="AA114" s="36"/>
      <c r="AC114" s="36"/>
      <c r="AD114" s="36"/>
      <c r="AE114" s="36"/>
      <c r="AF114" s="36"/>
    </row>
    <row r="115" spans="1:52" ht="9.75" customHeight="1">
      <c r="A115" s="1037"/>
      <c r="B115" s="986"/>
      <c r="C115" s="36" t="s">
        <v>7</v>
      </c>
      <c r="D115" s="36">
        <f t="shared" si="8"/>
        <v>0</v>
      </c>
      <c r="M115" s="36"/>
      <c r="N115" s="36"/>
      <c r="O115" s="36"/>
      <c r="P115" s="36"/>
      <c r="Q115" s="36"/>
      <c r="R115" s="36"/>
      <c r="S115" s="36"/>
      <c r="T115" s="36"/>
      <c r="U115" s="36"/>
      <c r="V115" s="36"/>
      <c r="W115" s="36"/>
      <c r="X115" s="36"/>
      <c r="Y115" s="36"/>
      <c r="Z115" s="36"/>
      <c r="AA115" s="36"/>
      <c r="AC115" s="36"/>
      <c r="AD115" s="36"/>
      <c r="AE115" s="36"/>
      <c r="AF115" s="36"/>
    </row>
    <row r="116" spans="1:52" ht="9.75" customHeight="1">
      <c r="A116" s="1037"/>
      <c r="B116" s="986"/>
      <c r="C116" s="36" t="s">
        <v>8</v>
      </c>
      <c r="D116" s="36">
        <f t="shared" si="8"/>
        <v>0</v>
      </c>
      <c r="M116" s="36"/>
      <c r="N116" s="36"/>
      <c r="O116" s="36"/>
      <c r="P116" s="36"/>
      <c r="Q116" s="36"/>
      <c r="R116" s="36"/>
      <c r="S116" s="36"/>
      <c r="T116" s="36"/>
      <c r="U116" s="36"/>
      <c r="V116" s="36"/>
      <c r="W116" s="36"/>
      <c r="X116" s="36"/>
      <c r="Y116" s="36"/>
      <c r="Z116" s="36"/>
      <c r="AA116" s="36"/>
      <c r="AC116" s="36"/>
      <c r="AD116" s="36"/>
      <c r="AE116" s="36"/>
      <c r="AF116" s="36"/>
    </row>
    <row r="117" spans="1:52" s="61" customFormat="1" ht="9.75" customHeight="1">
      <c r="A117" s="1038"/>
      <c r="B117" s="987"/>
      <c r="C117" s="61" t="s">
        <v>9</v>
      </c>
      <c r="D117" s="61">
        <f t="shared" si="8"/>
        <v>0</v>
      </c>
      <c r="AG117" s="62"/>
      <c r="AH117" s="62"/>
      <c r="AI117" s="62"/>
      <c r="AJ117" s="62"/>
      <c r="AK117" s="63"/>
      <c r="AL117" s="64"/>
      <c r="AT117" s="243"/>
      <c r="AU117" s="243"/>
    </row>
    <row r="118" spans="1:52" s="67" customFormat="1" ht="9.75" customHeight="1">
      <c r="A118" s="1024">
        <v>0</v>
      </c>
      <c r="B118" s="979" t="s">
        <v>109</v>
      </c>
      <c r="C118" s="67" t="s">
        <v>5</v>
      </c>
      <c r="D118" s="67">
        <f t="shared" si="8"/>
        <v>0</v>
      </c>
      <c r="AG118" s="68"/>
      <c r="AH118" s="68"/>
      <c r="AI118" s="68"/>
      <c r="AJ118" s="68"/>
      <c r="AK118" s="69"/>
      <c r="AL118" s="70"/>
      <c r="AT118" s="244"/>
      <c r="AU118" s="244"/>
    </row>
    <row r="119" spans="1:52" ht="9.75" customHeight="1">
      <c r="A119" s="1025"/>
      <c r="B119" s="980"/>
      <c r="C119" s="36" t="s">
        <v>6</v>
      </c>
      <c r="D119" s="36">
        <f t="shared" si="8"/>
        <v>0</v>
      </c>
      <c r="M119" s="36"/>
      <c r="N119" s="36"/>
      <c r="O119" s="36"/>
      <c r="P119" s="36"/>
      <c r="Q119" s="36"/>
      <c r="R119" s="36"/>
      <c r="S119" s="36"/>
      <c r="T119" s="36"/>
      <c r="U119" s="36"/>
      <c r="V119" s="36"/>
      <c r="W119" s="36"/>
      <c r="X119" s="36"/>
      <c r="Y119" s="36"/>
      <c r="Z119" s="36"/>
      <c r="AA119" s="36"/>
      <c r="AC119" s="36"/>
      <c r="AD119" s="36"/>
      <c r="AE119" s="36"/>
      <c r="AF119" s="36"/>
    </row>
    <row r="120" spans="1:52" ht="9.75" customHeight="1">
      <c r="A120" s="1025"/>
      <c r="B120" s="980"/>
      <c r="C120" s="36" t="s">
        <v>7</v>
      </c>
      <c r="D120" s="36">
        <f t="shared" si="8"/>
        <v>15</v>
      </c>
      <c r="M120" s="36"/>
      <c r="N120" s="36"/>
      <c r="O120" s="36"/>
      <c r="P120" s="36"/>
      <c r="Q120" s="36"/>
      <c r="R120" s="36"/>
      <c r="S120" s="36"/>
      <c r="T120" s="36"/>
      <c r="U120" s="36"/>
      <c r="V120" s="36"/>
      <c r="W120" s="36"/>
      <c r="X120" s="36"/>
      <c r="Y120" s="36"/>
      <c r="Z120" s="36"/>
      <c r="AA120" s="36"/>
      <c r="AC120" s="36"/>
      <c r="AD120" s="36"/>
      <c r="AE120" s="36"/>
      <c r="AF120" s="36"/>
      <c r="AL120" s="427">
        <v>5</v>
      </c>
      <c r="AM120" s="287">
        <v>5</v>
      </c>
      <c r="AN120" s="287">
        <v>5</v>
      </c>
      <c r="AO120" s="287"/>
      <c r="AP120" s="287"/>
    </row>
    <row r="121" spans="1:52" ht="9.75" customHeight="1">
      <c r="A121" s="1025"/>
      <c r="B121" s="980"/>
      <c r="C121" s="36" t="s">
        <v>8</v>
      </c>
      <c r="D121" s="36">
        <f t="shared" si="8"/>
        <v>0</v>
      </c>
      <c r="M121" s="36"/>
      <c r="N121" s="36"/>
      <c r="O121" s="36"/>
      <c r="P121" s="36"/>
      <c r="Q121" s="36"/>
      <c r="R121" s="36"/>
      <c r="S121" s="36"/>
      <c r="T121" s="36"/>
      <c r="U121" s="36"/>
      <c r="V121" s="36"/>
      <c r="W121" s="36"/>
      <c r="X121" s="36"/>
      <c r="Y121" s="36"/>
      <c r="Z121" s="36"/>
      <c r="AA121" s="36"/>
      <c r="AC121" s="36"/>
      <c r="AD121" s="36"/>
      <c r="AE121" s="36"/>
      <c r="AF121" s="36"/>
    </row>
    <row r="122" spans="1:52" s="46" customFormat="1" ht="9.75" customHeight="1">
      <c r="A122" s="1026"/>
      <c r="B122" s="981"/>
      <c r="C122" s="46" t="s">
        <v>9</v>
      </c>
      <c r="D122" s="46">
        <f t="shared" si="8"/>
        <v>0</v>
      </c>
      <c r="AG122" s="47"/>
      <c r="AH122" s="47"/>
      <c r="AI122" s="47"/>
      <c r="AJ122" s="47"/>
      <c r="AK122" s="48"/>
      <c r="AL122" s="45"/>
      <c r="AT122" s="237"/>
      <c r="AU122" s="237"/>
    </row>
    <row r="123" spans="1:52" s="57" customFormat="1" ht="9.75" customHeight="1">
      <c r="A123" s="1024">
        <v>0</v>
      </c>
      <c r="B123" s="979" t="s">
        <v>110</v>
      </c>
      <c r="C123" s="57" t="s">
        <v>5</v>
      </c>
      <c r="D123" s="57">
        <f t="shared" si="8"/>
        <v>0</v>
      </c>
      <c r="AG123" s="58"/>
      <c r="AH123" s="58"/>
      <c r="AI123" s="58"/>
      <c r="AJ123" s="58"/>
      <c r="AK123" s="59"/>
      <c r="AL123" s="60"/>
      <c r="AT123" s="241"/>
      <c r="AU123" s="241"/>
    </row>
    <row r="124" spans="1:52" ht="9.75" customHeight="1">
      <c r="A124" s="1025"/>
      <c r="B124" s="980"/>
      <c r="C124" s="36" t="s">
        <v>6</v>
      </c>
      <c r="D124" s="36">
        <f t="shared" si="8"/>
        <v>0</v>
      </c>
      <c r="M124" s="36"/>
      <c r="N124" s="36"/>
      <c r="O124" s="36"/>
      <c r="P124" s="36"/>
      <c r="Q124" s="36"/>
      <c r="R124" s="36"/>
      <c r="S124" s="36"/>
      <c r="T124" s="36"/>
      <c r="U124" s="36"/>
      <c r="V124" s="36"/>
      <c r="W124" s="36"/>
      <c r="X124" s="36"/>
      <c r="Y124" s="36"/>
      <c r="Z124" s="36"/>
      <c r="AA124" s="36"/>
      <c r="AC124" s="36"/>
      <c r="AD124" s="36"/>
      <c r="AE124" s="36"/>
      <c r="AF124" s="36"/>
    </row>
    <row r="125" spans="1:52" ht="9.75" customHeight="1">
      <c r="A125" s="1025"/>
      <c r="B125" s="980"/>
      <c r="C125" s="36" t="s">
        <v>7</v>
      </c>
      <c r="D125" s="36">
        <f t="shared" si="8"/>
        <v>10</v>
      </c>
      <c r="M125" s="36"/>
      <c r="N125" s="36"/>
      <c r="O125" s="36"/>
      <c r="P125" s="36"/>
      <c r="Q125" s="36"/>
      <c r="R125" s="36"/>
      <c r="S125" s="36"/>
      <c r="T125" s="36"/>
      <c r="U125" s="36"/>
      <c r="V125" s="36"/>
      <c r="W125" s="36"/>
      <c r="X125" s="36"/>
      <c r="Y125" s="36"/>
      <c r="Z125" s="36"/>
      <c r="AA125" s="36"/>
      <c r="AC125" s="36"/>
      <c r="AD125" s="36"/>
      <c r="AE125" s="36"/>
      <c r="AF125" s="36"/>
      <c r="AG125" s="41">
        <v>3</v>
      </c>
      <c r="AH125" s="41">
        <v>3</v>
      </c>
      <c r="AI125" s="41"/>
      <c r="AJ125" s="41">
        <v>2</v>
      </c>
      <c r="AK125" s="40">
        <v>2</v>
      </c>
      <c r="AL125" s="44"/>
      <c r="AM125" s="43"/>
      <c r="AN125" s="43"/>
      <c r="AO125" s="43"/>
      <c r="AP125" s="43"/>
      <c r="AQ125" s="43"/>
      <c r="AR125" s="43"/>
      <c r="AS125" s="43"/>
    </row>
    <row r="126" spans="1:52" ht="9.75" customHeight="1">
      <c r="A126" s="1025"/>
      <c r="B126" s="980"/>
      <c r="C126" s="36" t="s">
        <v>8</v>
      </c>
      <c r="D126" s="36">
        <f t="shared" si="8"/>
        <v>0</v>
      </c>
      <c r="M126" s="36"/>
      <c r="N126" s="36"/>
      <c r="O126" s="36"/>
      <c r="P126" s="36"/>
      <c r="Q126" s="36"/>
      <c r="R126" s="36"/>
      <c r="S126" s="36"/>
      <c r="T126" s="36"/>
      <c r="U126" s="36"/>
      <c r="V126" s="36"/>
      <c r="W126" s="36"/>
      <c r="X126" s="36"/>
      <c r="Y126" s="36"/>
      <c r="Z126" s="36"/>
      <c r="AA126" s="36"/>
      <c r="AC126" s="36"/>
      <c r="AD126" s="36"/>
      <c r="AE126" s="36"/>
      <c r="AF126" s="36"/>
    </row>
    <row r="127" spans="1:52" s="61" customFormat="1" ht="9.75" customHeight="1">
      <c r="A127" s="1026"/>
      <c r="B127" s="981"/>
      <c r="C127" s="61" t="s">
        <v>9</v>
      </c>
      <c r="D127" s="61">
        <f t="shared" si="8"/>
        <v>0</v>
      </c>
      <c r="AG127" s="62"/>
      <c r="AH127" s="62"/>
      <c r="AI127" s="62"/>
      <c r="AJ127" s="62"/>
      <c r="AK127" s="63"/>
      <c r="AL127" s="64"/>
      <c r="AT127" s="243"/>
      <c r="AU127" s="243"/>
    </row>
    <row r="128" spans="1:52" s="67" customFormat="1" ht="9.75" customHeight="1">
      <c r="A128" s="1024">
        <v>1</v>
      </c>
      <c r="B128" s="979" t="s">
        <v>102</v>
      </c>
      <c r="C128" s="145" t="s">
        <v>5</v>
      </c>
      <c r="D128" s="67">
        <f t="shared" si="8"/>
        <v>35</v>
      </c>
      <c r="AD128" s="68"/>
      <c r="AE128" s="68"/>
      <c r="AF128" s="68"/>
      <c r="AG128" s="68"/>
      <c r="AH128" s="68"/>
      <c r="AI128" s="68"/>
      <c r="AJ128" s="408">
        <v>5</v>
      </c>
      <c r="AK128" s="273">
        <v>5</v>
      </c>
      <c r="AL128" s="253">
        <v>5</v>
      </c>
      <c r="AM128" s="130">
        <v>5</v>
      </c>
      <c r="AN128" s="130">
        <v>5</v>
      </c>
      <c r="AO128" s="130">
        <v>5</v>
      </c>
      <c r="AP128" s="130">
        <v>5</v>
      </c>
      <c r="AT128" s="244"/>
      <c r="AU128" s="244"/>
    </row>
    <row r="129" spans="1:48" ht="9.75" customHeight="1">
      <c r="A129" s="1025"/>
      <c r="B129" s="980"/>
      <c r="C129" s="36" t="s">
        <v>6</v>
      </c>
      <c r="D129" s="36">
        <f t="shared" si="8"/>
        <v>0</v>
      </c>
      <c r="M129" s="36"/>
      <c r="N129" s="36"/>
      <c r="O129" s="36"/>
      <c r="P129" s="36"/>
      <c r="Q129" s="36"/>
      <c r="R129" s="36"/>
      <c r="S129" s="36"/>
      <c r="T129" s="36"/>
      <c r="U129" s="36"/>
      <c r="V129" s="36"/>
      <c r="W129" s="36"/>
      <c r="X129" s="36"/>
      <c r="Y129" s="36"/>
      <c r="Z129" s="36"/>
      <c r="AA129" s="36"/>
      <c r="AC129" s="36"/>
    </row>
    <row r="130" spans="1:48" ht="9.75" customHeight="1">
      <c r="A130" s="1025"/>
      <c r="B130" s="980"/>
      <c r="C130" s="43" t="s">
        <v>7</v>
      </c>
      <c r="D130" s="36">
        <f t="shared" si="8"/>
        <v>58</v>
      </c>
      <c r="M130" s="36"/>
      <c r="N130" s="36"/>
      <c r="O130" s="36"/>
      <c r="P130" s="36"/>
      <c r="Q130" s="36"/>
      <c r="R130" s="36"/>
      <c r="S130" s="36"/>
      <c r="T130" s="36"/>
      <c r="U130" s="36"/>
      <c r="V130" s="36"/>
      <c r="W130" s="36"/>
      <c r="X130" s="36"/>
      <c r="Y130" s="36"/>
      <c r="Z130" s="36"/>
      <c r="AA130" s="36"/>
      <c r="AC130" s="36"/>
      <c r="AH130" s="160"/>
      <c r="AI130" s="41">
        <v>2</v>
      </c>
      <c r="AJ130" s="41">
        <v>2</v>
      </c>
      <c r="AK130" s="40">
        <v>2</v>
      </c>
      <c r="AL130" s="212">
        <v>5</v>
      </c>
      <c r="AM130" s="42">
        <v>7</v>
      </c>
      <c r="AN130" s="42">
        <v>7</v>
      </c>
      <c r="AO130" s="42">
        <v>7</v>
      </c>
      <c r="AP130" s="42">
        <v>7</v>
      </c>
      <c r="AQ130" s="42">
        <v>7</v>
      </c>
      <c r="AR130" s="42">
        <v>7</v>
      </c>
      <c r="AS130" s="42">
        <v>5</v>
      </c>
    </row>
    <row r="131" spans="1:48" ht="9.75" customHeight="1">
      <c r="A131" s="1025"/>
      <c r="B131" s="980"/>
      <c r="C131" s="43" t="s">
        <v>8</v>
      </c>
      <c r="D131" s="36">
        <f t="shared" si="8"/>
        <v>24</v>
      </c>
      <c r="M131" s="36"/>
      <c r="N131" s="36"/>
      <c r="O131" s="36"/>
      <c r="P131" s="36"/>
      <c r="Q131" s="36"/>
      <c r="R131" s="36"/>
      <c r="S131" s="36"/>
      <c r="T131" s="36"/>
      <c r="U131" s="36"/>
      <c r="V131" s="36"/>
      <c r="W131" s="36"/>
      <c r="X131" s="36"/>
      <c r="Y131" s="36"/>
      <c r="Z131" s="36"/>
      <c r="AA131" s="36"/>
      <c r="AC131" s="36"/>
      <c r="AH131" s="41">
        <v>3</v>
      </c>
      <c r="AI131" s="41">
        <v>3</v>
      </c>
      <c r="AJ131" s="41">
        <v>3</v>
      </c>
      <c r="AK131" s="40">
        <v>3</v>
      </c>
      <c r="AL131" s="212">
        <v>3</v>
      </c>
      <c r="AM131" s="42">
        <v>3</v>
      </c>
      <c r="AN131" s="42">
        <v>3</v>
      </c>
      <c r="AO131" s="42">
        <v>3</v>
      </c>
    </row>
    <row r="132" spans="1:48" s="46" customFormat="1" ht="9.75" customHeight="1">
      <c r="A132" s="1026"/>
      <c r="B132" s="980"/>
      <c r="C132" s="46" t="s">
        <v>9</v>
      </c>
      <c r="D132" s="46">
        <f t="shared" si="8"/>
        <v>0</v>
      </c>
      <c r="AD132" s="47"/>
      <c r="AE132" s="47"/>
      <c r="AF132" s="47"/>
      <c r="AG132" s="47"/>
      <c r="AH132" s="47"/>
      <c r="AI132" s="47"/>
      <c r="AJ132" s="47"/>
      <c r="AK132" s="48"/>
      <c r="AL132" s="45"/>
      <c r="AT132" s="237"/>
      <c r="AU132" s="237"/>
    </row>
    <row r="133" spans="1:48" s="57" customFormat="1" ht="9.75" customHeight="1">
      <c r="A133" s="1039">
        <v>2</v>
      </c>
      <c r="B133" s="985" t="s">
        <v>26</v>
      </c>
      <c r="C133" s="60" t="s">
        <v>5</v>
      </c>
      <c r="D133" s="57">
        <f>SUM(E133:CT133)</f>
        <v>40</v>
      </c>
      <c r="M133" s="58"/>
      <c r="N133" s="58"/>
      <c r="O133" s="58"/>
      <c r="P133" s="58"/>
      <c r="Q133" s="82">
        <v>5</v>
      </c>
      <c r="R133" s="82">
        <v>5</v>
      </c>
      <c r="S133" s="58"/>
      <c r="T133" s="82">
        <v>4</v>
      </c>
      <c r="U133" s="82">
        <v>4</v>
      </c>
      <c r="V133" s="376">
        <v>5</v>
      </c>
      <c r="W133" s="82">
        <v>5</v>
      </c>
      <c r="X133" s="82">
        <v>5</v>
      </c>
      <c r="Y133" s="157">
        <v>5</v>
      </c>
      <c r="Z133" s="181">
        <v>2</v>
      </c>
      <c r="AA133" s="58"/>
      <c r="AC133" s="326"/>
      <c r="AD133" s="58"/>
      <c r="AE133" s="58"/>
      <c r="AF133" s="58"/>
      <c r="AG133" s="58"/>
      <c r="AH133" s="58"/>
      <c r="AI133" s="58"/>
      <c r="AJ133" s="58"/>
      <c r="AK133" s="59"/>
      <c r="AL133" s="60"/>
      <c r="AT133" s="241"/>
      <c r="AU133" s="241"/>
    </row>
    <row r="134" spans="1:48" ht="9.75" customHeight="1">
      <c r="A134" s="1040"/>
      <c r="B134" s="986"/>
      <c r="C134" s="39" t="s">
        <v>6</v>
      </c>
      <c r="D134" s="36">
        <f t="shared" si="8"/>
        <v>19</v>
      </c>
      <c r="P134" s="41">
        <v>1</v>
      </c>
      <c r="S134" s="41">
        <v>2</v>
      </c>
      <c r="T134" s="41">
        <v>1</v>
      </c>
      <c r="U134" s="41">
        <v>3</v>
      </c>
      <c r="V134" s="41">
        <v>4</v>
      </c>
      <c r="W134" s="112">
        <v>5</v>
      </c>
      <c r="X134" s="41">
        <v>0</v>
      </c>
      <c r="Y134" s="112">
        <v>3</v>
      </c>
      <c r="Z134" s="182"/>
      <c r="AK134" s="174"/>
      <c r="AL134" s="44"/>
      <c r="AM134" s="43"/>
    </row>
    <row r="135" spans="1:48" ht="9.75" customHeight="1">
      <c r="A135" s="1040"/>
      <c r="B135" s="986"/>
      <c r="C135" s="39" t="s">
        <v>7</v>
      </c>
      <c r="D135" s="36">
        <f t="shared" si="8"/>
        <v>32</v>
      </c>
      <c r="V135" s="141">
        <v>5</v>
      </c>
      <c r="W135" s="41">
        <v>10</v>
      </c>
      <c r="X135" s="41">
        <v>5</v>
      </c>
      <c r="Y135" s="112">
        <v>5</v>
      </c>
      <c r="Z135" s="182">
        <v>5</v>
      </c>
      <c r="AA135" s="182">
        <v>2</v>
      </c>
    </row>
    <row r="136" spans="1:48" ht="9.75" customHeight="1">
      <c r="A136" s="1040"/>
      <c r="B136" s="986"/>
      <c r="C136" s="39" t="s">
        <v>8</v>
      </c>
      <c r="D136" s="36">
        <f t="shared" si="8"/>
        <v>0</v>
      </c>
    </row>
    <row r="137" spans="1:48" s="61" customFormat="1" ht="9.75" customHeight="1">
      <c r="A137" s="1041"/>
      <c r="B137" s="987"/>
      <c r="C137" s="64" t="s">
        <v>9</v>
      </c>
      <c r="D137" s="61">
        <f t="shared" si="8"/>
        <v>0</v>
      </c>
      <c r="M137" s="62"/>
      <c r="N137" s="62"/>
      <c r="O137" s="62"/>
      <c r="P137" s="62"/>
      <c r="Q137" s="62"/>
      <c r="R137" s="62"/>
      <c r="S137" s="62"/>
      <c r="T137" s="62"/>
      <c r="U137" s="62"/>
      <c r="V137" s="62"/>
      <c r="W137" s="62"/>
      <c r="X137" s="62"/>
      <c r="Y137" s="62"/>
      <c r="Z137" s="62"/>
      <c r="AA137" s="62"/>
      <c r="AC137" s="329"/>
      <c r="AD137" s="62"/>
      <c r="AE137" s="62"/>
      <c r="AF137" s="62"/>
      <c r="AG137" s="62"/>
      <c r="AH137" s="62"/>
      <c r="AI137" s="62"/>
      <c r="AJ137" s="62"/>
      <c r="AK137" s="63"/>
      <c r="AL137" s="64"/>
      <c r="AT137" s="243"/>
      <c r="AU137" s="243"/>
    </row>
    <row r="138" spans="1:48" s="67" customFormat="1" ht="9.75" hidden="1" customHeight="1">
      <c r="A138" s="1039"/>
      <c r="B138" s="1042" t="s">
        <v>27</v>
      </c>
      <c r="C138" s="67" t="s">
        <v>5</v>
      </c>
      <c r="D138" s="67">
        <f t="shared" si="8"/>
        <v>37</v>
      </c>
      <c r="M138" s="68"/>
      <c r="N138" s="141">
        <v>5</v>
      </c>
      <c r="O138" s="141">
        <v>10</v>
      </c>
      <c r="P138" s="141">
        <v>11</v>
      </c>
      <c r="Q138" s="141">
        <v>5</v>
      </c>
      <c r="R138" s="142">
        <v>4</v>
      </c>
      <c r="S138" s="171">
        <v>2</v>
      </c>
      <c r="T138" s="68"/>
      <c r="U138" s="68"/>
      <c r="V138" s="68"/>
      <c r="W138" s="68"/>
      <c r="X138" s="68"/>
      <c r="Y138" s="68"/>
      <c r="Z138" s="68"/>
      <c r="AA138" s="68"/>
      <c r="AC138" s="271"/>
      <c r="AD138" s="68"/>
      <c r="AE138" s="68"/>
      <c r="AF138" s="68"/>
      <c r="AG138" s="68"/>
      <c r="AH138" s="68"/>
      <c r="AI138" s="68"/>
      <c r="AJ138" s="68"/>
      <c r="AK138" s="69"/>
      <c r="AL138" s="70"/>
      <c r="AT138" s="244"/>
      <c r="AU138" s="244"/>
    </row>
    <row r="139" spans="1:48" ht="9.75" hidden="1" customHeight="1">
      <c r="A139" s="1040"/>
      <c r="B139" s="1042"/>
      <c r="C139" s="36" t="s">
        <v>6</v>
      </c>
      <c r="D139" s="36">
        <f t="shared" si="8"/>
        <v>17</v>
      </c>
      <c r="O139" s="41">
        <v>2</v>
      </c>
      <c r="P139" s="41">
        <v>3</v>
      </c>
      <c r="Q139" s="41">
        <v>6</v>
      </c>
      <c r="R139" s="112">
        <v>4</v>
      </c>
      <c r="S139" s="182">
        <v>2</v>
      </c>
    </row>
    <row r="140" spans="1:48" ht="9.75" hidden="1" customHeight="1">
      <c r="A140" s="1040"/>
      <c r="B140" s="1042"/>
      <c r="C140" s="36" t="s">
        <v>7</v>
      </c>
      <c r="D140" s="36">
        <f t="shared" si="8"/>
        <v>22</v>
      </c>
      <c r="S140" s="41">
        <v>1</v>
      </c>
      <c r="T140" s="41">
        <v>9</v>
      </c>
      <c r="U140" s="41">
        <v>5</v>
      </c>
      <c r="V140" s="112">
        <v>5</v>
      </c>
      <c r="W140" s="182">
        <v>2</v>
      </c>
      <c r="X140" s="135"/>
      <c r="Y140" s="135"/>
      <c r="Z140" s="135"/>
    </row>
    <row r="141" spans="1:48" ht="9.75" hidden="1" customHeight="1">
      <c r="A141" s="1040"/>
      <c r="B141" s="1042"/>
      <c r="C141" s="36" t="s">
        <v>8</v>
      </c>
      <c r="D141" s="36">
        <v>8</v>
      </c>
      <c r="N141" s="41">
        <v>2</v>
      </c>
      <c r="O141" s="41">
        <v>4</v>
      </c>
      <c r="P141" s="41">
        <v>1</v>
      </c>
      <c r="Q141" s="41">
        <v>1</v>
      </c>
      <c r="R141" s="112">
        <v>0.5</v>
      </c>
      <c r="AE141" s="68"/>
      <c r="AF141" s="68"/>
      <c r="AG141" s="68"/>
      <c r="AH141" s="68"/>
      <c r="AI141" s="68"/>
      <c r="AJ141" s="68"/>
      <c r="AK141" s="69"/>
    </row>
    <row r="142" spans="1:48" s="46" customFormat="1" ht="9.75" hidden="1" customHeight="1">
      <c r="A142" s="1041"/>
      <c r="B142" s="1042"/>
      <c r="C142" s="46" t="s">
        <v>9</v>
      </c>
      <c r="D142" s="46">
        <f t="shared" si="8"/>
        <v>0</v>
      </c>
      <c r="M142" s="47"/>
      <c r="N142" s="47"/>
      <c r="O142" s="47"/>
      <c r="P142" s="47"/>
      <c r="Q142" s="47"/>
      <c r="R142" s="47"/>
      <c r="S142" s="47"/>
      <c r="T142" s="47"/>
      <c r="U142" s="47"/>
      <c r="V142" s="47"/>
      <c r="W142" s="47"/>
      <c r="X142" s="47"/>
      <c r="Y142" s="47"/>
      <c r="Z142" s="47"/>
      <c r="AA142" s="47"/>
      <c r="AC142" s="328"/>
      <c r="AD142" s="47"/>
      <c r="AE142" s="47"/>
      <c r="AF142" s="47"/>
      <c r="AG142" s="47"/>
      <c r="AH142" s="47"/>
      <c r="AI142" s="47"/>
      <c r="AJ142" s="47"/>
      <c r="AK142" s="48"/>
      <c r="AL142" s="45"/>
      <c r="AT142" s="237"/>
      <c r="AU142" s="237"/>
    </row>
    <row r="143" spans="1:48" s="67" customFormat="1" ht="9.75" customHeight="1">
      <c r="A143" s="1048">
        <v>3</v>
      </c>
      <c r="B143" s="1032" t="s">
        <v>91</v>
      </c>
      <c r="C143" s="70" t="s">
        <v>5</v>
      </c>
      <c r="D143" s="57">
        <f>SUM(E143:CT143)</f>
        <v>30</v>
      </c>
      <c r="V143" s="68"/>
      <c r="W143" s="68"/>
      <c r="X143" s="68"/>
      <c r="Y143" s="68"/>
      <c r="Z143" s="68"/>
      <c r="AA143" s="68"/>
      <c r="AC143" s="271"/>
      <c r="AD143" s="68"/>
      <c r="AE143" s="68"/>
      <c r="AF143" s="68"/>
      <c r="AG143" s="68"/>
      <c r="AH143" s="68"/>
      <c r="AI143" s="68"/>
      <c r="AJ143" s="68"/>
      <c r="AK143" s="69"/>
      <c r="AL143" s="70"/>
      <c r="AP143" s="130">
        <v>5</v>
      </c>
      <c r="AQ143" s="130">
        <v>10</v>
      </c>
      <c r="AR143" s="130">
        <v>10</v>
      </c>
      <c r="AS143" s="130">
        <v>5</v>
      </c>
      <c r="AT143" s="244"/>
      <c r="AU143" s="244"/>
    </row>
    <row r="144" spans="1:48" ht="9.75" customHeight="1">
      <c r="A144" s="1049"/>
      <c r="B144" s="980"/>
      <c r="C144" s="39" t="s">
        <v>6</v>
      </c>
      <c r="D144" s="36">
        <f t="shared" ref="D144:D196" si="9">SUM(E144:CT144)</f>
        <v>20</v>
      </c>
      <c r="M144" s="36"/>
      <c r="N144" s="36"/>
      <c r="O144" s="36"/>
      <c r="P144" s="36"/>
      <c r="Q144" s="36"/>
      <c r="R144" s="36"/>
      <c r="S144" s="36"/>
      <c r="T144" s="36"/>
      <c r="U144" s="36"/>
      <c r="AR144" s="43">
        <v>5</v>
      </c>
      <c r="AS144" s="43">
        <v>10</v>
      </c>
      <c r="AV144" s="43">
        <v>5</v>
      </c>
    </row>
    <row r="145" spans="1:51" ht="9.75" customHeight="1">
      <c r="A145" s="1049"/>
      <c r="B145" s="980"/>
      <c r="C145" s="39" t="s">
        <v>7</v>
      </c>
      <c r="D145" s="36">
        <f t="shared" si="9"/>
        <v>30</v>
      </c>
      <c r="M145" s="36"/>
      <c r="N145" s="36"/>
      <c r="O145" s="36"/>
      <c r="P145" s="36"/>
      <c r="Q145" s="36"/>
      <c r="R145" s="36"/>
      <c r="S145" s="36"/>
      <c r="T145" s="36"/>
      <c r="U145" s="36"/>
      <c r="AV145" s="43">
        <v>5</v>
      </c>
      <c r="AW145" s="43">
        <v>10</v>
      </c>
      <c r="AX145" s="43">
        <v>10</v>
      </c>
      <c r="AY145" s="43">
        <v>5</v>
      </c>
    </row>
    <row r="146" spans="1:51" ht="9.75" customHeight="1">
      <c r="A146" s="1049"/>
      <c r="B146" s="980"/>
      <c r="C146" s="39" t="s">
        <v>8</v>
      </c>
      <c r="D146" s="36">
        <f t="shared" si="9"/>
        <v>0</v>
      </c>
      <c r="M146" s="36"/>
      <c r="N146" s="36"/>
      <c r="O146" s="36"/>
      <c r="P146" s="36"/>
      <c r="Q146" s="36"/>
      <c r="R146" s="36"/>
      <c r="S146" s="36"/>
      <c r="T146" s="36"/>
      <c r="U146" s="36"/>
    </row>
    <row r="147" spans="1:51" s="46" customFormat="1" ht="9.75" customHeight="1">
      <c r="A147" s="1050"/>
      <c r="B147" s="981"/>
      <c r="C147" s="45" t="s">
        <v>5</v>
      </c>
      <c r="D147" s="46">
        <f t="shared" si="9"/>
        <v>95</v>
      </c>
      <c r="V147" s="47"/>
      <c r="W147" s="47"/>
      <c r="X147" s="47"/>
      <c r="Y147" s="47"/>
      <c r="Z147" s="47"/>
      <c r="AA147" s="47"/>
      <c r="AC147" s="328"/>
      <c r="AD147" s="47"/>
      <c r="AE147" s="47"/>
      <c r="AF147" s="47"/>
      <c r="AG147" s="47"/>
      <c r="AH147" s="47"/>
      <c r="AI147" s="47"/>
      <c r="AJ147" s="114">
        <v>5</v>
      </c>
      <c r="AK147" s="410">
        <v>5</v>
      </c>
      <c r="AL147" s="407">
        <v>5</v>
      </c>
      <c r="AM147" s="269">
        <v>5</v>
      </c>
      <c r="AN147" s="269">
        <v>5</v>
      </c>
      <c r="AO147" s="269">
        <v>10</v>
      </c>
      <c r="AP147" s="269">
        <v>10</v>
      </c>
      <c r="AQ147" s="269">
        <v>10</v>
      </c>
      <c r="AR147" s="269">
        <v>10</v>
      </c>
      <c r="AS147" s="269">
        <v>10</v>
      </c>
      <c r="AT147" s="237"/>
      <c r="AU147" s="237"/>
      <c r="AV147" s="269">
        <v>10</v>
      </c>
      <c r="AW147" s="269">
        <v>10</v>
      </c>
    </row>
    <row r="148" spans="1:51" s="57" customFormat="1" ht="9.75" customHeight="1">
      <c r="A148" s="1033">
        <v>4</v>
      </c>
      <c r="B148" s="982" t="s">
        <v>111</v>
      </c>
      <c r="C148" s="60" t="s">
        <v>5</v>
      </c>
      <c r="D148" s="57">
        <f t="shared" si="9"/>
        <v>0</v>
      </c>
      <c r="M148" s="58"/>
      <c r="N148" s="58"/>
      <c r="O148" s="58"/>
      <c r="P148" s="58"/>
      <c r="Q148" s="58"/>
      <c r="R148" s="58"/>
      <c r="S148" s="58"/>
      <c r="T148" s="58"/>
      <c r="U148" s="58"/>
      <c r="V148" s="58"/>
      <c r="W148" s="58"/>
      <c r="X148" s="58"/>
      <c r="Y148" s="58"/>
      <c r="Z148" s="58"/>
      <c r="AA148" s="58"/>
      <c r="AC148" s="326"/>
      <c r="AD148" s="58"/>
      <c r="AE148" s="58"/>
      <c r="AF148" s="58"/>
      <c r="AG148" s="58"/>
      <c r="AH148" s="58"/>
      <c r="AI148" s="58"/>
      <c r="AJ148" s="58"/>
      <c r="AK148" s="59"/>
      <c r="AL148" s="60"/>
      <c r="AT148" s="241"/>
      <c r="AU148" s="241"/>
    </row>
    <row r="149" spans="1:51" ht="9.75" customHeight="1">
      <c r="A149" s="1034"/>
      <c r="B149" s="983"/>
      <c r="C149" s="39" t="s">
        <v>6</v>
      </c>
      <c r="D149" s="36">
        <f t="shared" si="9"/>
        <v>0</v>
      </c>
    </row>
    <row r="150" spans="1:51" ht="9.75" customHeight="1">
      <c r="A150" s="1034"/>
      <c r="B150" s="983"/>
      <c r="C150" s="39" t="s">
        <v>7</v>
      </c>
      <c r="D150" s="36">
        <f t="shared" si="9"/>
        <v>0</v>
      </c>
    </row>
    <row r="151" spans="1:51" ht="9.75" customHeight="1">
      <c r="A151" s="1034"/>
      <c r="B151" s="983"/>
      <c r="C151" s="39" t="s">
        <v>8</v>
      </c>
      <c r="D151" s="36">
        <f t="shared" si="9"/>
        <v>0</v>
      </c>
    </row>
    <row r="152" spans="1:51" s="46" customFormat="1" ht="9.75" customHeight="1">
      <c r="A152" s="1035"/>
      <c r="B152" s="984"/>
      <c r="C152" s="45" t="s">
        <v>9</v>
      </c>
      <c r="D152" s="46">
        <f t="shared" si="9"/>
        <v>0</v>
      </c>
      <c r="M152" s="47"/>
      <c r="N152" s="47"/>
      <c r="O152" s="47"/>
      <c r="P152" s="47"/>
      <c r="Q152" s="47"/>
      <c r="R152" s="47"/>
      <c r="S152" s="47"/>
      <c r="T152" s="47"/>
      <c r="U152" s="47"/>
      <c r="V152" s="47"/>
      <c r="W152" s="47"/>
      <c r="X152" s="47"/>
      <c r="Y152" s="47"/>
      <c r="Z152" s="47"/>
      <c r="AA152" s="47"/>
      <c r="AC152" s="328"/>
      <c r="AD152" s="47"/>
      <c r="AE152" s="47"/>
      <c r="AF152" s="47"/>
      <c r="AG152" s="47"/>
      <c r="AH152" s="47"/>
      <c r="AI152" s="47"/>
      <c r="AJ152" s="47"/>
      <c r="AK152" s="48"/>
      <c r="AL152" s="45"/>
      <c r="AT152" s="237"/>
      <c r="AU152" s="237"/>
    </row>
    <row r="153" spans="1:51" s="57" customFormat="1" ht="9.75" customHeight="1">
      <c r="A153" s="1036">
        <v>4</v>
      </c>
      <c r="B153" s="985" t="s">
        <v>103</v>
      </c>
      <c r="C153" s="57" t="s">
        <v>5</v>
      </c>
      <c r="D153" s="57">
        <f t="shared" si="9"/>
        <v>0</v>
      </c>
      <c r="X153" s="58"/>
      <c r="Y153" s="58"/>
      <c r="Z153" s="58"/>
      <c r="AA153" s="58"/>
      <c r="AC153" s="326"/>
      <c r="AD153" s="58"/>
      <c r="AE153" s="58"/>
      <c r="AF153" s="58"/>
      <c r="AG153" s="58"/>
      <c r="AH153" s="58"/>
      <c r="AI153" s="58"/>
      <c r="AJ153" s="58"/>
      <c r="AK153" s="59"/>
      <c r="AL153" s="60"/>
      <c r="AT153" s="241"/>
      <c r="AU153" s="241"/>
    </row>
    <row r="154" spans="1:51" ht="9.75" customHeight="1">
      <c r="A154" s="1037"/>
      <c r="B154" s="986"/>
      <c r="C154" s="36" t="s">
        <v>6</v>
      </c>
      <c r="D154" s="36">
        <f t="shared" si="9"/>
        <v>21</v>
      </c>
      <c r="M154" s="36"/>
      <c r="N154" s="36"/>
      <c r="O154" s="36"/>
      <c r="P154" s="36"/>
      <c r="Q154" s="36"/>
      <c r="R154" s="36"/>
      <c r="S154" s="36"/>
      <c r="T154" s="36"/>
      <c r="U154" s="36"/>
      <c r="V154" s="36"/>
      <c r="W154" s="36"/>
      <c r="AD154" s="41">
        <v>5</v>
      </c>
      <c r="AE154" s="41">
        <v>5</v>
      </c>
      <c r="AF154" s="41">
        <v>3</v>
      </c>
      <c r="AG154" s="41">
        <v>4</v>
      </c>
      <c r="AH154" s="41">
        <v>2</v>
      </c>
      <c r="AI154" s="41">
        <v>2</v>
      </c>
      <c r="AJ154" s="182"/>
    </row>
    <row r="155" spans="1:51" ht="9.75" customHeight="1">
      <c r="A155" s="1037"/>
      <c r="B155" s="986"/>
      <c r="C155" s="36" t="s">
        <v>7</v>
      </c>
      <c r="D155" s="36">
        <f t="shared" si="9"/>
        <v>26</v>
      </c>
      <c r="M155" s="36"/>
      <c r="N155" s="36"/>
      <c r="O155" s="36"/>
      <c r="P155" s="36"/>
      <c r="Q155" s="36"/>
      <c r="R155" s="36"/>
      <c r="S155" s="36"/>
      <c r="T155" s="36"/>
      <c r="U155" s="36"/>
      <c r="V155" s="36"/>
      <c r="W155" s="36"/>
      <c r="AF155" s="41">
        <v>5</v>
      </c>
      <c r="AG155" s="41">
        <v>5</v>
      </c>
      <c r="AH155" s="41">
        <v>5</v>
      </c>
      <c r="AI155" s="41">
        <v>5</v>
      </c>
      <c r="AJ155" s="41">
        <v>2</v>
      </c>
      <c r="AK155" s="40">
        <v>2</v>
      </c>
      <c r="AL155" s="409">
        <v>2</v>
      </c>
    </row>
    <row r="156" spans="1:51" ht="9.75" customHeight="1">
      <c r="A156" s="1037"/>
      <c r="B156" s="986"/>
      <c r="C156" s="36" t="s">
        <v>8</v>
      </c>
      <c r="D156" s="36">
        <f t="shared" si="9"/>
        <v>0</v>
      </c>
      <c r="M156" s="36"/>
      <c r="N156" s="36"/>
      <c r="O156" s="36"/>
      <c r="P156" s="36"/>
      <c r="Q156" s="36"/>
      <c r="R156" s="36"/>
      <c r="S156" s="36"/>
      <c r="T156" s="36"/>
      <c r="U156" s="36"/>
      <c r="V156" s="36"/>
      <c r="W156" s="36"/>
    </row>
    <row r="157" spans="1:51" s="61" customFormat="1" ht="9.75" customHeight="1">
      <c r="A157" s="1038"/>
      <c r="B157" s="987"/>
      <c r="C157" s="61" t="s">
        <v>9</v>
      </c>
      <c r="D157" s="61">
        <f t="shared" si="9"/>
        <v>0</v>
      </c>
      <c r="X157" s="62"/>
      <c r="Y157" s="62"/>
      <c r="Z157" s="62"/>
      <c r="AA157" s="62"/>
      <c r="AC157" s="329"/>
      <c r="AD157" s="62"/>
      <c r="AE157" s="62"/>
      <c r="AF157" s="62"/>
      <c r="AG157" s="62"/>
      <c r="AH157" s="62"/>
      <c r="AI157" s="62"/>
      <c r="AJ157" s="62"/>
      <c r="AK157" s="63"/>
      <c r="AL157" s="64"/>
      <c r="AT157" s="243"/>
      <c r="AU157" s="243"/>
    </row>
    <row r="158" spans="1:51" s="67" customFormat="1" ht="9.75" customHeight="1">
      <c r="A158" s="1024">
        <v>5</v>
      </c>
      <c r="B158" s="985" t="s">
        <v>104</v>
      </c>
      <c r="C158" s="145" t="s">
        <v>5</v>
      </c>
      <c r="D158" s="67">
        <f t="shared" si="9"/>
        <v>12</v>
      </c>
      <c r="X158" s="68"/>
      <c r="Y158" s="68"/>
      <c r="Z158" s="68"/>
      <c r="AA158" s="68"/>
      <c r="AC158" s="271"/>
      <c r="AD158" s="68"/>
      <c r="AE158" s="68"/>
      <c r="AF158" s="68"/>
      <c r="AG158" s="68"/>
      <c r="AH158" s="141">
        <v>5</v>
      </c>
      <c r="AI158" s="141">
        <v>5</v>
      </c>
      <c r="AJ158" s="142">
        <v>2</v>
      </c>
      <c r="AK158" s="411"/>
      <c r="AL158" s="70"/>
      <c r="AP158" s="251"/>
      <c r="AT158" s="244"/>
      <c r="AU158" s="244"/>
    </row>
    <row r="159" spans="1:51" ht="9.75" customHeight="1">
      <c r="A159" s="1025"/>
      <c r="B159" s="986"/>
      <c r="C159" s="36" t="s">
        <v>6</v>
      </c>
      <c r="D159" s="36">
        <f t="shared" si="9"/>
        <v>49</v>
      </c>
      <c r="M159" s="36"/>
      <c r="N159" s="36"/>
      <c r="O159" s="36"/>
      <c r="P159" s="36"/>
      <c r="Q159" s="36"/>
      <c r="R159" s="36"/>
      <c r="S159" s="36"/>
      <c r="T159" s="36"/>
      <c r="U159" s="36"/>
      <c r="V159" s="36"/>
      <c r="W159" s="36"/>
      <c r="AC159" s="336">
        <v>1</v>
      </c>
      <c r="AD159" s="160">
        <v>1</v>
      </c>
      <c r="AE159" s="160"/>
      <c r="AF159" s="41">
        <v>2</v>
      </c>
      <c r="AG159" s="41">
        <v>5</v>
      </c>
      <c r="AH159" s="112">
        <v>5</v>
      </c>
      <c r="AI159" s="182">
        <v>5</v>
      </c>
      <c r="AJ159" s="41">
        <v>2</v>
      </c>
      <c r="AK159" s="40">
        <v>5</v>
      </c>
      <c r="AL159" s="212">
        <v>5</v>
      </c>
      <c r="AM159" s="261">
        <v>5</v>
      </c>
      <c r="AN159" s="261">
        <v>5</v>
      </c>
      <c r="AO159" s="53">
        <v>5</v>
      </c>
      <c r="AP159" s="52">
        <v>3</v>
      </c>
    </row>
    <row r="160" spans="1:51" ht="9.75" customHeight="1">
      <c r="A160" s="1025"/>
      <c r="B160" s="986"/>
      <c r="C160" s="36" t="s">
        <v>7</v>
      </c>
      <c r="D160" s="36">
        <f t="shared" si="9"/>
        <v>49</v>
      </c>
      <c r="M160" s="36"/>
      <c r="N160" s="36"/>
      <c r="O160" s="36"/>
      <c r="P160" s="36"/>
      <c r="Q160" s="36"/>
      <c r="R160" s="36"/>
      <c r="S160" s="36"/>
      <c r="T160" s="36"/>
      <c r="U160" s="36"/>
      <c r="V160" s="36"/>
      <c r="W160" s="36"/>
      <c r="AH160" s="41">
        <v>5</v>
      </c>
      <c r="AI160" s="41">
        <v>5</v>
      </c>
      <c r="AJ160" s="41">
        <v>2</v>
      </c>
      <c r="AK160" s="174"/>
      <c r="AL160" s="44">
        <v>2</v>
      </c>
      <c r="AM160" s="43">
        <v>5</v>
      </c>
      <c r="AN160" s="43">
        <v>5</v>
      </c>
      <c r="AO160" s="43">
        <v>5</v>
      </c>
      <c r="AP160" s="43">
        <v>5</v>
      </c>
      <c r="AQ160" s="43">
        <v>5</v>
      </c>
      <c r="AR160" s="43">
        <v>5</v>
      </c>
      <c r="AS160" s="43">
        <v>5</v>
      </c>
    </row>
    <row r="161" spans="1:99" ht="9.75" customHeight="1">
      <c r="A161" s="1025"/>
      <c r="B161" s="986"/>
      <c r="C161" s="36" t="s">
        <v>8</v>
      </c>
      <c r="D161" s="36">
        <f t="shared" si="9"/>
        <v>0</v>
      </c>
      <c r="M161" s="36"/>
      <c r="N161" s="36"/>
      <c r="O161" s="36"/>
      <c r="P161" s="36"/>
      <c r="Q161" s="36"/>
      <c r="R161" s="36"/>
      <c r="S161" s="36"/>
      <c r="T161" s="36"/>
      <c r="U161" s="36"/>
      <c r="V161" s="36"/>
      <c r="W161" s="36"/>
    </row>
    <row r="162" spans="1:99" s="61" customFormat="1" ht="9.75" customHeight="1">
      <c r="A162" s="1025"/>
      <c r="B162" s="987"/>
      <c r="C162" s="252" t="s">
        <v>9</v>
      </c>
      <c r="D162" s="61">
        <f t="shared" si="9"/>
        <v>20</v>
      </c>
      <c r="X162" s="62"/>
      <c r="Y162" s="62"/>
      <c r="Z162" s="62"/>
      <c r="AA162" s="62"/>
      <c r="AC162" s="329"/>
      <c r="AD162" s="62"/>
      <c r="AE162" s="62"/>
      <c r="AF162" s="62"/>
      <c r="AG162" s="62"/>
      <c r="AH162" s="173"/>
      <c r="AI162" s="173"/>
      <c r="AJ162" s="173"/>
      <c r="AK162" s="146">
        <v>5</v>
      </c>
      <c r="AL162" s="442">
        <v>5</v>
      </c>
      <c r="AM162" s="137">
        <v>5</v>
      </c>
      <c r="AN162" s="137">
        <v>5</v>
      </c>
      <c r="AO162" s="402"/>
      <c r="AP162" s="403"/>
      <c r="AT162" s="243"/>
      <c r="AU162" s="243"/>
    </row>
    <row r="163" spans="1:99" s="57" customFormat="1" ht="9.75" customHeight="1">
      <c r="A163" s="1051">
        <v>6</v>
      </c>
      <c r="B163" s="979" t="s">
        <v>30</v>
      </c>
      <c r="C163" s="57" t="s">
        <v>5</v>
      </c>
      <c r="D163" s="57">
        <f t="shared" si="9"/>
        <v>0</v>
      </c>
      <c r="M163" s="58"/>
      <c r="N163" s="58"/>
      <c r="O163" s="58"/>
      <c r="P163" s="58"/>
      <c r="Q163" s="58"/>
      <c r="R163" s="58"/>
      <c r="S163" s="58"/>
      <c r="T163" s="58"/>
      <c r="U163" s="58"/>
      <c r="V163" s="58"/>
      <c r="W163" s="58"/>
      <c r="X163" s="58"/>
      <c r="Y163" s="58"/>
      <c r="Z163" s="58"/>
      <c r="AA163" s="58"/>
      <c r="AC163" s="326"/>
      <c r="AD163" s="58"/>
      <c r="AE163" s="58"/>
      <c r="AF163" s="58"/>
      <c r="AG163" s="58"/>
      <c r="AH163" s="58"/>
      <c r="AI163" s="58"/>
      <c r="AJ163" s="58"/>
      <c r="AK163" s="59"/>
      <c r="AL163" s="60"/>
      <c r="AT163" s="241"/>
      <c r="AU163" s="241"/>
    </row>
    <row r="164" spans="1:99" ht="9.75" customHeight="1">
      <c r="A164" s="1052"/>
      <c r="B164" s="980"/>
      <c r="C164" s="36" t="s">
        <v>6</v>
      </c>
      <c r="D164" s="36">
        <f t="shared" si="9"/>
        <v>0</v>
      </c>
      <c r="AM164" s="46"/>
      <c r="AN164" s="46"/>
      <c r="AO164" s="46"/>
      <c r="AP164" s="46"/>
      <c r="AQ164" s="46"/>
      <c r="AR164" s="46"/>
      <c r="AS164" s="46"/>
      <c r="AT164" s="237"/>
    </row>
    <row r="165" spans="1:99" ht="9.75" customHeight="1">
      <c r="A165" s="1052"/>
      <c r="B165" s="980"/>
      <c r="C165" s="36" t="s">
        <v>7</v>
      </c>
      <c r="D165" s="36">
        <f t="shared" si="9"/>
        <v>0</v>
      </c>
      <c r="AL165" s="327"/>
      <c r="AU165" s="248"/>
    </row>
    <row r="166" spans="1:99" ht="9.75" customHeight="1">
      <c r="A166" s="1052"/>
      <c r="B166" s="980"/>
      <c r="C166" s="36" t="s">
        <v>8</v>
      </c>
      <c r="D166" s="36">
        <f t="shared" si="9"/>
        <v>0</v>
      </c>
      <c r="AM166" s="67"/>
      <c r="AN166" s="67"/>
      <c r="AO166" s="67"/>
      <c r="AP166" s="67"/>
      <c r="AQ166" s="67"/>
      <c r="AR166" s="67"/>
      <c r="AS166" s="67"/>
      <c r="AT166" s="244"/>
    </row>
    <row r="167" spans="1:99" s="61" customFormat="1" ht="9.75" customHeight="1">
      <c r="A167" s="1053"/>
      <c r="B167" s="981"/>
      <c r="C167" s="61" t="s">
        <v>9</v>
      </c>
      <c r="D167" s="61">
        <f t="shared" si="9"/>
        <v>180</v>
      </c>
      <c r="M167" s="62"/>
      <c r="N167" s="62"/>
      <c r="O167" s="62"/>
      <c r="P167" s="62"/>
      <c r="Q167" s="62"/>
      <c r="R167" s="138">
        <v>4</v>
      </c>
      <c r="S167" s="138">
        <v>4</v>
      </c>
      <c r="T167" s="138">
        <v>2</v>
      </c>
      <c r="U167" s="138">
        <v>10</v>
      </c>
      <c r="V167" s="138">
        <v>10</v>
      </c>
      <c r="W167" s="138">
        <v>10</v>
      </c>
      <c r="X167" s="138">
        <v>10</v>
      </c>
      <c r="Y167" s="138">
        <v>10</v>
      </c>
      <c r="Z167" s="138">
        <v>10</v>
      </c>
      <c r="AA167" s="173">
        <v>10</v>
      </c>
      <c r="AB167" s="110">
        <v>10</v>
      </c>
      <c r="AC167" s="230">
        <v>10</v>
      </c>
      <c r="AD167" s="173">
        <v>10</v>
      </c>
      <c r="AE167" s="173">
        <v>10</v>
      </c>
      <c r="AF167" s="173">
        <v>10</v>
      </c>
      <c r="AG167" s="173">
        <v>10</v>
      </c>
      <c r="AH167" s="173">
        <v>10</v>
      </c>
      <c r="AI167" s="173">
        <v>10</v>
      </c>
      <c r="AJ167" s="173">
        <v>10</v>
      </c>
      <c r="AK167" s="134">
        <v>10</v>
      </c>
      <c r="AL167" s="64"/>
      <c r="AT167" s="243"/>
      <c r="AU167" s="243"/>
    </row>
    <row r="168" spans="1:99" s="106" customFormat="1" ht="50.25" hidden="1" customHeight="1">
      <c r="A168" s="412"/>
      <c r="B168" s="148"/>
      <c r="M168" s="149"/>
      <c r="N168" s="149"/>
      <c r="O168" s="149"/>
      <c r="P168" s="149"/>
      <c r="Q168" s="149"/>
      <c r="R168" s="187"/>
      <c r="S168" s="187"/>
      <c r="T168" s="187"/>
      <c r="U168" s="187"/>
      <c r="V168" s="187"/>
      <c r="W168" s="187"/>
      <c r="X168" s="187"/>
      <c r="Y168" s="187"/>
      <c r="Z168" s="187"/>
      <c r="AA168" s="187"/>
      <c r="AB168" s="159"/>
      <c r="AC168" s="337"/>
      <c r="AD168" s="187"/>
      <c r="AE168" s="187"/>
      <c r="AF168" s="187"/>
      <c r="AG168" s="187"/>
      <c r="AH168" s="187"/>
      <c r="AI168" s="187"/>
      <c r="AJ168" s="187"/>
      <c r="AK168" s="175"/>
      <c r="AL168" s="210"/>
      <c r="AT168" s="246"/>
      <c r="AU168" s="246"/>
    </row>
    <row r="169" spans="1:99" s="57" customFormat="1" ht="9.75" customHeight="1">
      <c r="A169" s="1051">
        <v>6</v>
      </c>
      <c r="B169" s="985" t="s">
        <v>31</v>
      </c>
      <c r="C169" s="57" t="s">
        <v>5</v>
      </c>
      <c r="D169" s="57">
        <f t="shared" ref="D169:D183" si="10">SUM(E169:CT169)</f>
        <v>0</v>
      </c>
      <c r="R169" s="58"/>
      <c r="S169" s="58"/>
      <c r="T169" s="58"/>
      <c r="U169" s="58"/>
      <c r="V169" s="58"/>
      <c r="W169" s="58"/>
      <c r="X169" s="58"/>
      <c r="Y169" s="58"/>
      <c r="Z169" s="58"/>
      <c r="AA169" s="58"/>
      <c r="AC169" s="326"/>
      <c r="AD169" s="58"/>
      <c r="AE169" s="58"/>
      <c r="AF169" s="58"/>
      <c r="AG169" s="58"/>
      <c r="AH169" s="58"/>
      <c r="AI169" s="58"/>
      <c r="AJ169" s="58"/>
      <c r="AK169" s="59"/>
      <c r="AL169" s="60"/>
      <c r="AT169" s="241"/>
      <c r="AU169" s="241"/>
    </row>
    <row r="170" spans="1:99" ht="9.75" customHeight="1">
      <c r="A170" s="1052"/>
      <c r="B170" s="986"/>
      <c r="C170" s="36" t="s">
        <v>6</v>
      </c>
      <c r="D170" s="36">
        <f t="shared" si="10"/>
        <v>0</v>
      </c>
      <c r="M170" s="36"/>
      <c r="N170" s="36"/>
      <c r="O170" s="36"/>
      <c r="P170" s="36"/>
      <c r="Q170" s="36"/>
    </row>
    <row r="171" spans="1:99" ht="9.75" customHeight="1">
      <c r="A171" s="1052"/>
      <c r="B171" s="986"/>
      <c r="C171" s="36" t="s">
        <v>7</v>
      </c>
      <c r="D171" s="36">
        <f t="shared" si="10"/>
        <v>0</v>
      </c>
      <c r="M171" s="36"/>
      <c r="N171" s="36"/>
      <c r="O171" s="36"/>
      <c r="P171" s="36"/>
      <c r="Q171" s="36"/>
    </row>
    <row r="172" spans="1:99" ht="9.75" customHeight="1">
      <c r="A172" s="1052"/>
      <c r="B172" s="986"/>
      <c r="C172" s="36" t="s">
        <v>8</v>
      </c>
      <c r="D172" s="36">
        <f t="shared" si="10"/>
        <v>0</v>
      </c>
      <c r="M172" s="36"/>
      <c r="N172" s="36"/>
      <c r="O172" s="36"/>
      <c r="P172" s="36"/>
      <c r="Q172" s="36"/>
    </row>
    <row r="173" spans="1:99" s="61" customFormat="1" ht="9.75" customHeight="1">
      <c r="A173" s="1053"/>
      <c r="B173" s="987"/>
      <c r="C173" s="61" t="s">
        <v>9</v>
      </c>
      <c r="D173" s="61">
        <f t="shared" si="10"/>
        <v>67</v>
      </c>
      <c r="Q173" s="110"/>
      <c r="R173" s="138">
        <v>3</v>
      </c>
      <c r="S173" s="138">
        <v>7</v>
      </c>
      <c r="T173" s="138">
        <v>7</v>
      </c>
      <c r="U173" s="173">
        <v>5</v>
      </c>
      <c r="V173" s="173">
        <v>5</v>
      </c>
      <c r="W173" s="173">
        <v>5</v>
      </c>
      <c r="X173" s="173">
        <v>5</v>
      </c>
      <c r="Y173" s="173">
        <v>5</v>
      </c>
      <c r="Z173" s="173">
        <v>5</v>
      </c>
      <c r="AA173" s="62"/>
      <c r="AB173" s="110">
        <v>5</v>
      </c>
      <c r="AC173" s="230">
        <v>5</v>
      </c>
      <c r="AD173" s="173">
        <v>5</v>
      </c>
      <c r="AE173" s="173">
        <v>5</v>
      </c>
      <c r="AF173" s="62"/>
      <c r="AG173" s="62"/>
      <c r="AH173" s="62"/>
      <c r="AI173" s="62"/>
      <c r="AJ173" s="62"/>
      <c r="AK173" s="63"/>
      <c r="AL173" s="64"/>
      <c r="AT173" s="243"/>
      <c r="AU173" s="243"/>
    </row>
    <row r="174" spans="1:99" s="106" customFormat="1" ht="9.75" customHeight="1">
      <c r="A174" s="1024">
        <v>7</v>
      </c>
      <c r="B174" s="979" t="s">
        <v>105</v>
      </c>
      <c r="C174" s="67" t="s">
        <v>5</v>
      </c>
      <c r="D174" s="67">
        <f t="shared" si="10"/>
        <v>27</v>
      </c>
      <c r="E174" s="67"/>
      <c r="F174" s="67"/>
      <c r="G174" s="67"/>
      <c r="H174" s="67"/>
      <c r="I174" s="67"/>
      <c r="J174" s="67"/>
      <c r="K174" s="67"/>
      <c r="L174" s="67"/>
      <c r="M174" s="68"/>
      <c r="N174" s="68"/>
      <c r="O174" s="68"/>
      <c r="P174" s="68"/>
      <c r="Q174" s="68"/>
      <c r="R174" s="68"/>
      <c r="S174" s="68"/>
      <c r="T174" s="68"/>
      <c r="U174" s="68"/>
      <c r="V174" s="68"/>
      <c r="W174" s="68"/>
      <c r="X174" s="68"/>
      <c r="Y174" s="68"/>
      <c r="Z174" s="68"/>
      <c r="AA174" s="68"/>
      <c r="AB174" s="67"/>
      <c r="AC174" s="271"/>
      <c r="AD174" s="141">
        <v>3</v>
      </c>
      <c r="AE174" s="141">
        <v>5</v>
      </c>
      <c r="AF174" s="141">
        <v>5</v>
      </c>
      <c r="AG174" s="141">
        <v>5</v>
      </c>
      <c r="AH174" s="141">
        <v>5</v>
      </c>
      <c r="AI174" s="142">
        <v>2</v>
      </c>
      <c r="AJ174" s="171">
        <v>2</v>
      </c>
      <c r="AK174" s="69"/>
      <c r="AL174" s="70"/>
      <c r="AM174" s="67"/>
      <c r="AN174" s="67"/>
      <c r="AO174" s="67"/>
      <c r="AP174" s="67"/>
      <c r="AQ174" s="67"/>
      <c r="AR174" s="67"/>
      <c r="AS174" s="67"/>
      <c r="AT174" s="244"/>
      <c r="AU174" s="244"/>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67"/>
      <c r="BT174" s="67"/>
      <c r="BU174" s="67"/>
      <c r="BV174" s="67"/>
      <c r="BW174" s="67"/>
      <c r="BX174" s="67"/>
      <c r="BY174" s="67"/>
      <c r="BZ174" s="67"/>
      <c r="CA174" s="67"/>
      <c r="CB174" s="67"/>
      <c r="CC174" s="67"/>
      <c r="CD174" s="67"/>
      <c r="CE174" s="67"/>
      <c r="CF174" s="67"/>
      <c r="CG174" s="67"/>
      <c r="CH174" s="67"/>
      <c r="CI174" s="67"/>
      <c r="CJ174" s="67"/>
      <c r="CK174" s="67"/>
      <c r="CL174" s="67"/>
      <c r="CM174" s="67"/>
      <c r="CN174" s="67"/>
      <c r="CO174" s="67"/>
      <c r="CP174" s="67"/>
      <c r="CQ174" s="67"/>
      <c r="CR174" s="67"/>
      <c r="CS174" s="67"/>
      <c r="CT174" s="67"/>
      <c r="CU174" s="67"/>
    </row>
    <row r="175" spans="1:99" s="106" customFormat="1" ht="9.75" customHeight="1">
      <c r="A175" s="1025"/>
      <c r="B175" s="980"/>
      <c r="C175" s="36" t="s">
        <v>6</v>
      </c>
      <c r="D175" s="36">
        <f t="shared" si="10"/>
        <v>0</v>
      </c>
      <c r="E175" s="36"/>
      <c r="F175" s="36"/>
      <c r="G175" s="36"/>
      <c r="H175" s="36"/>
      <c r="I175" s="36"/>
      <c r="J175" s="36"/>
      <c r="K175" s="36"/>
      <c r="L175" s="36"/>
      <c r="M175" s="37"/>
      <c r="N175" s="37"/>
      <c r="O175" s="37"/>
      <c r="P175" s="37"/>
      <c r="Q175" s="37"/>
      <c r="R175" s="37"/>
      <c r="S175" s="37"/>
      <c r="T175" s="37"/>
      <c r="U175" s="37"/>
      <c r="V175" s="37"/>
      <c r="W175" s="37"/>
      <c r="X175" s="37"/>
      <c r="Y175" s="37"/>
      <c r="Z175" s="37"/>
      <c r="AA175" s="37"/>
      <c r="AB175" s="36"/>
      <c r="AC175" s="327"/>
      <c r="AD175" s="37"/>
      <c r="AE175" s="37"/>
      <c r="AF175" s="37"/>
      <c r="AG175" s="37"/>
      <c r="AH175" s="37"/>
      <c r="AI175" s="37"/>
      <c r="AJ175" s="37"/>
      <c r="AK175" s="38"/>
      <c r="AL175" s="39"/>
      <c r="AM175" s="36"/>
      <c r="AN175" s="36"/>
      <c r="AO175" s="36"/>
      <c r="AP175" s="36"/>
      <c r="AQ175" s="36"/>
      <c r="AR175" s="36"/>
      <c r="AS175" s="36"/>
      <c r="AT175" s="242"/>
      <c r="AU175" s="242"/>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row>
    <row r="176" spans="1:99" s="106" customFormat="1" ht="9.75" customHeight="1">
      <c r="A176" s="1025"/>
      <c r="B176" s="980"/>
      <c r="C176" s="36" t="s">
        <v>7</v>
      </c>
      <c r="D176" s="36">
        <f t="shared" si="10"/>
        <v>9</v>
      </c>
      <c r="E176" s="36"/>
      <c r="F176" s="36"/>
      <c r="G176" s="36"/>
      <c r="H176" s="36"/>
      <c r="I176" s="36"/>
      <c r="J176" s="36"/>
      <c r="K176" s="36"/>
      <c r="L176" s="36"/>
      <c r="M176" s="37"/>
      <c r="N176" s="37">
        <v>4.5</v>
      </c>
      <c r="O176" s="37">
        <v>4.5</v>
      </c>
      <c r="P176" s="37"/>
      <c r="Q176" s="37"/>
      <c r="R176" s="37"/>
      <c r="S176" s="37"/>
      <c r="T176" s="37"/>
      <c r="U176" s="37"/>
      <c r="V176" s="37"/>
      <c r="W176" s="37"/>
      <c r="X176" s="37"/>
      <c r="Y176" s="37"/>
      <c r="Z176" s="37"/>
      <c r="AA176" s="37"/>
      <c r="AB176" s="36"/>
      <c r="AC176" s="327"/>
      <c r="AD176" s="37"/>
      <c r="AE176" s="37"/>
      <c r="AF176" s="37"/>
      <c r="AG176" s="37"/>
      <c r="AH176" s="37"/>
      <c r="AI176" s="37"/>
      <c r="AJ176" s="37"/>
      <c r="AK176" s="38"/>
      <c r="AL176" s="39"/>
      <c r="AM176" s="36"/>
      <c r="AN176" s="36"/>
      <c r="AO176" s="36"/>
      <c r="AP176" s="36"/>
      <c r="AQ176" s="36"/>
      <c r="AR176" s="36"/>
      <c r="AS176" s="36"/>
      <c r="AT176" s="242"/>
      <c r="AU176" s="242"/>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row>
    <row r="177" spans="1:100" s="106" customFormat="1" ht="9.75" customHeight="1">
      <c r="A177" s="1025"/>
      <c r="B177" s="980"/>
      <c r="C177" s="36" t="s">
        <v>8</v>
      </c>
      <c r="D177" s="36">
        <f t="shared" si="10"/>
        <v>0</v>
      </c>
      <c r="E177" s="36"/>
      <c r="F177" s="36"/>
      <c r="G177" s="36"/>
      <c r="H177" s="36"/>
      <c r="I177" s="36"/>
      <c r="J177" s="36"/>
      <c r="K177" s="36"/>
      <c r="L177" s="36"/>
      <c r="M177" s="37"/>
      <c r="N177" s="37"/>
      <c r="O177" s="37"/>
      <c r="P177" s="37"/>
      <c r="Q177" s="37"/>
      <c r="R177" s="37"/>
      <c r="S177" s="37"/>
      <c r="T177" s="37"/>
      <c r="U177" s="37"/>
      <c r="V177" s="37"/>
      <c r="W177" s="37"/>
      <c r="X177" s="37"/>
      <c r="Y177" s="37"/>
      <c r="Z177" s="37"/>
      <c r="AA177" s="37"/>
      <c r="AB177" s="36"/>
      <c r="AC177" s="327"/>
      <c r="AD177" s="37"/>
      <c r="AE177" s="37"/>
      <c r="AF177" s="37"/>
      <c r="AG177" s="37"/>
      <c r="AH177" s="37"/>
      <c r="AI177" s="37"/>
      <c r="AJ177" s="37"/>
      <c r="AK177" s="38"/>
      <c r="AL177" s="39"/>
      <c r="AM177" s="36"/>
      <c r="AN177" s="36"/>
      <c r="AO177" s="36"/>
      <c r="AP177" s="36"/>
      <c r="AQ177" s="36"/>
      <c r="AR177" s="36"/>
      <c r="AS177" s="36"/>
      <c r="AT177" s="242"/>
      <c r="AU177" s="242"/>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row>
    <row r="178" spans="1:100" s="106" customFormat="1" ht="9.75" customHeight="1">
      <c r="A178" s="1025"/>
      <c r="B178" s="980"/>
      <c r="C178" s="46" t="s">
        <v>9</v>
      </c>
      <c r="D178" s="46">
        <f t="shared" si="10"/>
        <v>0</v>
      </c>
      <c r="E178" s="46"/>
      <c r="F178" s="46"/>
      <c r="G178" s="46"/>
      <c r="H178" s="46"/>
      <c r="I178" s="46"/>
      <c r="J178" s="46"/>
      <c r="K178" s="46"/>
      <c r="L178" s="46"/>
      <c r="M178" s="47"/>
      <c r="N178" s="47"/>
      <c r="O178" s="47"/>
      <c r="P178" s="47"/>
      <c r="Q178" s="47"/>
      <c r="R178" s="47"/>
      <c r="S178" s="47"/>
      <c r="T178" s="47"/>
      <c r="U178" s="47"/>
      <c r="V178" s="47"/>
      <c r="W178" s="47"/>
      <c r="X178" s="47"/>
      <c r="Y178" s="47"/>
      <c r="Z178" s="47"/>
      <c r="AA178" s="47"/>
      <c r="AB178" s="46"/>
      <c r="AC178" s="328"/>
      <c r="AD178" s="47"/>
      <c r="AE178" s="47"/>
      <c r="AF178" s="47"/>
      <c r="AG178" s="47"/>
      <c r="AH178" s="47"/>
      <c r="AI178" s="47"/>
      <c r="AJ178" s="47"/>
      <c r="AK178" s="48"/>
      <c r="AL178" s="45"/>
      <c r="AM178" s="46"/>
      <c r="AN178" s="46"/>
      <c r="AO178" s="46"/>
      <c r="AP178" s="46"/>
      <c r="AQ178" s="46"/>
      <c r="AR178" s="46"/>
      <c r="AS178" s="46"/>
      <c r="AT178" s="237"/>
      <c r="AU178" s="237"/>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row>
    <row r="179" spans="1:100" s="433" customFormat="1" ht="9.75" customHeight="1">
      <c r="A179" s="1054">
        <v>8</v>
      </c>
      <c r="B179" s="1057" t="s">
        <v>29</v>
      </c>
      <c r="C179" s="91" t="s">
        <v>5</v>
      </c>
      <c r="D179" s="91">
        <f t="shared" si="10"/>
        <v>70</v>
      </c>
      <c r="E179" s="91"/>
      <c r="F179" s="91"/>
      <c r="G179" s="91"/>
      <c r="H179" s="91"/>
      <c r="I179" s="91"/>
      <c r="J179" s="91"/>
      <c r="K179" s="91"/>
      <c r="L179" s="91"/>
      <c r="M179" s="172"/>
      <c r="N179" s="172"/>
      <c r="O179" s="172"/>
      <c r="P179" s="172"/>
      <c r="Q179" s="172"/>
      <c r="R179" s="172"/>
      <c r="S179" s="172"/>
      <c r="T179" s="172"/>
      <c r="U179" s="172"/>
      <c r="V179" s="172"/>
      <c r="W179" s="172"/>
      <c r="X179" s="172"/>
      <c r="Y179" s="172"/>
      <c r="Z179" s="172"/>
      <c r="AA179" s="172"/>
      <c r="AB179" s="91"/>
      <c r="AC179" s="428"/>
      <c r="AD179" s="172"/>
      <c r="AE179" s="172"/>
      <c r="AF179" s="172"/>
      <c r="AG179" s="172"/>
      <c r="AH179" s="172"/>
      <c r="AI179" s="172"/>
      <c r="AJ179" s="172"/>
      <c r="AK179" s="429"/>
      <c r="AL179" s="430"/>
      <c r="AM179" s="430"/>
      <c r="AN179" s="91"/>
      <c r="AO179" s="91"/>
      <c r="AP179" s="430"/>
      <c r="AQ179" s="91"/>
      <c r="AR179" s="91"/>
      <c r="AS179" s="91">
        <v>5</v>
      </c>
      <c r="AT179" s="91"/>
      <c r="AU179" s="91"/>
      <c r="AV179" s="91">
        <v>10</v>
      </c>
      <c r="AW179" s="91">
        <v>10</v>
      </c>
      <c r="AX179" s="91">
        <v>15</v>
      </c>
      <c r="AY179" s="91">
        <v>15</v>
      </c>
      <c r="AZ179" s="91">
        <v>15</v>
      </c>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c r="CM179" s="91"/>
      <c r="CN179" s="91"/>
      <c r="CO179" s="91"/>
      <c r="CP179" s="91"/>
      <c r="CQ179" s="91"/>
      <c r="CR179" s="91"/>
      <c r="CS179" s="91"/>
      <c r="CT179" s="91"/>
      <c r="CU179" s="431"/>
      <c r="CV179" s="432"/>
    </row>
    <row r="180" spans="1:100" s="433" customFormat="1" ht="9.75" customHeight="1">
      <c r="A180" s="1055"/>
      <c r="B180" s="1058"/>
      <c r="C180" s="261" t="s">
        <v>6</v>
      </c>
      <c r="D180" s="261">
        <f t="shared" si="10"/>
        <v>20</v>
      </c>
      <c r="E180" s="261"/>
      <c r="F180" s="261"/>
      <c r="G180" s="261"/>
      <c r="H180" s="261"/>
      <c r="I180" s="261"/>
      <c r="J180" s="261"/>
      <c r="K180" s="261"/>
      <c r="L180" s="261"/>
      <c r="M180" s="135"/>
      <c r="N180" s="135"/>
      <c r="O180" s="135"/>
      <c r="P180" s="135"/>
      <c r="Q180" s="135"/>
      <c r="R180" s="135"/>
      <c r="S180" s="135"/>
      <c r="T180" s="135"/>
      <c r="U180" s="135"/>
      <c r="V180" s="135"/>
      <c r="W180" s="135"/>
      <c r="X180" s="135"/>
      <c r="Y180" s="135"/>
      <c r="Z180" s="135"/>
      <c r="AA180" s="135"/>
      <c r="AB180" s="261"/>
      <c r="AC180" s="434"/>
      <c r="AD180" s="135"/>
      <c r="AE180" s="135"/>
      <c r="AF180" s="135"/>
      <c r="AG180" s="135"/>
      <c r="AH180" s="135"/>
      <c r="AI180" s="135"/>
      <c r="AJ180" s="135"/>
      <c r="AK180" s="274"/>
      <c r="AL180" s="264"/>
      <c r="AM180" s="264"/>
      <c r="AN180" s="261"/>
      <c r="AO180" s="261"/>
      <c r="AP180" s="264"/>
      <c r="AQ180" s="261"/>
      <c r="AR180" s="261"/>
      <c r="AS180" s="261"/>
      <c r="AT180" s="261"/>
      <c r="AU180" s="261"/>
      <c r="AV180" s="261"/>
      <c r="AW180" s="261"/>
      <c r="AX180" s="261"/>
      <c r="AY180" s="261">
        <v>5</v>
      </c>
      <c r="AZ180" s="261">
        <v>5</v>
      </c>
      <c r="BA180" s="261">
        <v>5</v>
      </c>
      <c r="BB180" s="261">
        <v>5</v>
      </c>
      <c r="BC180" s="261"/>
      <c r="BD180" s="261"/>
      <c r="BE180" s="261"/>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261"/>
      <c r="CB180" s="261"/>
      <c r="CC180" s="261"/>
      <c r="CD180" s="261"/>
      <c r="CE180" s="261"/>
      <c r="CF180" s="261"/>
      <c r="CG180" s="261"/>
      <c r="CH180" s="261"/>
      <c r="CI180" s="261"/>
      <c r="CJ180" s="261"/>
      <c r="CK180" s="261"/>
      <c r="CL180" s="261"/>
      <c r="CM180" s="261"/>
      <c r="CN180" s="261"/>
      <c r="CO180" s="261"/>
      <c r="CP180" s="261"/>
      <c r="CQ180" s="261"/>
      <c r="CR180" s="261"/>
      <c r="CS180" s="261"/>
      <c r="CT180" s="261"/>
      <c r="CU180" s="435"/>
      <c r="CV180" s="432"/>
    </row>
    <row r="181" spans="1:100" s="433" customFormat="1" ht="9.75" customHeight="1">
      <c r="A181" s="1055"/>
      <c r="B181" s="1058"/>
      <c r="C181" s="261" t="s">
        <v>7</v>
      </c>
      <c r="D181" s="261">
        <f t="shared" si="10"/>
        <v>50</v>
      </c>
      <c r="E181" s="261"/>
      <c r="F181" s="261"/>
      <c r="G181" s="261"/>
      <c r="H181" s="261"/>
      <c r="I181" s="261"/>
      <c r="J181" s="261"/>
      <c r="K181" s="261"/>
      <c r="L181" s="261"/>
      <c r="M181" s="135"/>
      <c r="N181" s="135"/>
      <c r="O181" s="135"/>
      <c r="P181" s="135"/>
      <c r="Q181" s="135"/>
      <c r="R181" s="135"/>
      <c r="S181" s="135"/>
      <c r="T181" s="135"/>
      <c r="U181" s="135"/>
      <c r="V181" s="135"/>
      <c r="W181" s="135"/>
      <c r="X181" s="135"/>
      <c r="Y181" s="135"/>
      <c r="Z181" s="135"/>
      <c r="AA181" s="135"/>
      <c r="AB181" s="261"/>
      <c r="AC181" s="434"/>
      <c r="AD181" s="135"/>
      <c r="AE181" s="135"/>
      <c r="AF181" s="135"/>
      <c r="AG181" s="135"/>
      <c r="AH181" s="135"/>
      <c r="AI181" s="135"/>
      <c r="AJ181" s="135"/>
      <c r="AK181" s="274"/>
      <c r="AL181" s="264"/>
      <c r="AM181" s="264"/>
      <c r="AN181" s="261"/>
      <c r="AO181" s="261"/>
      <c r="AP181" s="264"/>
      <c r="AQ181" s="261"/>
      <c r="AR181" s="261"/>
      <c r="AS181" s="261"/>
      <c r="AT181" s="261"/>
      <c r="AU181" s="261"/>
      <c r="AV181" s="261"/>
      <c r="AW181" s="261"/>
      <c r="AX181" s="261"/>
      <c r="AY181" s="261"/>
      <c r="AZ181" s="261"/>
      <c r="BA181" s="261">
        <v>5</v>
      </c>
      <c r="BB181" s="261">
        <v>10</v>
      </c>
      <c r="BC181" s="261">
        <v>10</v>
      </c>
      <c r="BD181" s="261">
        <v>10</v>
      </c>
      <c r="BE181" s="261">
        <v>10</v>
      </c>
      <c r="BF181" s="261">
        <v>5</v>
      </c>
      <c r="BG181" s="261"/>
      <c r="BH181" s="261"/>
      <c r="BI181" s="261"/>
      <c r="BJ181" s="261"/>
      <c r="BK181" s="261"/>
      <c r="BL181" s="261"/>
      <c r="BM181" s="261"/>
      <c r="BN181" s="261"/>
      <c r="BO181" s="261"/>
      <c r="BP181" s="261"/>
      <c r="BQ181" s="261"/>
      <c r="BR181" s="261"/>
      <c r="BS181" s="261"/>
      <c r="BT181" s="261"/>
      <c r="BU181" s="261"/>
      <c r="BV181" s="261"/>
      <c r="BW181" s="261"/>
      <c r="BX181" s="261"/>
      <c r="BY181" s="261"/>
      <c r="BZ181" s="261"/>
      <c r="CA181" s="261"/>
      <c r="CB181" s="261"/>
      <c r="CC181" s="261"/>
      <c r="CD181" s="261"/>
      <c r="CE181" s="261"/>
      <c r="CF181" s="261"/>
      <c r="CG181" s="261"/>
      <c r="CH181" s="261"/>
      <c r="CI181" s="261"/>
      <c r="CJ181" s="261"/>
      <c r="CK181" s="261"/>
      <c r="CL181" s="261"/>
      <c r="CM181" s="261"/>
      <c r="CN181" s="261"/>
      <c r="CO181" s="261"/>
      <c r="CP181" s="261"/>
      <c r="CQ181" s="261"/>
      <c r="CR181" s="261"/>
      <c r="CS181" s="261"/>
      <c r="CT181" s="261"/>
      <c r="CU181" s="435"/>
      <c r="CV181" s="432"/>
    </row>
    <row r="182" spans="1:100" s="433" customFormat="1" ht="9.75" customHeight="1">
      <c r="A182" s="1055"/>
      <c r="B182" s="1058"/>
      <c r="C182" s="261" t="s">
        <v>8</v>
      </c>
      <c r="D182" s="261">
        <f t="shared" si="10"/>
        <v>31</v>
      </c>
      <c r="E182" s="261"/>
      <c r="F182" s="261"/>
      <c r="G182" s="261"/>
      <c r="H182" s="261"/>
      <c r="I182" s="261"/>
      <c r="J182" s="261"/>
      <c r="K182" s="261"/>
      <c r="L182" s="261"/>
      <c r="M182" s="135"/>
      <c r="N182" s="135"/>
      <c r="O182" s="135"/>
      <c r="P182" s="135"/>
      <c r="Q182" s="135"/>
      <c r="R182" s="135"/>
      <c r="S182" s="135"/>
      <c r="T182" s="135"/>
      <c r="U182" s="135"/>
      <c r="V182" s="135"/>
      <c r="W182" s="135"/>
      <c r="X182" s="135"/>
      <c r="Y182" s="135"/>
      <c r="Z182" s="135"/>
      <c r="AA182" s="135"/>
      <c r="AB182" s="261"/>
      <c r="AC182" s="434"/>
      <c r="AD182" s="135"/>
      <c r="AE182" s="135"/>
      <c r="AF182" s="135"/>
      <c r="AG182" s="135"/>
      <c r="AH182" s="135"/>
      <c r="AI182" s="135"/>
      <c r="AJ182" s="135"/>
      <c r="AK182" s="274"/>
      <c r="AL182" s="264"/>
      <c r="AM182" s="264"/>
      <c r="AN182" s="261"/>
      <c r="AO182" s="261">
        <v>5</v>
      </c>
      <c r="AP182" s="264">
        <v>5</v>
      </c>
      <c r="AQ182" s="261">
        <v>5</v>
      </c>
      <c r="AR182" s="261">
        <v>5</v>
      </c>
      <c r="AS182" s="261">
        <v>5</v>
      </c>
      <c r="AT182" s="261"/>
      <c r="AU182" s="261"/>
      <c r="AV182" s="261">
        <v>2</v>
      </c>
      <c r="AW182" s="261">
        <v>2</v>
      </c>
      <c r="AX182" s="261">
        <v>2</v>
      </c>
      <c r="AY182" s="261"/>
      <c r="AZ182" s="261"/>
      <c r="BA182" s="261"/>
      <c r="BB182" s="261"/>
      <c r="BC182" s="261"/>
      <c r="BD182" s="261"/>
      <c r="BE182" s="261"/>
      <c r="BF182" s="261"/>
      <c r="BG182" s="261"/>
      <c r="BH182" s="261"/>
      <c r="BI182" s="261"/>
      <c r="BJ182" s="261"/>
      <c r="BK182" s="261"/>
      <c r="BL182" s="261"/>
      <c r="BM182" s="261"/>
      <c r="BN182" s="261"/>
      <c r="BO182" s="261"/>
      <c r="BP182" s="261"/>
      <c r="BQ182" s="261"/>
      <c r="BR182" s="261"/>
      <c r="BS182" s="261"/>
      <c r="BT182" s="261"/>
      <c r="BU182" s="261"/>
      <c r="BV182" s="261"/>
      <c r="BW182" s="261"/>
      <c r="BX182" s="261"/>
      <c r="BY182" s="261"/>
      <c r="BZ182" s="261"/>
      <c r="CA182" s="261"/>
      <c r="CB182" s="261"/>
      <c r="CC182" s="261"/>
      <c r="CD182" s="261"/>
      <c r="CE182" s="261"/>
      <c r="CF182" s="261"/>
      <c r="CG182" s="261"/>
      <c r="CH182" s="261"/>
      <c r="CI182" s="261"/>
      <c r="CJ182" s="261"/>
      <c r="CK182" s="261"/>
      <c r="CL182" s="261"/>
      <c r="CM182" s="261"/>
      <c r="CN182" s="261"/>
      <c r="CO182" s="261"/>
      <c r="CP182" s="261"/>
      <c r="CQ182" s="261"/>
      <c r="CR182" s="261"/>
      <c r="CS182" s="261"/>
      <c r="CT182" s="261"/>
      <c r="CU182" s="435"/>
      <c r="CV182" s="432"/>
    </row>
    <row r="183" spans="1:100" s="433" customFormat="1" ht="9.75" customHeight="1">
      <c r="A183" s="1056"/>
      <c r="B183" s="1059"/>
      <c r="C183" s="436" t="s">
        <v>9</v>
      </c>
      <c r="D183" s="436">
        <f t="shared" si="10"/>
        <v>0</v>
      </c>
      <c r="E183" s="436"/>
      <c r="F183" s="436"/>
      <c r="G183" s="436"/>
      <c r="H183" s="436"/>
      <c r="I183" s="436"/>
      <c r="J183" s="436"/>
      <c r="K183" s="436"/>
      <c r="L183" s="436"/>
      <c r="M183" s="437"/>
      <c r="N183" s="437"/>
      <c r="O183" s="437"/>
      <c r="P183" s="437"/>
      <c r="Q183" s="437"/>
      <c r="R183" s="437"/>
      <c r="S183" s="437"/>
      <c r="T183" s="437"/>
      <c r="U183" s="437"/>
      <c r="V183" s="437"/>
      <c r="W183" s="437"/>
      <c r="X183" s="437"/>
      <c r="Y183" s="437"/>
      <c r="Z183" s="437"/>
      <c r="AA183" s="437"/>
      <c r="AB183" s="436"/>
      <c r="AC183" s="438"/>
      <c r="AD183" s="437"/>
      <c r="AE183" s="437"/>
      <c r="AF183" s="437"/>
      <c r="AG183" s="437"/>
      <c r="AH183" s="437"/>
      <c r="AI183" s="437"/>
      <c r="AJ183" s="437"/>
      <c r="AK183" s="439"/>
      <c r="AL183" s="440"/>
      <c r="AM183" s="440"/>
      <c r="AN183" s="436"/>
      <c r="AO183" s="436"/>
      <c r="AP183" s="440"/>
      <c r="AQ183" s="436"/>
      <c r="AR183" s="436"/>
      <c r="AS183" s="436"/>
      <c r="AT183" s="436"/>
      <c r="AU183" s="436"/>
      <c r="AV183" s="436"/>
      <c r="AW183" s="436"/>
      <c r="AX183" s="436"/>
      <c r="AY183" s="436"/>
      <c r="AZ183" s="436"/>
      <c r="BA183" s="436"/>
      <c r="BB183" s="436"/>
      <c r="BC183" s="436"/>
      <c r="BD183" s="436"/>
      <c r="BE183" s="436"/>
      <c r="BF183" s="436"/>
      <c r="BG183" s="436"/>
      <c r="BH183" s="436"/>
      <c r="BI183" s="436"/>
      <c r="BJ183" s="436"/>
      <c r="BK183" s="436"/>
      <c r="BL183" s="436"/>
      <c r="BM183" s="436"/>
      <c r="BN183" s="436"/>
      <c r="BO183" s="436"/>
      <c r="BP183" s="436"/>
      <c r="BQ183" s="436"/>
      <c r="BR183" s="436"/>
      <c r="BS183" s="436"/>
      <c r="BT183" s="436"/>
      <c r="BU183" s="436"/>
      <c r="BV183" s="436"/>
      <c r="BW183" s="436"/>
      <c r="BX183" s="436"/>
      <c r="BY183" s="436"/>
      <c r="BZ183" s="436"/>
      <c r="CA183" s="436"/>
      <c r="CB183" s="436"/>
      <c r="CC183" s="436"/>
      <c r="CD183" s="436"/>
      <c r="CE183" s="436"/>
      <c r="CF183" s="436"/>
      <c r="CG183" s="436"/>
      <c r="CH183" s="436"/>
      <c r="CI183" s="436"/>
      <c r="CJ183" s="436"/>
      <c r="CK183" s="436"/>
      <c r="CL183" s="436"/>
      <c r="CM183" s="436"/>
      <c r="CN183" s="436"/>
      <c r="CO183" s="436"/>
      <c r="CP183" s="436"/>
      <c r="CQ183" s="436"/>
      <c r="CR183" s="436"/>
      <c r="CS183" s="436"/>
      <c r="CT183" s="436"/>
      <c r="CU183" s="441"/>
      <c r="CV183" s="432"/>
    </row>
    <row r="184" spans="1:100" s="106" customFormat="1" ht="9.75" customHeight="1">
      <c r="A184" s="1060">
        <v>9</v>
      </c>
      <c r="B184" s="985" t="s">
        <v>35</v>
      </c>
      <c r="C184" s="57" t="s">
        <v>5</v>
      </c>
      <c r="D184" s="378">
        <f>SUM(E184:CT184)</f>
        <v>50</v>
      </c>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8"/>
      <c r="AE184" s="58"/>
      <c r="AF184" s="58"/>
      <c r="AG184" s="58"/>
      <c r="AH184" s="58"/>
      <c r="AI184" s="58"/>
      <c r="AJ184" s="58"/>
      <c r="AK184" s="59"/>
      <c r="AL184" s="60"/>
      <c r="AM184" s="60"/>
      <c r="AN184" s="57"/>
      <c r="AO184" s="57"/>
      <c r="AP184" s="57"/>
      <c r="AQ184" s="57"/>
      <c r="AR184" s="57"/>
      <c r="AS184" s="57"/>
      <c r="AT184" s="241"/>
      <c r="AU184" s="241"/>
      <c r="AV184" s="57"/>
      <c r="AW184" s="57"/>
      <c r="AX184" s="85">
        <v>10</v>
      </c>
      <c r="AY184" s="85">
        <v>10</v>
      </c>
      <c r="AZ184" s="85">
        <v>5</v>
      </c>
      <c r="BA184" s="85">
        <v>15</v>
      </c>
      <c r="BB184" s="85">
        <v>10</v>
      </c>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c r="CV184" s="57"/>
    </row>
    <row r="185" spans="1:100" s="106" customFormat="1" ht="9.75" customHeight="1">
      <c r="A185" s="1061"/>
      <c r="B185" s="986"/>
      <c r="C185" s="36" t="s">
        <v>6</v>
      </c>
      <c r="D185" s="36">
        <f>SUM(E185:CT185)</f>
        <v>27</v>
      </c>
      <c r="E185" s="36"/>
      <c r="F185" s="36"/>
      <c r="G185" s="36"/>
      <c r="H185" s="36"/>
      <c r="I185" s="36"/>
      <c r="J185" s="36"/>
      <c r="K185" s="36"/>
      <c r="L185" s="36"/>
      <c r="M185" s="36"/>
      <c r="N185" s="36"/>
      <c r="O185" s="36"/>
      <c r="P185" s="36"/>
      <c r="Q185" s="36"/>
      <c r="R185" s="36"/>
      <c r="S185" s="36"/>
      <c r="T185" s="36"/>
      <c r="U185" s="36"/>
      <c r="V185" s="36"/>
      <c r="W185" s="36"/>
      <c r="X185" s="36"/>
      <c r="Y185" s="36"/>
      <c r="Z185" s="36"/>
      <c r="AA185" s="43">
        <v>2</v>
      </c>
      <c r="AB185" s="43">
        <v>2</v>
      </c>
      <c r="AC185" s="36"/>
      <c r="AD185" s="37"/>
      <c r="AE185" s="37"/>
      <c r="AF185" s="37"/>
      <c r="AG185" s="37"/>
      <c r="AH185" s="41">
        <v>1</v>
      </c>
      <c r="AI185" s="41">
        <v>1</v>
      </c>
      <c r="AJ185" s="41">
        <v>1</v>
      </c>
      <c r="AK185" s="40">
        <v>5</v>
      </c>
      <c r="AL185" s="212">
        <v>5</v>
      </c>
      <c r="AM185" s="42">
        <v>5</v>
      </c>
      <c r="AN185" s="42">
        <v>5</v>
      </c>
      <c r="AO185" s="53"/>
      <c r="AP185" s="52"/>
      <c r="AQ185" s="36"/>
      <c r="AR185" s="36"/>
      <c r="AS185" s="36"/>
      <c r="AT185" s="242"/>
      <c r="AU185" s="242"/>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row>
    <row r="186" spans="1:100" s="106" customFormat="1" ht="9.75" customHeight="1">
      <c r="A186" s="1061"/>
      <c r="B186" s="986"/>
      <c r="C186" s="36" t="s">
        <v>7</v>
      </c>
      <c r="D186" s="36">
        <f>SUM(E186:CT186)</f>
        <v>20</v>
      </c>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7"/>
      <c r="AE186" s="37"/>
      <c r="AF186" s="37"/>
      <c r="AG186" s="37"/>
      <c r="AH186" s="37"/>
      <c r="AI186" s="37"/>
      <c r="AJ186" s="37"/>
      <c r="AK186" s="38"/>
      <c r="AL186" s="39"/>
      <c r="AM186" s="43">
        <v>5</v>
      </c>
      <c r="AN186" s="43">
        <v>10</v>
      </c>
      <c r="AO186" s="43">
        <v>5</v>
      </c>
      <c r="AP186" s="36"/>
      <c r="AQ186" s="36"/>
      <c r="AR186" s="36"/>
      <c r="AS186" s="36"/>
      <c r="AT186" s="242"/>
      <c r="AU186" s="242"/>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row>
    <row r="187" spans="1:100" s="106" customFormat="1" ht="9.75" customHeight="1">
      <c r="A187" s="1061"/>
      <c r="B187" s="986"/>
      <c r="C187" s="36" t="s">
        <v>8</v>
      </c>
      <c r="D187" s="49">
        <f>SUM(E187:CT187)</f>
        <v>8</v>
      </c>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7"/>
      <c r="AE187" s="37"/>
      <c r="AF187" s="37"/>
      <c r="AG187" s="37"/>
      <c r="AH187" s="37"/>
      <c r="AI187" s="37"/>
      <c r="AJ187" s="160">
        <v>2</v>
      </c>
      <c r="AK187" s="174">
        <v>2</v>
      </c>
      <c r="AL187" s="44">
        <v>2</v>
      </c>
      <c r="AM187" s="43">
        <v>2</v>
      </c>
      <c r="AN187" s="36"/>
      <c r="AO187" s="36"/>
      <c r="AP187" s="36"/>
      <c r="AQ187" s="36"/>
      <c r="AR187" s="36"/>
      <c r="AS187" s="36"/>
      <c r="AT187" s="242"/>
      <c r="AU187" s="242"/>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row>
    <row r="188" spans="1:100" s="106" customFormat="1" ht="9.75" customHeight="1">
      <c r="A188" s="1062"/>
      <c r="B188" s="987"/>
      <c r="C188" s="46" t="s">
        <v>9</v>
      </c>
      <c r="D188" s="46">
        <f>SUM(E188:CT188)</f>
        <v>0</v>
      </c>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7"/>
      <c r="AE188" s="47"/>
      <c r="AF188" s="47"/>
      <c r="AG188" s="47"/>
      <c r="AH188" s="47"/>
      <c r="AI188" s="47"/>
      <c r="AJ188" s="47"/>
      <c r="AK188" s="48"/>
      <c r="AL188" s="45"/>
      <c r="AM188" s="46"/>
      <c r="AN188" s="46"/>
      <c r="AO188" s="46"/>
      <c r="AP188" s="46"/>
      <c r="AQ188" s="46"/>
      <c r="AR188" s="46"/>
      <c r="AS188" s="46"/>
      <c r="AT188" s="237"/>
      <c r="AU188" s="237"/>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row>
    <row r="189" spans="1:100" s="57" customFormat="1" ht="9.75" customHeight="1">
      <c r="A189" s="1051">
        <v>10</v>
      </c>
      <c r="B189" s="985" t="s">
        <v>32</v>
      </c>
      <c r="C189" s="57" t="s">
        <v>5</v>
      </c>
      <c r="D189" s="57">
        <f t="shared" si="9"/>
        <v>45</v>
      </c>
      <c r="N189" s="58"/>
      <c r="O189" s="58"/>
      <c r="P189" s="58"/>
      <c r="Q189" s="58"/>
      <c r="R189" s="58"/>
      <c r="S189" s="58"/>
      <c r="T189" s="58"/>
      <c r="U189" s="58"/>
      <c r="V189" s="58"/>
      <c r="W189" s="58"/>
      <c r="X189" s="58"/>
      <c r="Y189" s="58"/>
      <c r="Z189" s="58"/>
      <c r="AA189" s="58"/>
      <c r="AC189" s="326"/>
      <c r="AD189" s="58"/>
      <c r="AE189" s="58"/>
      <c r="AF189" s="58"/>
      <c r="AG189" s="58"/>
      <c r="AH189" s="58"/>
      <c r="AI189" s="58"/>
      <c r="AJ189" s="58"/>
      <c r="AK189" s="59"/>
      <c r="AL189" s="60"/>
      <c r="AT189" s="241"/>
      <c r="AU189" s="241"/>
      <c r="AZ189" s="85">
        <v>5</v>
      </c>
      <c r="BA189" s="85">
        <v>10</v>
      </c>
      <c r="BB189" s="85">
        <v>10</v>
      </c>
      <c r="BC189" s="85">
        <v>10</v>
      </c>
      <c r="BD189" s="85">
        <v>5</v>
      </c>
      <c r="BE189" s="85">
        <v>5</v>
      </c>
    </row>
    <row r="190" spans="1:100" ht="9.75" customHeight="1">
      <c r="A190" s="1052"/>
      <c r="B190" s="986"/>
      <c r="C190" s="36" t="s">
        <v>6</v>
      </c>
      <c r="D190" s="36">
        <f t="shared" si="9"/>
        <v>15</v>
      </c>
      <c r="M190" s="36"/>
      <c r="BB190" s="43">
        <v>5</v>
      </c>
      <c r="BC190" s="43">
        <v>5</v>
      </c>
      <c r="BD190" s="43">
        <v>5</v>
      </c>
    </row>
    <row r="191" spans="1:100" ht="9.75" customHeight="1">
      <c r="A191" s="1052"/>
      <c r="B191" s="986"/>
      <c r="C191" s="36" t="s">
        <v>7</v>
      </c>
      <c r="D191" s="36">
        <f t="shared" si="9"/>
        <v>75</v>
      </c>
      <c r="M191" s="36"/>
      <c r="BC191" s="43">
        <v>10</v>
      </c>
      <c r="BD191" s="43">
        <v>10</v>
      </c>
      <c r="BE191" s="43">
        <v>15</v>
      </c>
      <c r="BF191" s="43">
        <v>10</v>
      </c>
      <c r="BG191" s="43">
        <v>10</v>
      </c>
      <c r="BH191" s="43">
        <v>10</v>
      </c>
      <c r="BI191" s="43">
        <v>10</v>
      </c>
      <c r="BJ191" s="43"/>
      <c r="BK191" s="43"/>
    </row>
    <row r="192" spans="1:100" ht="9.75" customHeight="1">
      <c r="A192" s="1052"/>
      <c r="B192" s="986"/>
      <c r="C192" s="36" t="s">
        <v>8</v>
      </c>
      <c r="D192" s="36">
        <f t="shared" si="9"/>
        <v>32</v>
      </c>
      <c r="M192" s="36"/>
      <c r="AN192" s="39"/>
      <c r="AV192" s="39"/>
      <c r="AX192" s="39"/>
      <c r="AZ192" s="44">
        <v>5</v>
      </c>
      <c r="BA192" s="43">
        <v>5</v>
      </c>
      <c r="BB192" s="43">
        <v>2</v>
      </c>
      <c r="BC192" s="43">
        <v>2</v>
      </c>
      <c r="BD192" s="43">
        <v>5</v>
      </c>
      <c r="BE192" s="43">
        <v>5</v>
      </c>
      <c r="BF192" s="43">
        <v>5</v>
      </c>
      <c r="BG192" s="43">
        <v>3</v>
      </c>
    </row>
    <row r="193" spans="1:65" s="61" customFormat="1" ht="9.75" customHeight="1">
      <c r="A193" s="1053"/>
      <c r="B193" s="987"/>
      <c r="C193" s="61" t="s">
        <v>9</v>
      </c>
      <c r="D193" s="61">
        <f t="shared" si="9"/>
        <v>60</v>
      </c>
      <c r="E193" s="144"/>
      <c r="N193" s="62"/>
      <c r="O193" s="62"/>
      <c r="P193" s="62"/>
      <c r="Q193" s="62"/>
      <c r="R193" s="62"/>
      <c r="S193" s="62"/>
      <c r="T193" s="62"/>
      <c r="U193" s="62"/>
      <c r="V193" s="62"/>
      <c r="W193" s="62"/>
      <c r="X193" s="62"/>
      <c r="Y193" s="62"/>
      <c r="Z193" s="62"/>
      <c r="AA193" s="62"/>
      <c r="AC193" s="329"/>
      <c r="AD193" s="62"/>
      <c r="AE193" s="62"/>
      <c r="AF193" s="62"/>
      <c r="AG193" s="62"/>
      <c r="AH193" s="62"/>
      <c r="AI193" s="62"/>
      <c r="AJ193" s="62"/>
      <c r="AK193" s="63"/>
      <c r="AL193" s="64"/>
      <c r="AN193" s="64"/>
      <c r="AT193" s="243"/>
      <c r="AU193" s="243"/>
      <c r="AV193" s="64"/>
      <c r="AX193" s="64"/>
      <c r="AZ193" s="109">
        <v>5</v>
      </c>
      <c r="BA193" s="110">
        <v>5</v>
      </c>
      <c r="BB193" s="110">
        <v>20</v>
      </c>
      <c r="BC193" s="110">
        <v>10</v>
      </c>
      <c r="BD193" s="110">
        <v>10</v>
      </c>
      <c r="BE193" s="110">
        <v>5</v>
      </c>
      <c r="BF193" s="110">
        <v>5</v>
      </c>
    </row>
    <row r="194" spans="1:65" s="67" customFormat="1" ht="9.75" customHeight="1">
      <c r="A194" s="1024">
        <v>11</v>
      </c>
      <c r="B194" s="985" t="s">
        <v>33</v>
      </c>
      <c r="C194" s="70" t="s">
        <v>5</v>
      </c>
      <c r="D194" s="145">
        <v>60</v>
      </c>
      <c r="M194" s="68"/>
      <c r="N194" s="68"/>
      <c r="O194" s="68"/>
      <c r="P194" s="68"/>
      <c r="Q194" s="68"/>
      <c r="R194" s="68"/>
      <c r="S194" s="68"/>
      <c r="T194" s="68"/>
      <c r="U194" s="68"/>
      <c r="V194" s="68"/>
      <c r="W194" s="68"/>
      <c r="X194" s="68"/>
      <c r="Y194" s="68"/>
      <c r="Z194" s="141">
        <v>10</v>
      </c>
      <c r="AA194" s="141">
        <v>10</v>
      </c>
      <c r="AB194" s="139">
        <v>10</v>
      </c>
      <c r="AC194" s="338">
        <v>5</v>
      </c>
      <c r="AD194" s="142">
        <v>5</v>
      </c>
      <c r="AE194" s="380">
        <v>2</v>
      </c>
      <c r="AF194" s="68"/>
      <c r="AG194" s="68"/>
      <c r="AH194" s="68"/>
      <c r="AI194" s="68"/>
      <c r="AJ194" s="68"/>
      <c r="AK194" s="69"/>
      <c r="AL194" s="70"/>
      <c r="AT194" s="244"/>
      <c r="AU194" s="244"/>
    </row>
    <row r="195" spans="1:65" ht="9.75" customHeight="1">
      <c r="A195" s="1025"/>
      <c r="B195" s="986"/>
      <c r="C195" s="39" t="s">
        <v>6</v>
      </c>
      <c r="D195" s="36">
        <f t="shared" si="9"/>
        <v>23</v>
      </c>
      <c r="AB195" s="42">
        <v>5</v>
      </c>
      <c r="AC195" s="231">
        <v>5</v>
      </c>
      <c r="AD195" s="41">
        <v>5</v>
      </c>
      <c r="AE195" s="41">
        <v>5</v>
      </c>
      <c r="AF195" s="112">
        <v>3</v>
      </c>
      <c r="AG195" s="112"/>
      <c r="AH195" s="182"/>
    </row>
    <row r="196" spans="1:65" ht="9.75" customHeight="1">
      <c r="A196" s="1025"/>
      <c r="B196" s="986"/>
      <c r="C196" s="39" t="s">
        <v>7</v>
      </c>
      <c r="D196" s="36">
        <f t="shared" si="9"/>
        <v>27</v>
      </c>
      <c r="AE196" s="41">
        <v>5</v>
      </c>
      <c r="AF196" s="41">
        <v>5</v>
      </c>
      <c r="AG196" s="41">
        <v>5</v>
      </c>
      <c r="AH196" s="41">
        <v>2</v>
      </c>
      <c r="AI196" s="41">
        <v>3</v>
      </c>
      <c r="AJ196" s="41">
        <v>2</v>
      </c>
      <c r="AK196" s="40">
        <v>2</v>
      </c>
      <c r="AL196" s="409">
        <v>3</v>
      </c>
    </row>
    <row r="197" spans="1:65" ht="9.75" customHeight="1">
      <c r="A197" s="1025"/>
      <c r="B197" s="986"/>
      <c r="C197" s="39" t="s">
        <v>8</v>
      </c>
      <c r="D197" s="49">
        <v>20</v>
      </c>
      <c r="AA197" s="396">
        <v>5</v>
      </c>
      <c r="AB197" s="127">
        <v>5</v>
      </c>
      <c r="AC197" s="397">
        <v>5</v>
      </c>
      <c r="AD197" s="396">
        <v>5</v>
      </c>
    </row>
    <row r="198" spans="1:65" s="46" customFormat="1" ht="9.75" customHeight="1">
      <c r="A198" s="1026"/>
      <c r="B198" s="987"/>
      <c r="C198" s="45" t="s">
        <v>9</v>
      </c>
      <c r="D198" s="46">
        <f>SUM(E198:CT198)</f>
        <v>0</v>
      </c>
      <c r="M198" s="47"/>
      <c r="N198" s="47"/>
      <c r="O198" s="47"/>
      <c r="P198" s="47"/>
      <c r="Q198" s="47"/>
      <c r="R198" s="47"/>
      <c r="S198" s="47"/>
      <c r="T198" s="47"/>
      <c r="U198" s="47"/>
      <c r="V198" s="47"/>
      <c r="W198" s="47"/>
      <c r="X198" s="47"/>
      <c r="Y198" s="47"/>
      <c r="Z198" s="47"/>
      <c r="AA198" s="47"/>
      <c r="AC198" s="328"/>
      <c r="AD198" s="47"/>
      <c r="AE198" s="47"/>
      <c r="AF198" s="47"/>
      <c r="AG198" s="47"/>
      <c r="AH198" s="47"/>
      <c r="AI198" s="47"/>
      <c r="AJ198" s="47"/>
      <c r="AK198" s="48"/>
      <c r="AL198" s="45"/>
      <c r="AT198" s="237"/>
      <c r="AU198" s="237"/>
    </row>
    <row r="199" spans="1:65" s="57" customFormat="1" ht="9.75" customHeight="1">
      <c r="A199" s="1051">
        <v>12</v>
      </c>
      <c r="B199" s="979" t="s">
        <v>34</v>
      </c>
      <c r="C199" s="57" t="s">
        <v>5</v>
      </c>
      <c r="D199" s="57">
        <f t="shared" ref="D199:D223" si="11">SUM(E199:CT199)</f>
        <v>65</v>
      </c>
      <c r="M199" s="58"/>
      <c r="N199" s="58"/>
      <c r="O199" s="58"/>
      <c r="P199" s="58"/>
      <c r="Q199" s="58"/>
      <c r="R199" s="58"/>
      <c r="S199" s="58"/>
      <c r="T199" s="58"/>
      <c r="U199" s="58"/>
      <c r="V199" s="58"/>
      <c r="W199" s="58"/>
      <c r="X199" s="58"/>
      <c r="Y199" s="58"/>
      <c r="Z199" s="58"/>
      <c r="AA199" s="58"/>
      <c r="AC199" s="326"/>
      <c r="AD199" s="58"/>
      <c r="AE199" s="58"/>
      <c r="AF199" s="58"/>
      <c r="AG199" s="58"/>
      <c r="AH199" s="58"/>
      <c r="AI199" s="58"/>
      <c r="AJ199" s="58"/>
      <c r="AK199" s="59"/>
      <c r="AL199" s="60"/>
      <c r="AT199" s="241"/>
      <c r="AU199" s="241"/>
      <c r="BB199" s="85">
        <v>5</v>
      </c>
      <c r="BC199" s="85">
        <v>15</v>
      </c>
      <c r="BD199" s="85">
        <v>15</v>
      </c>
      <c r="BE199" s="85">
        <v>15</v>
      </c>
      <c r="BF199" s="85">
        <v>15</v>
      </c>
    </row>
    <row r="200" spans="1:65" ht="9.75" customHeight="1">
      <c r="A200" s="1052"/>
      <c r="B200" s="980"/>
      <c r="C200" s="36" t="s">
        <v>6</v>
      </c>
      <c r="D200" s="36">
        <f t="shared" si="11"/>
        <v>19</v>
      </c>
      <c r="BE200" s="43">
        <v>2</v>
      </c>
      <c r="BF200" s="43">
        <v>5</v>
      </c>
      <c r="BG200" s="43">
        <v>5</v>
      </c>
      <c r="BH200" s="43">
        <v>5</v>
      </c>
      <c r="BI200" s="43">
        <v>2</v>
      </c>
    </row>
    <row r="201" spans="1:65" ht="9.75" customHeight="1">
      <c r="A201" s="1052"/>
      <c r="B201" s="980"/>
      <c r="C201" s="36" t="s">
        <v>7</v>
      </c>
      <c r="D201" s="36">
        <f t="shared" si="11"/>
        <v>75</v>
      </c>
      <c r="BE201" s="43">
        <v>5</v>
      </c>
      <c r="BF201" s="43">
        <v>10</v>
      </c>
      <c r="BG201" s="43">
        <v>5</v>
      </c>
      <c r="BH201" s="43">
        <v>10</v>
      </c>
      <c r="BI201" s="43">
        <v>10</v>
      </c>
      <c r="BJ201" s="43">
        <v>5</v>
      </c>
      <c r="BK201" s="43">
        <v>10</v>
      </c>
      <c r="BL201" s="43">
        <v>10</v>
      </c>
      <c r="BM201" s="43">
        <v>10</v>
      </c>
    </row>
    <row r="202" spans="1:65" ht="9.75" customHeight="1">
      <c r="A202" s="1052"/>
      <c r="B202" s="980"/>
      <c r="C202" s="36" t="s">
        <v>8</v>
      </c>
      <c r="D202" s="36">
        <f t="shared" si="11"/>
        <v>30</v>
      </c>
      <c r="BC202" s="43">
        <v>5</v>
      </c>
      <c r="BD202" s="43">
        <v>5</v>
      </c>
      <c r="BE202" s="43">
        <v>5</v>
      </c>
      <c r="BF202" s="43">
        <v>5</v>
      </c>
      <c r="BG202" s="43">
        <v>5</v>
      </c>
      <c r="BH202" s="43">
        <v>5</v>
      </c>
    </row>
    <row r="203" spans="1:65" s="46" customFormat="1" ht="9.75" customHeight="1">
      <c r="A203" s="1053"/>
      <c r="B203" s="981"/>
      <c r="C203" s="46" t="s">
        <v>9</v>
      </c>
      <c r="D203" s="46">
        <f t="shared" si="11"/>
        <v>0</v>
      </c>
      <c r="M203" s="47"/>
      <c r="N203" s="47"/>
      <c r="O203" s="47"/>
      <c r="P203" s="47"/>
      <c r="Q203" s="47"/>
      <c r="R203" s="47"/>
      <c r="S203" s="47"/>
      <c r="T203" s="47"/>
      <c r="U203" s="47"/>
      <c r="V203" s="47"/>
      <c r="W203" s="47"/>
      <c r="X203" s="47"/>
      <c r="Y203" s="47"/>
      <c r="Z203" s="47"/>
      <c r="AA203" s="47"/>
      <c r="AC203" s="328"/>
      <c r="AD203" s="47"/>
      <c r="AE203" s="47"/>
      <c r="AF203" s="47"/>
      <c r="AG203" s="47"/>
      <c r="AH203" s="47"/>
      <c r="AI203" s="47"/>
      <c r="AJ203" s="47"/>
      <c r="AK203" s="48"/>
      <c r="AL203" s="45"/>
      <c r="AT203" s="237"/>
      <c r="AU203" s="237"/>
    </row>
    <row r="204" spans="1:65" s="57" customFormat="1" ht="9.75" customHeight="1">
      <c r="A204" s="1060">
        <v>13</v>
      </c>
      <c r="B204" s="985" t="s">
        <v>106</v>
      </c>
      <c r="C204" s="57" t="s">
        <v>5</v>
      </c>
      <c r="D204" s="57">
        <f t="shared" si="11"/>
        <v>35</v>
      </c>
      <c r="X204" s="58"/>
      <c r="Y204" s="58"/>
      <c r="Z204" s="58"/>
      <c r="AA204" s="58"/>
      <c r="AC204" s="326"/>
      <c r="AD204" s="58"/>
      <c r="AE204" s="58"/>
      <c r="AF204" s="58"/>
      <c r="AG204" s="58"/>
      <c r="AH204" s="58"/>
      <c r="AI204" s="58"/>
      <c r="AJ204" s="58"/>
      <c r="AK204" s="59"/>
      <c r="AL204" s="60"/>
      <c r="AT204" s="241"/>
      <c r="AU204" s="241"/>
      <c r="BD204" s="85">
        <v>5</v>
      </c>
      <c r="BE204" s="85">
        <v>5</v>
      </c>
      <c r="BF204" s="85">
        <v>10</v>
      </c>
      <c r="BG204" s="85">
        <v>10</v>
      </c>
      <c r="BH204" s="85">
        <v>5</v>
      </c>
    </row>
    <row r="205" spans="1:65" ht="9.75" customHeight="1">
      <c r="A205" s="1061"/>
      <c r="B205" s="986"/>
      <c r="C205" s="36" t="s">
        <v>6</v>
      </c>
      <c r="D205" s="36">
        <f t="shared" si="11"/>
        <v>0</v>
      </c>
      <c r="M205" s="36"/>
      <c r="N205" s="36"/>
      <c r="O205" s="36"/>
      <c r="P205" s="36"/>
      <c r="Q205" s="36"/>
      <c r="R205" s="36"/>
      <c r="S205" s="36"/>
      <c r="T205" s="36"/>
      <c r="U205" s="36"/>
      <c r="V205" s="36"/>
      <c r="W205" s="36"/>
    </row>
    <row r="206" spans="1:65" ht="9.75" customHeight="1">
      <c r="A206" s="1061"/>
      <c r="B206" s="986"/>
      <c r="C206" s="36" t="s">
        <v>7</v>
      </c>
      <c r="D206" s="36">
        <f t="shared" si="11"/>
        <v>0</v>
      </c>
      <c r="M206" s="36"/>
      <c r="N206" s="36"/>
      <c r="O206" s="36"/>
      <c r="P206" s="36"/>
      <c r="Q206" s="36"/>
      <c r="R206" s="36"/>
      <c r="S206" s="36"/>
      <c r="T206" s="36"/>
      <c r="U206" s="36"/>
      <c r="V206" s="36"/>
      <c r="W206" s="36"/>
    </row>
    <row r="207" spans="1:65" ht="9.75" customHeight="1">
      <c r="A207" s="1061"/>
      <c r="B207" s="986"/>
      <c r="C207" s="36" t="s">
        <v>8</v>
      </c>
      <c r="D207" s="36">
        <f t="shared" si="11"/>
        <v>0</v>
      </c>
      <c r="M207" s="36"/>
      <c r="N207" s="36"/>
      <c r="O207" s="36"/>
      <c r="P207" s="36"/>
      <c r="Q207" s="36"/>
      <c r="R207" s="36"/>
      <c r="S207" s="36"/>
      <c r="T207" s="36"/>
      <c r="U207" s="36"/>
      <c r="V207" s="36"/>
      <c r="W207" s="36"/>
    </row>
    <row r="208" spans="1:65" s="61" customFormat="1" ht="9.75" customHeight="1">
      <c r="A208" s="1062"/>
      <c r="B208" s="987"/>
      <c r="C208" s="61" t="s">
        <v>9</v>
      </c>
      <c r="D208" s="61">
        <f t="shared" si="11"/>
        <v>0</v>
      </c>
      <c r="X208" s="62"/>
      <c r="Y208" s="62"/>
      <c r="Z208" s="62"/>
      <c r="AA208" s="62"/>
      <c r="AC208" s="329"/>
      <c r="AD208" s="62"/>
      <c r="AE208" s="62"/>
      <c r="AF208" s="62"/>
      <c r="AG208" s="62"/>
      <c r="AH208" s="62"/>
      <c r="AI208" s="62"/>
      <c r="AJ208" s="62"/>
      <c r="AK208" s="63"/>
      <c r="AL208" s="64"/>
      <c r="AT208" s="243"/>
      <c r="AU208" s="243"/>
    </row>
    <row r="209" spans="1:47" s="67" customFormat="1" ht="9.75" customHeight="1">
      <c r="A209" s="1024">
        <v>14</v>
      </c>
      <c r="B209" s="985" t="s">
        <v>36</v>
      </c>
      <c r="C209" s="145" t="s">
        <v>5</v>
      </c>
      <c r="D209" s="67">
        <f t="shared" si="11"/>
        <v>0</v>
      </c>
      <c r="N209" s="68"/>
      <c r="O209" s="68"/>
      <c r="P209" s="68"/>
      <c r="Q209" s="68"/>
      <c r="R209" s="68"/>
      <c r="S209" s="68"/>
      <c r="T209" s="68"/>
      <c r="U209" s="68"/>
      <c r="V209" s="68"/>
      <c r="W209" s="68"/>
      <c r="X209" s="68"/>
      <c r="Y209" s="149"/>
      <c r="Z209" s="68"/>
      <c r="AA209" s="68"/>
      <c r="AB209" s="106"/>
      <c r="AC209" s="35"/>
      <c r="AD209" s="149"/>
      <c r="AE209" s="149"/>
      <c r="AF209" s="149"/>
      <c r="AG209" s="68"/>
      <c r="AH209" s="408"/>
      <c r="AI209" s="408"/>
      <c r="AJ209" s="408"/>
      <c r="AK209" s="69"/>
      <c r="AL209" s="70"/>
      <c r="AT209" s="244"/>
      <c r="AU209" s="244"/>
    </row>
    <row r="210" spans="1:47" ht="9.75" customHeight="1">
      <c r="A210" s="1025"/>
      <c r="B210" s="986"/>
      <c r="C210" s="36" t="s">
        <v>6</v>
      </c>
      <c r="D210" s="36">
        <v>25</v>
      </c>
      <c r="M210" s="36"/>
      <c r="T210" s="41">
        <v>2</v>
      </c>
      <c r="U210" s="41">
        <v>2</v>
      </c>
      <c r="V210" s="41">
        <v>3</v>
      </c>
      <c r="W210" s="41">
        <v>3</v>
      </c>
      <c r="X210" s="41">
        <v>6</v>
      </c>
      <c r="Y210" s="41">
        <v>4</v>
      </c>
      <c r="Z210" s="112">
        <v>2</v>
      </c>
      <c r="AA210" s="112">
        <v>2</v>
      </c>
      <c r="AB210" s="251">
        <v>2</v>
      </c>
      <c r="AH210" s="182"/>
    </row>
    <row r="211" spans="1:47" ht="9.75" customHeight="1">
      <c r="A211" s="1025"/>
      <c r="B211" s="986"/>
      <c r="C211" s="36" t="s">
        <v>7</v>
      </c>
      <c r="D211" s="36">
        <f t="shared" si="11"/>
        <v>17</v>
      </c>
      <c r="M211" s="36"/>
      <c r="T211" s="68"/>
      <c r="U211" s="68"/>
      <c r="V211" s="68"/>
      <c r="W211" s="68"/>
      <c r="X211" s="141">
        <v>1</v>
      </c>
      <c r="Y211" s="141">
        <v>2</v>
      </c>
      <c r="Z211" s="141">
        <v>4</v>
      </c>
      <c r="AA211" s="141">
        <v>5</v>
      </c>
      <c r="AB211" s="189">
        <v>3</v>
      </c>
      <c r="AC211" s="340">
        <v>1</v>
      </c>
      <c r="AD211" s="171">
        <v>1</v>
      </c>
      <c r="AE211" s="68"/>
      <c r="AF211" s="68"/>
    </row>
    <row r="212" spans="1:47" ht="9.75" customHeight="1">
      <c r="A212" s="1025"/>
      <c r="B212" s="986"/>
      <c r="C212" s="36" t="s">
        <v>8</v>
      </c>
      <c r="D212" s="36">
        <f t="shared" si="11"/>
        <v>0</v>
      </c>
      <c r="M212" s="36"/>
    </row>
    <row r="213" spans="1:47" s="61" customFormat="1" ht="9.75" customHeight="1">
      <c r="A213" s="1026"/>
      <c r="B213" s="987"/>
      <c r="C213" s="61" t="s">
        <v>9</v>
      </c>
      <c r="D213" s="61">
        <f t="shared" si="11"/>
        <v>0</v>
      </c>
      <c r="N213" s="62"/>
      <c r="O213" s="62"/>
      <c r="P213" s="62"/>
      <c r="Q213" s="62"/>
      <c r="R213" s="62"/>
      <c r="S213" s="62"/>
      <c r="T213" s="62"/>
      <c r="U213" s="62"/>
      <c r="V213" s="62"/>
      <c r="W213" s="62"/>
      <c r="X213" s="62"/>
      <c r="Y213" s="62"/>
      <c r="Z213" s="62"/>
      <c r="AA213" s="62"/>
      <c r="AC213" s="329"/>
      <c r="AD213" s="62"/>
      <c r="AE213" s="62"/>
      <c r="AF213" s="62"/>
      <c r="AG213" s="62"/>
      <c r="AH213" s="62"/>
      <c r="AI213" s="62"/>
      <c r="AJ213" s="62"/>
      <c r="AK213" s="63"/>
      <c r="AL213" s="64"/>
      <c r="AT213" s="243"/>
      <c r="AU213" s="243"/>
    </row>
    <row r="214" spans="1:47" s="67" customFormat="1" ht="9.75" customHeight="1">
      <c r="A214" s="1024">
        <v>15</v>
      </c>
      <c r="B214" s="988" t="s">
        <v>37</v>
      </c>
      <c r="C214" s="70" t="s">
        <v>5</v>
      </c>
      <c r="D214" s="67">
        <f t="shared" si="11"/>
        <v>0</v>
      </c>
      <c r="M214" s="68"/>
      <c r="N214" s="68"/>
      <c r="O214" s="68"/>
      <c r="P214" s="68"/>
      <c r="Q214" s="68"/>
      <c r="R214" s="68"/>
      <c r="S214" s="68"/>
      <c r="T214" s="68"/>
      <c r="U214" s="68"/>
      <c r="V214" s="68"/>
      <c r="W214" s="68"/>
      <c r="X214" s="68"/>
      <c r="Y214" s="68"/>
      <c r="Z214" s="68"/>
      <c r="AA214" s="68"/>
      <c r="AC214" s="271"/>
      <c r="AD214" s="68"/>
      <c r="AE214" s="68"/>
      <c r="AF214" s="68"/>
      <c r="AG214" s="68"/>
      <c r="AH214" s="68"/>
      <c r="AI214" s="68"/>
      <c r="AJ214" s="68"/>
      <c r="AK214" s="69"/>
      <c r="AL214" s="70"/>
      <c r="AT214" s="244"/>
      <c r="AU214" s="244"/>
    </row>
    <row r="215" spans="1:47" ht="9.75" customHeight="1">
      <c r="A215" s="1025"/>
      <c r="B215" s="989"/>
      <c r="C215" s="39" t="s">
        <v>6</v>
      </c>
      <c r="D215" s="36">
        <f t="shared" si="11"/>
        <v>0</v>
      </c>
    </row>
    <row r="216" spans="1:47" ht="9.75" customHeight="1">
      <c r="A216" s="1025"/>
      <c r="B216" s="989"/>
      <c r="C216" s="39" t="s">
        <v>7</v>
      </c>
      <c r="D216" s="36">
        <f t="shared" si="11"/>
        <v>0</v>
      </c>
    </row>
    <row r="217" spans="1:47" ht="9.75" customHeight="1">
      <c r="A217" s="1025"/>
      <c r="B217" s="989"/>
      <c r="C217" s="39" t="s">
        <v>8</v>
      </c>
      <c r="D217" s="36">
        <f t="shared" si="11"/>
        <v>0</v>
      </c>
    </row>
    <row r="218" spans="1:47" s="61" customFormat="1" ht="9.75" customHeight="1">
      <c r="A218" s="1026"/>
      <c r="B218" s="990"/>
      <c r="C218" s="64" t="s">
        <v>9</v>
      </c>
      <c r="D218" s="61">
        <f t="shared" si="11"/>
        <v>0</v>
      </c>
      <c r="M218" s="62"/>
      <c r="N218" s="62"/>
      <c r="O218" s="62"/>
      <c r="P218" s="62"/>
      <c r="Q218" s="62"/>
      <c r="R218" s="62"/>
      <c r="S218" s="62"/>
      <c r="T218" s="62"/>
      <c r="U218" s="62"/>
      <c r="V218" s="62"/>
      <c r="W218" s="62"/>
      <c r="X218" s="62"/>
      <c r="Y218" s="62"/>
      <c r="Z218" s="62"/>
      <c r="AA218" s="62"/>
      <c r="AC218" s="329"/>
      <c r="AD218" s="62"/>
      <c r="AE218" s="62"/>
      <c r="AF218" s="62"/>
      <c r="AG218" s="62"/>
      <c r="AH218" s="62"/>
      <c r="AI218" s="62"/>
      <c r="AJ218" s="62"/>
      <c r="AK218" s="63"/>
      <c r="AL218" s="64"/>
      <c r="AT218" s="243"/>
      <c r="AU218" s="243"/>
    </row>
    <row r="219" spans="1:47" s="67" customFormat="1" ht="9.75" customHeight="1">
      <c r="A219" s="1024">
        <v>16</v>
      </c>
      <c r="B219" s="988" t="s">
        <v>38</v>
      </c>
      <c r="C219" s="70" t="s">
        <v>5</v>
      </c>
      <c r="D219" s="67">
        <f t="shared" si="11"/>
        <v>0</v>
      </c>
      <c r="M219" s="68"/>
      <c r="N219" s="68"/>
      <c r="O219" s="68"/>
      <c r="P219" s="68"/>
      <c r="Q219" s="68"/>
      <c r="R219" s="68"/>
      <c r="S219" s="68"/>
      <c r="T219" s="68"/>
      <c r="U219" s="68"/>
      <c r="V219" s="68"/>
      <c r="W219" s="68"/>
      <c r="X219" s="68"/>
      <c r="Y219" s="68"/>
      <c r="Z219" s="68"/>
      <c r="AA219" s="68"/>
      <c r="AC219" s="271"/>
      <c r="AD219" s="68"/>
      <c r="AE219" s="68"/>
      <c r="AF219" s="68"/>
      <c r="AG219" s="68"/>
      <c r="AH219" s="68"/>
      <c r="AI219" s="68"/>
      <c r="AJ219" s="68"/>
      <c r="AK219" s="69"/>
      <c r="AL219" s="70"/>
      <c r="AT219" s="244"/>
      <c r="AU219" s="244"/>
    </row>
    <row r="220" spans="1:47" ht="9.75" customHeight="1">
      <c r="A220" s="1025"/>
      <c r="B220" s="989"/>
      <c r="C220" s="39" t="s">
        <v>6</v>
      </c>
      <c r="D220" s="36">
        <f t="shared" si="11"/>
        <v>0</v>
      </c>
    </row>
    <row r="221" spans="1:47" ht="9.75" customHeight="1">
      <c r="A221" s="1025"/>
      <c r="B221" s="989"/>
      <c r="C221" s="39" t="s">
        <v>7</v>
      </c>
      <c r="D221" s="36">
        <f t="shared" si="11"/>
        <v>0</v>
      </c>
    </row>
    <row r="222" spans="1:47" ht="9.75" customHeight="1">
      <c r="A222" s="1025"/>
      <c r="B222" s="989"/>
      <c r="C222" s="39" t="s">
        <v>8</v>
      </c>
      <c r="D222" s="36">
        <f t="shared" si="11"/>
        <v>0</v>
      </c>
    </row>
    <row r="223" spans="1:47" s="61" customFormat="1" ht="9.75" customHeight="1">
      <c r="A223" s="1026"/>
      <c r="B223" s="990"/>
      <c r="C223" s="64" t="s">
        <v>9</v>
      </c>
      <c r="D223" s="61">
        <f t="shared" si="11"/>
        <v>0</v>
      </c>
      <c r="M223" s="62"/>
      <c r="N223" s="62"/>
      <c r="O223" s="62"/>
      <c r="P223" s="62"/>
      <c r="Q223" s="62"/>
      <c r="R223" s="62"/>
      <c r="S223" s="62"/>
      <c r="T223" s="62"/>
      <c r="U223" s="62"/>
      <c r="V223" s="62"/>
      <c r="W223" s="62"/>
      <c r="X223" s="62"/>
      <c r="Y223" s="62"/>
      <c r="Z223" s="62"/>
      <c r="AA223" s="62"/>
      <c r="AC223" s="329"/>
      <c r="AD223" s="62"/>
      <c r="AE223" s="62"/>
      <c r="AF223" s="62"/>
      <c r="AG223" s="62"/>
      <c r="AH223" s="62"/>
      <c r="AI223" s="62"/>
      <c r="AJ223" s="62"/>
      <c r="AK223" s="63"/>
      <c r="AL223" s="64"/>
      <c r="AT223" s="243"/>
      <c r="AU223" s="243"/>
    </row>
  </sheetData>
  <sheetProtection formatCells="0"/>
  <protectedRanges>
    <protectedRange sqref="BS191:DK191 A13:DK82 A83:AE83 AN83:DK83 A189:BN189 BO192:DK193 BO189:DK190 BO191:BQ191 BL190:BN193 A190:BE193 BJ191 BF192:BK193 BF190:BK190 BF191:BH191 A194:DK285 A84:DK188" name="Zakres1"/>
    <protectedRange sqref="AF83:AM83" name="Zakres1_1"/>
  </protectedRanges>
  <autoFilter ref="A1:CT223" xr:uid="{44D5E0FA-8682-4778-BDC4-DC89439BED66}"/>
  <mergeCells count="87">
    <mergeCell ref="A219:A223"/>
    <mergeCell ref="B219:B223"/>
    <mergeCell ref="A204:A208"/>
    <mergeCell ref="B204:B208"/>
    <mergeCell ref="A209:A213"/>
    <mergeCell ref="B209:B213"/>
    <mergeCell ref="A214:A218"/>
    <mergeCell ref="B214:B218"/>
    <mergeCell ref="A189:A193"/>
    <mergeCell ref="B189:B193"/>
    <mergeCell ref="A194:A198"/>
    <mergeCell ref="B194:B198"/>
    <mergeCell ref="A199:A203"/>
    <mergeCell ref="B199:B203"/>
    <mergeCell ref="A174:A178"/>
    <mergeCell ref="B174:B178"/>
    <mergeCell ref="A179:A183"/>
    <mergeCell ref="B179:B183"/>
    <mergeCell ref="A184:A188"/>
    <mergeCell ref="B184:B188"/>
    <mergeCell ref="A158:A162"/>
    <mergeCell ref="B158:B162"/>
    <mergeCell ref="A163:A167"/>
    <mergeCell ref="B163:B167"/>
    <mergeCell ref="A169:A173"/>
    <mergeCell ref="B169:B173"/>
    <mergeCell ref="A143:A147"/>
    <mergeCell ref="B143:B147"/>
    <mergeCell ref="A148:A152"/>
    <mergeCell ref="B148:B152"/>
    <mergeCell ref="A153:A157"/>
    <mergeCell ref="B153:B157"/>
    <mergeCell ref="A128:A132"/>
    <mergeCell ref="B128:B132"/>
    <mergeCell ref="A133:A137"/>
    <mergeCell ref="B133:B137"/>
    <mergeCell ref="A138:A142"/>
    <mergeCell ref="B138:B142"/>
    <mergeCell ref="A113:A117"/>
    <mergeCell ref="B113:B117"/>
    <mergeCell ref="A118:A122"/>
    <mergeCell ref="B118:B122"/>
    <mergeCell ref="A123:A127"/>
    <mergeCell ref="B123:B127"/>
    <mergeCell ref="A98:A102"/>
    <mergeCell ref="B98:B102"/>
    <mergeCell ref="A103:A107"/>
    <mergeCell ref="B103:B107"/>
    <mergeCell ref="A108:A112"/>
    <mergeCell ref="B108:B112"/>
    <mergeCell ref="A83:A87"/>
    <mergeCell ref="B83:B87"/>
    <mergeCell ref="A88:A92"/>
    <mergeCell ref="B88:B92"/>
    <mergeCell ref="A93:A97"/>
    <mergeCell ref="B93:B97"/>
    <mergeCell ref="A68:A72"/>
    <mergeCell ref="B68:B72"/>
    <mergeCell ref="A73:A77"/>
    <mergeCell ref="B73:B77"/>
    <mergeCell ref="A78:A82"/>
    <mergeCell ref="B78:B82"/>
    <mergeCell ref="A53:A57"/>
    <mergeCell ref="B53:B57"/>
    <mergeCell ref="A58:A62"/>
    <mergeCell ref="B58:B62"/>
    <mergeCell ref="A63:A67"/>
    <mergeCell ref="B63:B67"/>
    <mergeCell ref="A38:A42"/>
    <mergeCell ref="B38:B42"/>
    <mergeCell ref="A43:A47"/>
    <mergeCell ref="B43:B47"/>
    <mergeCell ref="A48:A52"/>
    <mergeCell ref="B48:B52"/>
    <mergeCell ref="A23:A27"/>
    <mergeCell ref="B23:B27"/>
    <mergeCell ref="A28:A32"/>
    <mergeCell ref="B28:B32"/>
    <mergeCell ref="A33:A37"/>
    <mergeCell ref="B33:B37"/>
    <mergeCell ref="A18:A22"/>
    <mergeCell ref="B18:B22"/>
    <mergeCell ref="A1:A12"/>
    <mergeCell ref="B3:B7"/>
    <mergeCell ref="B8:B12"/>
    <mergeCell ref="A13:A17"/>
    <mergeCell ref="B13:B17"/>
  </mergeCells>
  <conditionalFormatting sqref="E8:BI12">
    <cfRule type="expression" dxfId="41"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BA3A-2CB1-4E6C-82B2-C5FAA7E5F839}">
  <dimension ref="A1:CV239"/>
  <sheetViews>
    <sheetView workbookViewId="0">
      <pane xSplit="4" ySplit="12" topLeftCell="K80"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6.4257812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43" width="8.42578125" style="37" customWidth="1"/>
    <col min="44" max="44" width="8.42578125" style="36" customWidth="1"/>
    <col min="45" max="45" width="8.42578125" style="39" customWidth="1"/>
    <col min="46" max="47" width="8.42578125" style="242" customWidth="1"/>
    <col min="48" max="50" width="8.42578125" style="36" customWidth="1"/>
    <col min="51" max="51" width="8.42578125" style="38" customWidth="1"/>
    <col min="52" max="52" width="8.42578125" style="39" customWidth="1"/>
    <col min="53" max="98" width="8.42578125" style="36" customWidth="1"/>
    <col min="99" max="16384" width="8.85546875" style="36"/>
  </cols>
  <sheetData>
    <row r="1" spans="1:100"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78" t="str">
        <f t="shared" si="0"/>
        <v>21.10-27.10</v>
      </c>
      <c r="AL1" s="78" t="str">
        <f t="shared" si="0"/>
        <v>28.10-03.11</v>
      </c>
      <c r="AM1" s="78" t="str">
        <f t="shared" si="0"/>
        <v>04.11-10.11</v>
      </c>
      <c r="AN1" s="78" t="str">
        <f t="shared" si="0"/>
        <v>11.11-17.11</v>
      </c>
      <c r="AO1" s="78" t="str">
        <f t="shared" si="0"/>
        <v>18.11-24.11</v>
      </c>
      <c r="AP1" s="78" t="str">
        <f t="shared" si="0"/>
        <v>25.11-01.12</v>
      </c>
      <c r="AQ1" s="78" t="str">
        <f t="shared" si="0"/>
        <v>02.12-08.12</v>
      </c>
      <c r="AR1" s="77" t="str">
        <f t="shared" si="0"/>
        <v>09.12-15.12</v>
      </c>
      <c r="AS1" s="201"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88" t="str">
        <f t="shared" si="1"/>
        <v>27.01-02.02</v>
      </c>
      <c r="AZ1" s="201"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c r="CU1" s="77"/>
      <c r="CV1" s="77"/>
    </row>
    <row r="2" spans="1:100" s="46" customFormat="1" ht="9.75" customHeight="1">
      <c r="A2" s="992"/>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74">
        <v>43</v>
      </c>
      <c r="AL2" s="74">
        <v>44</v>
      </c>
      <c r="AM2" s="74">
        <v>45</v>
      </c>
      <c r="AN2" s="74">
        <v>46</v>
      </c>
      <c r="AO2" s="74">
        <v>47</v>
      </c>
      <c r="AP2" s="74">
        <v>48</v>
      </c>
      <c r="AQ2" s="74">
        <v>49</v>
      </c>
      <c r="AR2" s="73">
        <v>50</v>
      </c>
      <c r="AS2" s="202">
        <v>51</v>
      </c>
      <c r="AT2" s="237">
        <v>52</v>
      </c>
      <c r="AU2" s="237">
        <v>1</v>
      </c>
      <c r="AV2" s="73">
        <v>2</v>
      </c>
      <c r="AW2" s="73">
        <v>3</v>
      </c>
      <c r="AX2" s="73">
        <v>4</v>
      </c>
      <c r="AY2" s="92">
        <v>5</v>
      </c>
      <c r="AZ2" s="202">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100" s="57" customFormat="1" ht="9.75" customHeight="1">
      <c r="A3" s="992"/>
      <c r="B3" s="997"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76">
        <f ca="1">OFFSET(CAPACITY!$G$2,0,7*(AE$2-$E$2))</f>
        <v>26.922000000000004</v>
      </c>
      <c r="AF3" s="76">
        <f ca="1">OFFSET(CAPACITY!$G$2,0,7*(AF$2-$E$2))</f>
        <v>27.048000000000002</v>
      </c>
      <c r="AG3" s="76">
        <f ca="1">OFFSET(CAPACITY!$G$2,0,7*(AG$2-$E$2))</f>
        <v>28.728000000000002</v>
      </c>
      <c r="AH3" s="76">
        <f ca="1">OFFSET(CAPACITY!$G$2,0,7*(AH$2-$E$2))</f>
        <v>22.385999999999996</v>
      </c>
      <c r="AI3" s="76">
        <f ca="1">OFFSET(CAPACITY!$G$2,0,7*(AI$2-$E$2))</f>
        <v>29.840999999999998</v>
      </c>
      <c r="AJ3" s="76">
        <f ca="1">OFFSET(CAPACITY!$G$2,0,7*(AJ$2-$E$2))</f>
        <v>29.567999999999994</v>
      </c>
      <c r="AK3" s="76">
        <f ca="1">OFFSET(CAPACITY!$G$2,0,7*(AK$2-$E$2))</f>
        <v>29.001000000000005</v>
      </c>
      <c r="AL3" s="76">
        <f ca="1">OFFSET(CAPACITY!$G$2,0,7*(AL$2-$E$2))</f>
        <v>25.956000000000003</v>
      </c>
      <c r="AM3" s="76">
        <f ca="1">OFFSET(CAPACITY!$G$2,0,7*(AM$2-$E$2))</f>
        <v>30.681000000000004</v>
      </c>
      <c r="AN3" s="76">
        <f ca="1">OFFSET(CAPACITY!$G$2,0,7*(AN$2-$E$2))</f>
        <v>22.280999999999999</v>
      </c>
      <c r="AO3" s="76">
        <f ca="1">OFFSET(CAPACITY!$G$2,0,7*(AO$2-$E$2))</f>
        <v>30.681000000000004</v>
      </c>
      <c r="AP3" s="76">
        <f ca="1">OFFSET(CAPACITY!$G$2,0,7*(AP$2-$E$2))</f>
        <v>29.001000000000005</v>
      </c>
      <c r="AQ3" s="76">
        <f ca="1">OFFSET(CAPACITY!$G$2,0,7*(AQ$2-$E$2))</f>
        <v>27.342000000000002</v>
      </c>
      <c r="AR3" s="75">
        <f ca="1">OFFSET(CAPACITY!$G$2,0,7*(AR$2-$E$2))</f>
        <v>30.408000000000001</v>
      </c>
      <c r="AS3" s="203">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94">
        <f ca="1">OFFSET(CAPACITY!$G$2,0,7*(AY$2+52-$E$2))</f>
        <v>26.438999999999993</v>
      </c>
      <c r="AZ3" s="203">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100" ht="9.75" customHeight="1">
      <c r="A4" s="992"/>
      <c r="B4" s="998"/>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54">
        <f ca="1">OFFSET(CAPACITY!$G$4,0,7*(AE$2-$E$2))</f>
        <v>7.6278509597290123</v>
      </c>
      <c r="AF4" s="54">
        <f ca="1">OFFSET(CAPACITY!$G$4,0,7*(AF$2-$E$2))</f>
        <v>8.2661648475724441</v>
      </c>
      <c r="AG4" s="54">
        <f ca="1">OFFSET(CAPACITY!$G$4,0,7*(AG$2-$E$2))</f>
        <v>8.0587128340233285</v>
      </c>
      <c r="AH4" s="54">
        <f ca="1">OFFSET(CAPACITY!$G$4,0,7*(AH$2-$E$2))</f>
        <v>5.8246142265713168</v>
      </c>
      <c r="AI4" s="54">
        <f ca="1">OFFSET(CAPACITY!$G$4,0,7*(AI$2-$E$2))</f>
        <v>8.5853217914941595</v>
      </c>
      <c r="AJ4" s="54">
        <f ca="1">OFFSET(CAPACITY!$G$4,0,7*(AJ$2-$E$2))</f>
        <v>6.7820850583364649</v>
      </c>
      <c r="AK4" s="54">
        <f ca="1">OFFSET(CAPACITY!$G$4,0,7*(AK$2-$E$2))</f>
        <v>8.9044787354158768</v>
      </c>
      <c r="AL4" s="54">
        <f ca="1">OFFSET(CAPACITY!$G$4,0,7*(AL$2-$E$2))</f>
        <v>5.7448249905908879</v>
      </c>
      <c r="AM4" s="54">
        <f ca="1">OFFSET(CAPACITY!$G$4,0,7*(AM$2-$E$2))</f>
        <v>7.212946932630782</v>
      </c>
      <c r="AN4" s="54">
        <f ca="1">OFFSET(CAPACITY!$G$4,0,7*(AN$2-$E$2))</f>
        <v>6.9895370718855805</v>
      </c>
      <c r="AO4" s="54">
        <f ca="1">OFFSET(CAPACITY!$G$4,0,7*(AO$2-$E$2))</f>
        <v>9.7502446368084232</v>
      </c>
      <c r="AP4" s="54">
        <f ca="1">OFFSET(CAPACITY!$G$4,0,7*(AP$2-$E$2))</f>
        <v>10.388558524651856</v>
      </c>
      <c r="AQ4" s="54">
        <f ca="1">OFFSET(CAPACITY!$G$4,0,7*(AQ$2-$E$2))</f>
        <v>20.777117049303715</v>
      </c>
      <c r="AR4" s="50">
        <f ca="1">OFFSET(CAPACITY!$G$4,0,7*(AR$2-$E$2))</f>
        <v>23.106962739932239</v>
      </c>
      <c r="AS4" s="204">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94">
        <f ca="1">OFFSET(CAPACITY!$G$4,0,7*(AY$2+52-$E$2))</f>
        <v>20.090929619872018</v>
      </c>
      <c r="AZ4" s="203">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100" ht="9.75" customHeight="1">
      <c r="A5" s="992"/>
      <c r="B5" s="998"/>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54">
        <f ca="1">OFFSET(CAPACITY!$G$6,0,7*(AE$2-$E$2))</f>
        <v>16.691199498903863</v>
      </c>
      <c r="AF5" s="54">
        <f ca="1">OFFSET(CAPACITY!$G$6,0,7*(AF$2-$E$2))</f>
        <v>16.462793611024125</v>
      </c>
      <c r="AG5" s="54">
        <f ca="1">OFFSET(CAPACITY!$G$6,0,7*(AG$2-$E$2))</f>
        <v>18.096774193548399</v>
      </c>
      <c r="AH5" s="54">
        <f ca="1">OFFSET(CAPACITY!$G$6,0,7*(AH$2-$E$2))</f>
        <v>14.0381772627623</v>
      </c>
      <c r="AI5" s="54">
        <f ca="1">OFFSET(CAPACITY!$G$6,0,7*(AI$2-$E$2))</f>
        <v>18.448167867209531</v>
      </c>
      <c r="AJ5" s="54">
        <f ca="1">OFFSET(CAPACITY!$G$6,0,7*(AJ$2-$E$2))</f>
        <v>18.096774193548399</v>
      </c>
      <c r="AK5" s="54">
        <f ca="1">OFFSET(CAPACITY!$G$6,0,7*(AK$2-$E$2))</f>
        <v>17.516974632007528</v>
      </c>
      <c r="AL5" s="54">
        <f ca="1">OFFSET(CAPACITY!$G$6,0,7*(AL$2-$E$2))</f>
        <v>16.23438772314439</v>
      </c>
      <c r="AM5" s="54">
        <f ca="1">OFFSET(CAPACITY!$G$6,0,7*(AM$2-$E$2))</f>
        <v>14.47741935483872</v>
      </c>
      <c r="AN5" s="54">
        <f ca="1">OFFSET(CAPACITY!$G$6,0,7*(AN$2-$E$2))</f>
        <v>13.071844660194181</v>
      </c>
      <c r="AO5" s="54">
        <f ca="1">OFFSET(CAPACITY!$G$6,0,7*(AO$2-$E$2))</f>
        <v>18.448167867209534</v>
      </c>
      <c r="AP5" s="54">
        <f ca="1">OFFSET(CAPACITY!$G$6,0,7*(AP$2-$E$2))</f>
        <v>17.393986846226127</v>
      </c>
      <c r="AQ5" s="54">
        <f ca="1">OFFSET(CAPACITY!$G$6,0,7*(AQ$2-$E$2))</f>
        <v>18.448167867209534</v>
      </c>
      <c r="AR5" s="50">
        <f ca="1">OFFSET(CAPACITY!$G$6,0,7*(AR$2-$E$2))</f>
        <v>16.814187284685261</v>
      </c>
      <c r="AS5" s="204">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94">
        <f ca="1">OFFSET(CAPACITY!$G$6,0,7*(AY$2+52-$E$2))</f>
        <v>18.852270591919837</v>
      </c>
      <c r="AZ5" s="203">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100" ht="9.75" customHeight="1">
      <c r="A6" s="992"/>
      <c r="B6" s="998"/>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54">
        <f ca="1">OFFSET(CAPACITY!$G$8,0,7*(AE$2-$E$2))</f>
        <v>7.5599999999999987</v>
      </c>
      <c r="AF6" s="54">
        <f ca="1">OFFSET(CAPACITY!$G$8,0,7*(AF$2-$E$2))</f>
        <v>7.9099999999999984</v>
      </c>
      <c r="AG6" s="54">
        <f ca="1">OFFSET(CAPACITY!$G$8,0,7*(AG$2-$E$2))</f>
        <v>7.6824999999999983</v>
      </c>
      <c r="AH6" s="54">
        <f ca="1">OFFSET(CAPACITY!$G$8,0,7*(AH$2-$E$2))</f>
        <v>4.2875000000000005</v>
      </c>
      <c r="AI6" s="54">
        <f ca="1">OFFSET(CAPACITY!$G$8,0,7*(AI$2-$E$2))</f>
        <v>8.1374999999999993</v>
      </c>
      <c r="AJ6" s="54">
        <f ca="1">OFFSET(CAPACITY!$G$8,0,7*(AJ$2-$E$2))</f>
        <v>8.1374999999999993</v>
      </c>
      <c r="AK6" s="54">
        <f ca="1">OFFSET(CAPACITY!$G$8,0,7*(AK$2-$E$2))</f>
        <v>7.7874999999999996</v>
      </c>
      <c r="AL6" s="54">
        <f ca="1">OFFSET(CAPACITY!$G$8,0,7*(AL$2-$E$2))</f>
        <v>7</v>
      </c>
      <c r="AM6" s="54">
        <f ca="1">OFFSET(CAPACITY!$G$8,0,7*(AM$2-$E$2))</f>
        <v>6.16</v>
      </c>
      <c r="AN6" s="54">
        <f ca="1">OFFSET(CAPACITY!$G$8,0,7*(AN$2-$E$2))</f>
        <v>5.1100000000000003</v>
      </c>
      <c r="AO6" s="54">
        <f ca="1">OFFSET(CAPACITY!$G$8,0,7*(AO$2-$E$2))</f>
        <v>6.51</v>
      </c>
      <c r="AP6" s="54">
        <f ca="1">OFFSET(CAPACITY!$G$8,0,7*(AP$2-$E$2))</f>
        <v>7.4374999999999991</v>
      </c>
      <c r="AQ6" s="54">
        <f ca="1">OFFSET(CAPACITY!$G$8,0,7*(AQ$2-$E$2))</f>
        <v>7.7874999999999996</v>
      </c>
      <c r="AR6" s="50">
        <f ca="1">OFFSET(CAPACITY!$G$8,0,7*(AR$2-$E$2))</f>
        <v>7.7874999999999996</v>
      </c>
      <c r="AS6" s="204">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94">
        <f ca="1">OFFSET(CAPACITY!$G$8,0,7*(AY$2+52-$E$2))</f>
        <v>6.86</v>
      </c>
      <c r="AZ6" s="203">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100" s="46" customFormat="1" ht="9.75" customHeight="1">
      <c r="A7" s="992"/>
      <c r="B7" s="999"/>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66">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66">
        <f ca="1">OFFSET(CAPACITY!$G$10,0,7*(AE$2-$E$2))</f>
        <v>18.72</v>
      </c>
      <c r="AF7" s="66">
        <f ca="1">OFFSET(CAPACITY!$G$10,0,7*(AF$2-$E$2))</f>
        <v>20.407499999999999</v>
      </c>
      <c r="AG7" s="66">
        <f ca="1">OFFSET(CAPACITY!$G$10,0,7*(AG$2-$E$2))</f>
        <v>24.157499999999995</v>
      </c>
      <c r="AH7" s="66">
        <f ca="1">OFFSET(CAPACITY!$G$10,0,7*(AH$2-$E$2))</f>
        <v>24.157499999999995</v>
      </c>
      <c r="AI7" s="66">
        <f ca="1">OFFSET(CAPACITY!$G$10,0,7*(AI$2-$E$2))</f>
        <v>24.157499999999995</v>
      </c>
      <c r="AJ7" s="66">
        <f ca="1">OFFSET(CAPACITY!$G$10,0,7*(AJ$2-$E$2))</f>
        <v>24.157499999999995</v>
      </c>
      <c r="AK7" s="66">
        <f ca="1">OFFSET(CAPACITY!$G$10,0,7*(AK$2-$E$2))</f>
        <v>24.157499999999995</v>
      </c>
      <c r="AL7" s="66">
        <f ca="1">OFFSET(CAPACITY!$G$10,0,7*(AL$2-$E$2))</f>
        <v>19.875</v>
      </c>
      <c r="AM7" s="66">
        <f ca="1">OFFSET(CAPACITY!$G$10,0,7*(AM$2-$E$2))</f>
        <v>23.729999999999997</v>
      </c>
      <c r="AN7" s="66">
        <f ca="1">OFFSET(CAPACITY!$G$10,0,7*(AN$2-$E$2))</f>
        <v>16.792499999999997</v>
      </c>
      <c r="AO7" s="66">
        <f ca="1">OFFSET(CAPACITY!$G$10,0,7*(AO$2-$E$2))</f>
        <v>23.501249999999999</v>
      </c>
      <c r="AP7" s="66">
        <f ca="1">OFFSET(CAPACITY!$G$10,0,7*(AP$2-$E$2))</f>
        <v>24.157499999999995</v>
      </c>
      <c r="AQ7" s="66">
        <f ca="1">OFFSET(CAPACITY!$G$10,0,7*(AQ$2-$E$2))</f>
        <v>24.157499999999995</v>
      </c>
      <c r="AR7" s="65">
        <f ca="1">OFFSET(CAPACITY!$G$10,0,7*(AR$2-$E$2))</f>
        <v>24.157499999999995</v>
      </c>
      <c r="AS7" s="205">
        <f ca="1">OFFSET(CAPACITY!$G$10,0,7*(AS$2-$E$2))</f>
        <v>24.157499999999995</v>
      </c>
      <c r="AT7" s="240">
        <f ca="1">OFFSET(CAPACITY!$G$10,0,7*(AT$2-$E$2))</f>
        <v>12.112499999999999</v>
      </c>
      <c r="AU7" s="240">
        <f ca="1">OFFSET(CAPACITY!$G$10,0,7*(AU$2+52-$E$2))</f>
        <v>15.667499999999997</v>
      </c>
      <c r="AV7" s="388">
        <f ca="1">OFFSET(CAPACITY!$G$10,0,7*(AV$2+52-$E$2))</f>
        <v>19.188749999999999</v>
      </c>
      <c r="AW7" s="388">
        <f ca="1">OFFSET(CAPACITY!$G$10,0,7*(AW$2+52-$E$2))</f>
        <v>24.157499999999995</v>
      </c>
      <c r="AX7" s="388">
        <f ca="1">OFFSET(CAPACITY!$G$10,0,7*(AX$2+52-$E$2))</f>
        <v>24.157499999999995</v>
      </c>
      <c r="AY7" s="606">
        <f ca="1">OFFSET(CAPACITY!$G$10,0,7*(AY$2+52-$E$2))</f>
        <v>24.157499999999995</v>
      </c>
      <c r="AZ7" s="605">
        <f ca="1">OFFSET(CAPACITY!$G$10,0,7*(AZ$2+52-$E$2))</f>
        <v>24.157499999999995</v>
      </c>
      <c r="BA7" s="388">
        <f ca="1">OFFSET(CAPACITY!$G$10,0,7*(BA$2+52-$E$2))</f>
        <v>24.157499999999995</v>
      </c>
      <c r="BB7" s="388">
        <f ca="1">OFFSET(CAPACITY!$G$10,0,7*(BB$2+52-$E$2))</f>
        <v>24.157499999999995</v>
      </c>
      <c r="BC7" s="388">
        <f ca="1">OFFSET(CAPACITY!$G$10,0,7*(BC$2+52-$E$2))</f>
        <v>24.157499999999995</v>
      </c>
      <c r="BD7" s="388">
        <f ca="1">OFFSET(CAPACITY!$G$10,0,7*(BD$2+52-$E$2))</f>
        <v>24.157499999999995</v>
      </c>
      <c r="BE7" s="388">
        <f ca="1">OFFSET(CAPACITY!$G$10,0,7*(BE$2+52-$E$2))</f>
        <v>24.157499999999995</v>
      </c>
      <c r="BF7" s="388">
        <f ca="1">OFFSET(CAPACITY!$G$10,0,7*(BF$2+52-$E$2))</f>
        <v>24.157499999999995</v>
      </c>
      <c r="BG7" s="388">
        <f ca="1">OFFSET(CAPACITY!$G$10,0,7*(BG$2+52-$E$2))</f>
        <v>24.157499999999995</v>
      </c>
      <c r="BH7" s="388">
        <f ca="1">OFFSET(CAPACITY!$G$10,0,7*(BH$2+52-$E$2))</f>
        <v>24.157499999999995</v>
      </c>
      <c r="BI7" s="388">
        <f ca="1">OFFSET(CAPACITY!$G$10,0,7*(BI$2+52-$E$2))</f>
        <v>24.412499999999998</v>
      </c>
      <c r="BJ7" s="388">
        <f ca="1">OFFSET(CAPACITY!$G$10,0,7*(BJ$2+52-$E$2))</f>
        <v>24.412499999999998</v>
      </c>
      <c r="BK7" s="388">
        <f ca="1">OFFSET(CAPACITY!$G$10,0,7*(BK$2+52-$E$2))</f>
        <v>16.424999999999997</v>
      </c>
      <c r="BL7" s="388">
        <f ca="1">OFFSET(CAPACITY!$G$10,0,7*(BL$2+52-$E$2))</f>
        <v>15.75</v>
      </c>
      <c r="BM7" s="388">
        <f ca="1">OFFSET(CAPACITY!$G$10,0,7*(BM$2+52-$E$2))</f>
        <v>24.412499999999998</v>
      </c>
      <c r="BN7" s="388">
        <f ca="1">OFFSET(CAPACITY!$G$10,0,7*(BN$2+52-$E$2))</f>
        <v>24.412499999999998</v>
      </c>
      <c r="BO7" s="388">
        <f ca="1">OFFSET(CAPACITY!$G$10,0,7*(BO$2+52-$E$2))</f>
        <v>24.412499999999998</v>
      </c>
      <c r="BP7" s="388">
        <f ca="1">OFFSET(CAPACITY!$G$10,0,7*(BP$2+52-$E$2))</f>
        <v>24.412499999999998</v>
      </c>
      <c r="BQ7" s="388">
        <f ca="1">OFFSET(CAPACITY!$G$10,0,7*(BQ$2+52-$E$2))</f>
        <v>24.412499999999998</v>
      </c>
      <c r="BR7" s="388">
        <f ca="1">OFFSET(CAPACITY!$G$10,0,7*(BR$2+52-$E$2))</f>
        <v>24.412499999999998</v>
      </c>
      <c r="BS7" s="388">
        <f ca="1">OFFSET(CAPACITY!$G$10,0,7*(BS$2+52-$E$2))</f>
        <v>19.162499999999998</v>
      </c>
      <c r="BT7" s="388">
        <f ca="1">OFFSET(CAPACITY!$G$10,0,7*(BT$2+52-$E$2))</f>
        <v>20.924999999999997</v>
      </c>
      <c r="BU7" s="388">
        <f ca="1">OFFSET(CAPACITY!$G$10,0,7*(BU$2+52-$E$2))</f>
        <v>21.412499999999998</v>
      </c>
      <c r="BV7" s="388">
        <f ca="1">OFFSET(CAPACITY!$G$10,0,7*(BV$2+52-$E$2))</f>
        <v>24.412499999999998</v>
      </c>
      <c r="BW7" s="388">
        <f ca="1">OFFSET(CAPACITY!$G$10,0,7*(BW$2+52-$E$2))</f>
        <v>24.412499999999998</v>
      </c>
      <c r="BX7" s="388">
        <f ca="1">OFFSET(CAPACITY!$G$10,0,7*(BX$2+52-$E$2))</f>
        <v>24.412499999999998</v>
      </c>
      <c r="BY7" s="388">
        <f ca="1">OFFSET(CAPACITY!$G$10,0,7*(BY$2+52-$E$2))</f>
        <v>24.412499999999998</v>
      </c>
      <c r="BZ7" s="388">
        <f ca="1">OFFSET(CAPACITY!$G$10,0,7*(BZ$2+52-$E$2))</f>
        <v>20.924999999999997</v>
      </c>
      <c r="CA7" s="388">
        <f ca="1">OFFSET(CAPACITY!$G$10,0,7*(CA$2+52-$E$2))</f>
        <v>18</v>
      </c>
      <c r="CB7" s="388">
        <f ca="1">OFFSET(CAPACITY!$G$10,0,7*(CB$2+52-$E$2))</f>
        <v>23.662499999999998</v>
      </c>
      <c r="CC7" s="388">
        <f ca="1">OFFSET(CAPACITY!$G$10,0,7*(CC$2+52-$E$2))</f>
        <v>24.412499999999998</v>
      </c>
      <c r="CD7" s="388">
        <f ca="1">OFFSET(CAPACITY!$G$10,0,7*(CD$2+52-$E$2))</f>
        <v>22.912499999999998</v>
      </c>
      <c r="CE7" s="388">
        <f ca="1">OFFSET(CAPACITY!$G$10,0,7*(CE$2+52-$E$2))</f>
        <v>24.412499999999998</v>
      </c>
      <c r="CF7" s="388">
        <f ca="1">OFFSET(CAPACITY!$G$10,0,7*(CF$2+52-$E$2))</f>
        <v>24.412499999999998</v>
      </c>
      <c r="CG7" s="388">
        <f ca="1">OFFSET(CAPACITY!$G$10,0,7*(CG$2+52-$E$2))</f>
        <v>23.174999999999997</v>
      </c>
      <c r="CH7" s="388">
        <f ca="1">OFFSET(CAPACITY!$G$10,0,7*(CH$2+52-$E$2))</f>
        <v>23.662499999999998</v>
      </c>
      <c r="CI7" s="388">
        <f ca="1">OFFSET(CAPACITY!$G$10,0,7*(CI$2+52-$E$2))</f>
        <v>24.412499999999998</v>
      </c>
      <c r="CJ7" s="388">
        <f ca="1">OFFSET(CAPACITY!$G$10,0,7*(CJ$2+52-$E$2))</f>
        <v>20.924999999999997</v>
      </c>
      <c r="CK7" s="388">
        <f ca="1">OFFSET(CAPACITY!$G$10,0,7*(CK$2+52-$E$2))</f>
        <v>24.412499999999998</v>
      </c>
      <c r="CL7" s="388">
        <f ca="1">OFFSET(CAPACITY!$G$10,0,7*(CL$2+52-$E$2))</f>
        <v>24.412499999999998</v>
      </c>
      <c r="CM7" s="388">
        <f ca="1">OFFSET(CAPACITY!$G$10,0,7*(CM$2+52-$E$2))</f>
        <v>24.412499999999998</v>
      </c>
      <c r="CN7" s="388">
        <f ca="1">OFFSET(CAPACITY!$G$10,0,7*(CN$2+52-$E$2))</f>
        <v>13.912500000000001</v>
      </c>
      <c r="CO7" s="388">
        <f ca="1">OFFSET(CAPACITY!$G$10,0,7*(CO$2+52-$E$2))</f>
        <v>24.412499999999998</v>
      </c>
      <c r="CP7" s="388">
        <f ca="1">OFFSET(CAPACITY!$G$10,0,7*(CP$2+52-$E$2))</f>
        <v>23.662499999999998</v>
      </c>
      <c r="CQ7" s="388">
        <f ca="1">OFFSET(CAPACITY!$G$10,0,7*(CQ$2+52-$E$2))</f>
        <v>24.412499999999998</v>
      </c>
      <c r="CR7" s="388">
        <f ca="1">OFFSET(CAPACITY!$G$10,0,7*(CR$2+52-$E$2))</f>
        <v>22.424999999999997</v>
      </c>
      <c r="CS7" s="388">
        <f ca="1">OFFSET(CAPACITY!$G$10,0,7*(CS$2+52-$E$2))</f>
        <v>20.924999999999997</v>
      </c>
      <c r="CT7" s="388">
        <f ca="1">OFFSET(CAPACITY!$G$10,0,7*(CT$2+52-$E$2))</f>
        <v>7.5</v>
      </c>
    </row>
    <row r="8" spans="1:100" s="57" customFormat="1" ht="9.75" customHeight="1">
      <c r="A8" s="992"/>
      <c r="B8" s="1000" t="s">
        <v>10</v>
      </c>
      <c r="C8" s="97" t="s">
        <v>5</v>
      </c>
      <c r="D8" s="97"/>
      <c r="E8" s="71">
        <f t="shared" ref="E8:BP8" si="2">E3-SUMIF($C$13:$C$536,$C8,E13:E536)</f>
        <v>15.341999999999995</v>
      </c>
      <c r="F8" s="71">
        <f t="shared" ca="1" si="2"/>
        <v>15.341999999999995</v>
      </c>
      <c r="G8" s="71">
        <f t="shared" ca="1" si="2"/>
        <v>15.341999999999995</v>
      </c>
      <c r="H8" s="71">
        <f t="shared" ca="1" si="2"/>
        <v>9.4619999999999926</v>
      </c>
      <c r="I8" s="71">
        <f t="shared" ca="1" si="2"/>
        <v>15.341999999999995</v>
      </c>
      <c r="J8" s="71">
        <f t="shared" ca="1" si="2"/>
        <v>10.341999999999995</v>
      </c>
      <c r="K8" s="71">
        <f t="shared" ca="1" si="2"/>
        <v>-4.6580000000000048</v>
      </c>
      <c r="L8" s="71">
        <f t="shared" ca="1" si="2"/>
        <v>-8.9720000000000013</v>
      </c>
      <c r="M8" s="72">
        <f t="shared" ca="1" si="2"/>
        <v>5.8710000000000022</v>
      </c>
      <c r="N8" s="72">
        <f t="shared" ca="1" si="2"/>
        <v>-0.90199999999999747</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72">
        <f t="shared" ca="1" si="2"/>
        <v>-7.0779999999999959</v>
      </c>
      <c r="AF8" s="72">
        <f t="shared" ca="1" si="2"/>
        <v>-2.9519999999999982</v>
      </c>
      <c r="AG8" s="72">
        <f t="shared" ca="1" si="2"/>
        <v>0.72800000000000153</v>
      </c>
      <c r="AH8" s="72">
        <f t="shared" ca="1" si="2"/>
        <v>-6.6140000000000043</v>
      </c>
      <c r="AI8" s="72">
        <f t="shared" ca="1" si="2"/>
        <v>2.8409999999999975</v>
      </c>
      <c r="AJ8" s="72">
        <f t="shared" ca="1" si="2"/>
        <v>2.5679999999999943</v>
      </c>
      <c r="AK8" s="72">
        <f t="shared" ca="1" si="2"/>
        <v>2.0010000000000048</v>
      </c>
      <c r="AL8" s="72">
        <f t="shared" ca="1" si="2"/>
        <v>-1.0439999999999969</v>
      </c>
      <c r="AM8" s="72">
        <f t="shared" ca="1" si="2"/>
        <v>3.6810000000000045</v>
      </c>
      <c r="AN8" s="72">
        <f t="shared" ca="1" si="2"/>
        <v>-4.7190000000000012</v>
      </c>
      <c r="AO8" s="72">
        <f t="shared" ca="1" si="2"/>
        <v>8.6810000000000045</v>
      </c>
      <c r="AP8" s="72">
        <f t="shared" ca="1" si="2"/>
        <v>1.0010000000000048</v>
      </c>
      <c r="AQ8" s="72">
        <f t="shared" ca="1" si="2"/>
        <v>3.3420000000000023</v>
      </c>
      <c r="AR8" s="71">
        <f t="shared" ca="1" si="2"/>
        <v>0.40800000000000125</v>
      </c>
      <c r="AS8" s="206">
        <f t="shared" ca="1" si="2"/>
        <v>2.4209999999999994</v>
      </c>
      <c r="AT8" s="238">
        <f t="shared" ca="1" si="2"/>
        <v>12.389999999999997</v>
      </c>
      <c r="AU8" s="238">
        <f t="shared" ca="1" si="2"/>
        <v>17.345999999999997</v>
      </c>
      <c r="AV8" s="71">
        <f t="shared" ca="1" si="2"/>
        <v>0.24699999999999633</v>
      </c>
      <c r="AW8" s="71">
        <f t="shared" ca="1" si="2"/>
        <v>3.7280000000000015</v>
      </c>
      <c r="AX8" s="71">
        <f t="shared" ca="1" si="2"/>
        <v>3.7280000000000015</v>
      </c>
      <c r="AY8" s="98">
        <f t="shared" ca="1" si="2"/>
        <v>-3.561000000000007</v>
      </c>
      <c r="AZ8" s="206">
        <f t="shared" ca="1" si="2"/>
        <v>-13.545000000000002</v>
      </c>
      <c r="BA8" s="71">
        <f t="shared" ca="1" si="2"/>
        <v>-9.6580000000000048</v>
      </c>
      <c r="BB8" s="71">
        <f t="shared" ca="1" si="2"/>
        <v>-8.4190000000000005</v>
      </c>
      <c r="BC8" s="71">
        <f t="shared" ca="1" si="2"/>
        <v>-12.033000000000008</v>
      </c>
      <c r="BD8" s="71">
        <f t="shared" ca="1" si="2"/>
        <v>-15.815000000000001</v>
      </c>
      <c r="BE8" s="71">
        <f t="shared" ca="1" si="2"/>
        <v>-8.9250000000000043</v>
      </c>
      <c r="BF8" s="71">
        <f t="shared" ca="1" si="2"/>
        <v>5.2560000000000002</v>
      </c>
      <c r="BG8" s="71">
        <f t="shared" ca="1" si="2"/>
        <v>-0.16399999999999793</v>
      </c>
      <c r="BH8" s="71">
        <f t="shared" ca="1" si="2"/>
        <v>9.1661999999999892</v>
      </c>
      <c r="BI8" s="71">
        <f t="shared" ca="1" si="2"/>
        <v>3.7020000000000017</v>
      </c>
      <c r="BJ8" s="71">
        <f t="shared" ca="1" si="2"/>
        <v>21.815000000000005</v>
      </c>
      <c r="BK8" s="71">
        <f t="shared" ca="1" si="2"/>
        <v>13.939999999999998</v>
      </c>
      <c r="BL8" s="71">
        <f t="shared" ca="1" si="2"/>
        <v>13.102000000000004</v>
      </c>
      <c r="BM8" s="71">
        <f t="shared" ca="1" si="2"/>
        <v>15.576000000000004</v>
      </c>
      <c r="BN8" s="71">
        <f t="shared" ca="1" si="2"/>
        <v>19.883000000000003</v>
      </c>
      <c r="BO8" s="71">
        <f t="shared" ca="1" si="2"/>
        <v>30.723000000000003</v>
      </c>
      <c r="BP8" s="71">
        <f t="shared" ca="1" si="2"/>
        <v>32.235000000000007</v>
      </c>
      <c r="BQ8" s="71">
        <f t="shared" ref="BQ8:CT8" ca="1" si="3">BQ3-SUMIF($C$13:$C$536,$C8,BQ13:BQ536)</f>
        <v>31.836000000000002</v>
      </c>
      <c r="BR8" s="71">
        <f t="shared" ca="1" si="3"/>
        <v>32.214000000000006</v>
      </c>
      <c r="BS8" s="71">
        <f t="shared" ca="1" si="3"/>
        <v>22.910999999999998</v>
      </c>
      <c r="BT8" s="71">
        <f t="shared" ca="1" si="3"/>
        <v>32.928000000000004</v>
      </c>
      <c r="BU8" s="71">
        <f t="shared" ca="1" si="3"/>
        <v>33.327000000000005</v>
      </c>
      <c r="BV8" s="71">
        <f t="shared" ca="1" si="3"/>
        <v>31.794000000000008</v>
      </c>
      <c r="BW8" s="71">
        <f t="shared" ca="1" si="3"/>
        <v>28.308</v>
      </c>
      <c r="BX8" s="71">
        <f t="shared" ca="1" si="3"/>
        <v>24.981599999999993</v>
      </c>
      <c r="BY8" s="71">
        <f t="shared" ca="1" si="3"/>
        <v>26.636399999999995</v>
      </c>
      <c r="BZ8" s="71">
        <f t="shared" ca="1" si="3"/>
        <v>26.900999999999996</v>
      </c>
      <c r="CA8" s="71">
        <f t="shared" ca="1" si="3"/>
        <v>23.52</v>
      </c>
      <c r="CB8" s="71">
        <f t="shared" ca="1" si="3"/>
        <v>31.794000000000008</v>
      </c>
      <c r="CC8" s="71">
        <f t="shared" ca="1" si="3"/>
        <v>30.575999999999993</v>
      </c>
      <c r="CD8" s="71">
        <f t="shared" ca="1" si="3"/>
        <v>32.617199999999997</v>
      </c>
      <c r="CE8" s="71">
        <f t="shared" ca="1" si="3"/>
        <v>33.747</v>
      </c>
      <c r="CF8" s="71">
        <f t="shared" ca="1" si="3"/>
        <v>32.108999999999995</v>
      </c>
      <c r="CG8" s="71">
        <f t="shared" ca="1" si="3"/>
        <v>29.001000000000005</v>
      </c>
      <c r="CH8" s="71">
        <f t="shared" ca="1" si="3"/>
        <v>29.967000000000002</v>
      </c>
      <c r="CI8" s="71">
        <f t="shared" ca="1" si="3"/>
        <v>30.408000000000001</v>
      </c>
      <c r="CJ8" s="71">
        <f t="shared" ca="1" si="3"/>
        <v>32.571000000000005</v>
      </c>
      <c r="CK8" s="71">
        <f t="shared" ca="1" si="3"/>
        <v>33.684000000000005</v>
      </c>
      <c r="CL8" s="71">
        <f t="shared" ca="1" si="3"/>
        <v>33.831000000000003</v>
      </c>
      <c r="CM8" s="71">
        <f t="shared" ca="1" si="3"/>
        <v>33.579000000000008</v>
      </c>
      <c r="CN8" s="71">
        <f t="shared" ca="1" si="3"/>
        <v>17.702999999999996</v>
      </c>
      <c r="CO8" s="71">
        <f t="shared" ca="1" si="3"/>
        <v>34.419000000000004</v>
      </c>
      <c r="CP8" s="71">
        <f t="shared" ca="1" si="3"/>
        <v>33.999000000000009</v>
      </c>
      <c r="CQ8" s="71">
        <f t="shared" ca="1" si="3"/>
        <v>33.516000000000005</v>
      </c>
      <c r="CR8" s="71">
        <f t="shared" ca="1" si="3"/>
        <v>31.836000000000002</v>
      </c>
      <c r="CS8" s="71">
        <f t="shared" ca="1" si="3"/>
        <v>32.402999999999999</v>
      </c>
      <c r="CT8" s="71">
        <f t="shared" ca="1" si="3"/>
        <v>9.66</v>
      </c>
    </row>
    <row r="9" spans="1:100" ht="9.75" customHeight="1">
      <c r="A9" s="992"/>
      <c r="B9" s="1001"/>
      <c r="C9" s="87" t="s">
        <v>6</v>
      </c>
      <c r="D9" s="87"/>
      <c r="E9" s="51">
        <f t="shared" ref="E9:BP9" si="4">E4-SUMIF($C$13:$C$536,$C9,E13:E536)</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-6.7445238991343661</v>
      </c>
      <c r="AE9" s="55">
        <f t="shared" ca="1" si="4"/>
        <v>-4.3721490402709877</v>
      </c>
      <c r="AF9" s="55">
        <f t="shared" ca="1" si="4"/>
        <v>-1.7338351524275559</v>
      </c>
      <c r="AG9" s="55">
        <f t="shared" ca="1" si="4"/>
        <v>-5.9412871659766715</v>
      </c>
      <c r="AH9" s="55">
        <f t="shared" ca="1" si="4"/>
        <v>2.8246142265713168</v>
      </c>
      <c r="AI9" s="55">
        <f t="shared" ca="1" si="4"/>
        <v>5.5853217914941595</v>
      </c>
      <c r="AJ9" s="55">
        <f t="shared" ca="1" si="4"/>
        <v>-4.2179149416635351</v>
      </c>
      <c r="AK9" s="55">
        <f t="shared" ca="1" si="4"/>
        <v>-9.0955212645841232</v>
      </c>
      <c r="AL9" s="55">
        <f t="shared" ca="1" si="4"/>
        <v>-13.255175009409111</v>
      </c>
      <c r="AM9" s="55">
        <f t="shared" ca="1" si="4"/>
        <v>-8.787053067369218</v>
      </c>
      <c r="AN9" s="55">
        <f t="shared" ca="1" si="4"/>
        <v>-10.01046292811442</v>
      </c>
      <c r="AO9" s="55">
        <f t="shared" ca="1" si="4"/>
        <v>-0.24975536319157676</v>
      </c>
      <c r="AP9" s="55">
        <f t="shared" ca="1" si="4"/>
        <v>2.3885585246518559</v>
      </c>
      <c r="AQ9" s="55">
        <f t="shared" ca="1" si="4"/>
        <v>5.7771170493037154</v>
      </c>
      <c r="AR9" s="51">
        <f t="shared" ca="1" si="4"/>
        <v>7.1069627399322393</v>
      </c>
      <c r="AS9" s="207">
        <f t="shared" ca="1" si="4"/>
        <v>7.3569439217162049</v>
      </c>
      <c r="AT9" s="239">
        <f t="shared" ca="1" si="4"/>
        <v>9.4151298456906201</v>
      </c>
      <c r="AU9" s="239">
        <f t="shared" ca="1" si="4"/>
        <v>13.181181783966869</v>
      </c>
      <c r="AV9" s="51">
        <f t="shared" ca="1" si="4"/>
        <v>12.665336846066978</v>
      </c>
      <c r="AW9" s="51">
        <f t="shared" ca="1" si="4"/>
        <v>11.830334964245377</v>
      </c>
      <c r="AX9" s="51">
        <f t="shared" ca="1" si="4"/>
        <v>11.830334964245377</v>
      </c>
      <c r="AY9" s="90">
        <f t="shared" ca="1" si="4"/>
        <v>15.090929619872018</v>
      </c>
      <c r="AZ9" s="207">
        <f t="shared" ca="1" si="4"/>
        <v>16.622882950696258</v>
      </c>
      <c r="BA9" s="51">
        <f t="shared" ca="1" si="4"/>
        <v>20.777117049303712</v>
      </c>
      <c r="BB9" s="51">
        <f t="shared" ca="1" si="4"/>
        <v>21.718630033872774</v>
      </c>
      <c r="BC9" s="51">
        <f t="shared" ca="1" si="4"/>
        <v>22.771847948814433</v>
      </c>
      <c r="BD9" s="51">
        <f t="shared" ca="1" si="4"/>
        <v>23.697403086187414</v>
      </c>
      <c r="BE9" s="51">
        <f t="shared" ca="1" si="4"/>
        <v>25.133609333835132</v>
      </c>
      <c r="BF9" s="51">
        <f t="shared" ca="1" si="4"/>
        <v>24.511253293187792</v>
      </c>
      <c r="BG9" s="51">
        <f t="shared" ca="1" si="4"/>
        <v>24.192096349266077</v>
      </c>
      <c r="BH9" s="51">
        <f t="shared" ca="1" si="4"/>
        <v>22.48260444109896</v>
      </c>
      <c r="BI9" s="51">
        <f t="shared" ca="1" si="4"/>
        <v>18.330372600677443</v>
      </c>
      <c r="BJ9" s="51">
        <f t="shared" ca="1" si="4"/>
        <v>19.176138502069993</v>
      </c>
      <c r="BK9" s="51">
        <f t="shared" ca="1" si="4"/>
        <v>13.191945803537809</v>
      </c>
      <c r="BL9" s="51">
        <f t="shared" ca="1" si="4"/>
        <v>13.755664283025963</v>
      </c>
      <c r="BM9" s="51">
        <f t="shared" ca="1" si="4"/>
        <v>23.23462551750093</v>
      </c>
      <c r="BN9" s="51">
        <f t="shared" ca="1" si="4"/>
        <v>22.708016560030096</v>
      </c>
      <c r="BO9" s="51">
        <f t="shared" ca="1" si="4"/>
        <v>23.346330447873527</v>
      </c>
      <c r="BP9" s="51">
        <f t="shared" ca="1" si="4"/>
        <v>24.495295445991708</v>
      </c>
      <c r="BQ9" s="51">
        <f t="shared" ref="BQ9:CT9" ca="1" si="5">BQ4-SUMIF($C$13:$C$536,$C9,BQ13:BQ536)</f>
        <v>24.192096349266077</v>
      </c>
      <c r="BR9" s="51">
        <f t="shared" ca="1" si="5"/>
        <v>24.479337598795624</v>
      </c>
      <c r="BS9" s="51">
        <f t="shared" ca="1" si="5"/>
        <v>17.410011290929607</v>
      </c>
      <c r="BT9" s="51">
        <f t="shared" ca="1" si="5"/>
        <v>25.021904403462536</v>
      </c>
      <c r="BU9" s="51">
        <f t="shared" ca="1" si="5"/>
        <v>25.325103500188167</v>
      </c>
      <c r="BV9" s="51">
        <f t="shared" ca="1" si="5"/>
        <v>24.160180654873908</v>
      </c>
      <c r="BW9" s="51">
        <f t="shared" ca="1" si="5"/>
        <v>21.511178020323662</v>
      </c>
      <c r="BX9" s="51">
        <f t="shared" ca="1" si="5"/>
        <v>18.983455024463662</v>
      </c>
      <c r="BY9" s="51">
        <f t="shared" ca="1" si="5"/>
        <v>20.240933383515227</v>
      </c>
      <c r="BZ9" s="51">
        <f t="shared" ca="1" si="5"/>
        <v>20.442002258185909</v>
      </c>
      <c r="CA9" s="51">
        <f t="shared" ca="1" si="5"/>
        <v>17.872788859616097</v>
      </c>
      <c r="CB9" s="51">
        <f t="shared" ca="1" si="5"/>
        <v>24.160180654873908</v>
      </c>
      <c r="CC9" s="51">
        <f t="shared" ca="1" si="5"/>
        <v>23.23462551750092</v>
      </c>
      <c r="CD9" s="51">
        <f t="shared" ca="1" si="5"/>
        <v>24.785728264960465</v>
      </c>
      <c r="CE9" s="51">
        <f t="shared" ca="1" si="5"/>
        <v>25.644260444109882</v>
      </c>
      <c r="CF9" s="51">
        <f t="shared" ca="1" si="5"/>
        <v>24.399548362815185</v>
      </c>
      <c r="CG9" s="51">
        <f t="shared" ca="1" si="5"/>
        <v>22.037786977794493</v>
      </c>
      <c r="CH9" s="51">
        <f t="shared" ca="1" si="5"/>
        <v>22.77184794881444</v>
      </c>
      <c r="CI9" s="51">
        <f t="shared" ca="1" si="5"/>
        <v>23.106962739932239</v>
      </c>
      <c r="CJ9" s="51">
        <f t="shared" ca="1" si="5"/>
        <v>24.75062100112908</v>
      </c>
      <c r="CK9" s="51">
        <f t="shared" ca="1" si="5"/>
        <v>25.59638690252163</v>
      </c>
      <c r="CL9" s="51">
        <f t="shared" ca="1" si="5"/>
        <v>25.70809183289423</v>
      </c>
      <c r="CM9" s="51">
        <f t="shared" ca="1" si="5"/>
        <v>25.516597666541202</v>
      </c>
      <c r="CN9" s="51">
        <f t="shared" ca="1" si="5"/>
        <v>13.452465186300326</v>
      </c>
      <c r="CO9" s="51">
        <f t="shared" ca="1" si="5"/>
        <v>26.154911554384633</v>
      </c>
      <c r="CP9" s="51">
        <f t="shared" ca="1" si="5"/>
        <v>25.835754610462917</v>
      </c>
      <c r="CQ9" s="51">
        <f t="shared" ca="1" si="5"/>
        <v>25.468724124952942</v>
      </c>
      <c r="CR9" s="51">
        <f t="shared" ca="1" si="5"/>
        <v>24.192096349266077</v>
      </c>
      <c r="CS9" s="51">
        <f t="shared" ca="1" si="5"/>
        <v>24.622958223560392</v>
      </c>
      <c r="CT9" s="51">
        <f t="shared" ca="1" si="5"/>
        <v>7.3406097101994678</v>
      </c>
    </row>
    <row r="10" spans="1:100" ht="9.75" customHeight="1">
      <c r="A10" s="992"/>
      <c r="B10" s="1001"/>
      <c r="C10" s="87" t="s">
        <v>7</v>
      </c>
      <c r="D10" s="87"/>
      <c r="E10" s="51">
        <f t="shared" ref="E10:BP10" si="6">E5-SUMIF($C$13:$C$536,$C10,E13:E536)</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55">
        <f t="shared" ca="1" si="6"/>
        <v>-4.3088005010961368</v>
      </c>
      <c r="AF10" s="55">
        <f t="shared" ca="1" si="6"/>
        <v>-6.5372063889758749</v>
      </c>
      <c r="AG10" s="55">
        <f t="shared" ca="1" si="6"/>
        <v>-7.9032258064516014</v>
      </c>
      <c r="AH10" s="55">
        <f t="shared" ca="1" si="6"/>
        <v>-8.9618227372377</v>
      </c>
      <c r="AI10" s="55">
        <f t="shared" ca="1" si="6"/>
        <v>-2.5518321327904694</v>
      </c>
      <c r="AJ10" s="55">
        <f t="shared" ca="1" si="6"/>
        <v>-1.9032258064516014</v>
      </c>
      <c r="AK10" s="55">
        <f t="shared" ca="1" si="6"/>
        <v>-5.4830253679924716</v>
      </c>
      <c r="AL10" s="55">
        <f t="shared" ca="1" si="6"/>
        <v>-7.7656122768556095</v>
      </c>
      <c r="AM10" s="55">
        <f t="shared" ca="1" si="6"/>
        <v>2.4774193548387196</v>
      </c>
      <c r="AN10" s="55">
        <f t="shared" ca="1" si="6"/>
        <v>-1.9281553398058193</v>
      </c>
      <c r="AO10" s="55">
        <f t="shared" ca="1" si="6"/>
        <v>-6.5518321327904658</v>
      </c>
      <c r="AP10" s="55">
        <f t="shared" ca="1" si="6"/>
        <v>-4.6060131537738727</v>
      </c>
      <c r="AQ10" s="55">
        <f t="shared" ca="1" si="6"/>
        <v>-3.5518321327904658</v>
      </c>
      <c r="AR10" s="51">
        <f t="shared" ca="1" si="6"/>
        <v>-7.1858127153147393</v>
      </c>
      <c r="AS10" s="207">
        <f t="shared" ca="1" si="6"/>
        <v>-5.1858127153147393</v>
      </c>
      <c r="AT10" s="239">
        <f t="shared" ca="1" si="6"/>
        <v>7.9063576573755139</v>
      </c>
      <c r="AU10" s="239">
        <f t="shared" ca="1" si="6"/>
        <v>12.281208894456631</v>
      </c>
      <c r="AV10" s="51">
        <f t="shared" ca="1" si="6"/>
        <v>12.705825242718454</v>
      </c>
      <c r="AW10" s="51">
        <f t="shared" ca="1" si="6"/>
        <v>18.082148449733804</v>
      </c>
      <c r="AX10" s="51">
        <f t="shared" ca="1" si="6"/>
        <v>18.082148449733804</v>
      </c>
      <c r="AY10" s="90">
        <f t="shared" ca="1" si="6"/>
        <v>11.852270591919837</v>
      </c>
      <c r="AZ10" s="207">
        <f t="shared" ca="1" si="6"/>
        <v>9.0279674287504044</v>
      </c>
      <c r="BA10" s="51">
        <f t="shared" ca="1" si="6"/>
        <v>7.2709990604447334</v>
      </c>
      <c r="BB10" s="51">
        <f t="shared" ca="1" si="6"/>
        <v>10.074788600062645</v>
      </c>
      <c r="BC10" s="51">
        <f t="shared" ca="1" si="6"/>
        <v>17.411556529909188</v>
      </c>
      <c r="BD10" s="51">
        <f t="shared" ca="1" si="6"/>
        <v>19.273943000313196</v>
      </c>
      <c r="BE10" s="51">
        <f t="shared" ca="1" si="6"/>
        <v>18.694143438772326</v>
      </c>
      <c r="BF10" s="51">
        <f t="shared" ca="1" si="6"/>
        <v>19.502348888192934</v>
      </c>
      <c r="BG10" s="51">
        <f t="shared" ca="1" si="6"/>
        <v>17.86836830566866</v>
      </c>
      <c r="BH10" s="51">
        <f t="shared" ca="1" si="6"/>
        <v>17.991356091450058</v>
      </c>
      <c r="BI10" s="51">
        <f t="shared" ca="1" si="6"/>
        <v>17.86836830566866</v>
      </c>
      <c r="BJ10" s="51">
        <f t="shared" ca="1" si="6"/>
        <v>14.976730347635467</v>
      </c>
      <c r="BK10" s="51">
        <f t="shared" ca="1" si="6"/>
        <v>4.4774193548387196</v>
      </c>
      <c r="BL10" s="51">
        <f t="shared" ca="1" si="6"/>
        <v>-1.2502975258377642</v>
      </c>
      <c r="BM10" s="51">
        <f t="shared" ca="1" si="6"/>
        <v>7.7453805198872629</v>
      </c>
      <c r="BN10" s="51">
        <f t="shared" ca="1" si="6"/>
        <v>10.082148449733804</v>
      </c>
      <c r="BO10" s="51">
        <f t="shared" ca="1" si="6"/>
        <v>14.379361102411536</v>
      </c>
      <c r="BP10" s="51">
        <f t="shared" ca="1" si="6"/>
        <v>17.991356091450058</v>
      </c>
      <c r="BQ10" s="51">
        <f t="shared" ref="BQ10:CT10" ca="1" si="7">BQ5-SUMIF($C$13:$C$536,$C10,BQ13:BQ536)</f>
        <v>17.745380519887263</v>
      </c>
      <c r="BR10" s="51">
        <f t="shared" ca="1" si="7"/>
        <v>18.448167867209534</v>
      </c>
      <c r="BS10" s="51">
        <f t="shared" ca="1" si="7"/>
        <v>10.576949577200132</v>
      </c>
      <c r="BT10" s="51">
        <f t="shared" ca="1" si="7"/>
        <v>16.70876918258692</v>
      </c>
      <c r="BU10" s="51">
        <f t="shared" ca="1" si="7"/>
        <v>17.28856874412779</v>
      </c>
      <c r="BV10" s="51">
        <f t="shared" ca="1" si="7"/>
        <v>17.393986846226131</v>
      </c>
      <c r="BW10" s="51">
        <f t="shared" ca="1" si="7"/>
        <v>16.585781396805519</v>
      </c>
      <c r="BX10" s="51">
        <f t="shared" ca="1" si="7"/>
        <v>18.086232383338565</v>
      </c>
      <c r="BY10" s="51">
        <f t="shared" ca="1" si="7"/>
        <v>18.581697463200761</v>
      </c>
      <c r="BZ10" s="51">
        <f t="shared" ca="1" si="7"/>
        <v>18.34274976511119</v>
      </c>
      <c r="CA10" s="51">
        <f t="shared" ca="1" si="7"/>
        <v>11.595991230817422</v>
      </c>
      <c r="CB10" s="51">
        <f t="shared" ca="1" si="7"/>
        <v>18.92254932665206</v>
      </c>
      <c r="CC10" s="51">
        <f t="shared" ca="1" si="7"/>
        <v>18.88740995928595</v>
      </c>
      <c r="CD10" s="51">
        <f t="shared" ca="1" si="7"/>
        <v>18.462223614155977</v>
      </c>
      <c r="CE10" s="51">
        <f t="shared" ca="1" si="7"/>
        <v>16.937175070466655</v>
      </c>
      <c r="CF10" s="51">
        <f t="shared" ca="1" si="7"/>
        <v>17.025023488881942</v>
      </c>
      <c r="CG10" s="51">
        <f t="shared" ca="1" si="7"/>
        <v>16.585781396805519</v>
      </c>
      <c r="CH10" s="51">
        <f t="shared" ca="1" si="7"/>
        <v>19.273943000313196</v>
      </c>
      <c r="CI10" s="51">
        <f t="shared" ca="1" si="7"/>
        <v>17.956216724083944</v>
      </c>
      <c r="CJ10" s="51">
        <f t="shared" ca="1" si="7"/>
        <v>18.219761979329792</v>
      </c>
      <c r="CK10" s="51">
        <f t="shared" ca="1" si="7"/>
        <v>17.973786407767001</v>
      </c>
      <c r="CL10" s="51">
        <f t="shared" ca="1" si="7"/>
        <v>16.462793611024125</v>
      </c>
      <c r="CM10" s="51">
        <f t="shared" ca="1" si="7"/>
        <v>16.339805825242728</v>
      </c>
      <c r="CN10" s="51">
        <f t="shared" ca="1" si="7"/>
        <v>7.4495458816160403</v>
      </c>
      <c r="CO10" s="51">
        <f t="shared" ca="1" si="7"/>
        <v>16.339805825242728</v>
      </c>
      <c r="CP10" s="51">
        <f t="shared" ca="1" si="7"/>
        <v>17.973786407767001</v>
      </c>
      <c r="CQ10" s="51">
        <f t="shared" ca="1" si="7"/>
        <v>16.339805825242728</v>
      </c>
      <c r="CR10" s="51">
        <f t="shared" ca="1" si="7"/>
        <v>17.393986846226127</v>
      </c>
      <c r="CS10" s="51">
        <f t="shared" ca="1" si="7"/>
        <v>15.63701847792046</v>
      </c>
      <c r="CT10" s="51">
        <f t="shared" ca="1" si="7"/>
        <v>4.9195114312558763</v>
      </c>
    </row>
    <row r="11" spans="1:100" ht="9.75" customHeight="1">
      <c r="A11" s="992"/>
      <c r="B11" s="1001"/>
      <c r="C11" s="87" t="s">
        <v>8</v>
      </c>
      <c r="D11" s="87"/>
      <c r="E11" s="51">
        <f t="shared" ref="E11:BP11" si="8">E6-SUMIF($C$13:$C$536,$C11,E13:E536)</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55">
        <f t="shared" ca="1" si="8"/>
        <v>7.0599999999999987</v>
      </c>
      <c r="AF11" s="55">
        <f t="shared" ca="1" si="8"/>
        <v>7.4099999999999984</v>
      </c>
      <c r="AG11" s="55">
        <f t="shared" ca="1" si="8"/>
        <v>7.1824999999999983</v>
      </c>
      <c r="AH11" s="55">
        <f t="shared" ca="1" si="8"/>
        <v>0.78750000000000053</v>
      </c>
      <c r="AI11" s="55">
        <f t="shared" ca="1" si="8"/>
        <v>2.6374999999999993</v>
      </c>
      <c r="AJ11" s="55">
        <f t="shared" ca="1" si="8"/>
        <v>0.63749999999999929</v>
      </c>
      <c r="AK11" s="55">
        <f t="shared" ca="1" si="8"/>
        <v>1.2874999999999996</v>
      </c>
      <c r="AL11" s="55">
        <f t="shared" ca="1" si="8"/>
        <v>0.5</v>
      </c>
      <c r="AM11" s="55">
        <f t="shared" ca="1" si="8"/>
        <v>-0.33999999999999986</v>
      </c>
      <c r="AN11" s="55">
        <f t="shared" ca="1" si="8"/>
        <v>0.61000000000000032</v>
      </c>
      <c r="AO11" s="55">
        <f t="shared" ca="1" si="8"/>
        <v>2.0099999999999998</v>
      </c>
      <c r="AP11" s="55">
        <f t="shared" ca="1" si="8"/>
        <v>5.9374999999999991</v>
      </c>
      <c r="AQ11" s="55">
        <f t="shared" ca="1" si="8"/>
        <v>7.2874999999999996</v>
      </c>
      <c r="AR11" s="51">
        <f t="shared" ca="1" si="8"/>
        <v>7.2874999999999996</v>
      </c>
      <c r="AS11" s="207">
        <f t="shared" ca="1" si="8"/>
        <v>6.9374999999999991</v>
      </c>
      <c r="AT11" s="239">
        <f t="shared" ca="1" si="8"/>
        <v>2.2050000000000001</v>
      </c>
      <c r="AU11" s="239">
        <f t="shared" ca="1" si="8"/>
        <v>3.4825000000000004</v>
      </c>
      <c r="AV11" s="51">
        <f t="shared" ca="1" si="8"/>
        <v>5.5374999999999996</v>
      </c>
      <c r="AW11" s="51">
        <f t="shared" ca="1" si="8"/>
        <v>7.4099999999999984</v>
      </c>
      <c r="AX11" s="51">
        <f t="shared" ca="1" si="8"/>
        <v>6.71</v>
      </c>
      <c r="AY11" s="90">
        <f t="shared" ca="1" si="8"/>
        <v>6.36</v>
      </c>
      <c r="AZ11" s="207">
        <f t="shared" ca="1" si="8"/>
        <v>6.2374999999999998</v>
      </c>
      <c r="BA11" s="51">
        <f t="shared" ca="1" si="8"/>
        <v>0.66000000000000014</v>
      </c>
      <c r="BB11" s="51">
        <f t="shared" ca="1" si="8"/>
        <v>2.0599999999999987</v>
      </c>
      <c r="BC11" s="51">
        <f t="shared" ca="1" si="8"/>
        <v>2.2874999999999996</v>
      </c>
      <c r="BD11" s="51">
        <f t="shared" ca="1" si="8"/>
        <v>1.5874999999999995</v>
      </c>
      <c r="BE11" s="51">
        <f t="shared" ca="1" si="8"/>
        <v>2.2874999999999996</v>
      </c>
      <c r="BF11" s="51">
        <f t="shared" ca="1" si="8"/>
        <v>5.6374999999999993</v>
      </c>
      <c r="BG11" s="51">
        <f t="shared" ca="1" si="8"/>
        <v>5.6374999999999993</v>
      </c>
      <c r="BH11" s="51">
        <f t="shared" ca="1" si="8"/>
        <v>5.6374999999999993</v>
      </c>
      <c r="BI11" s="51">
        <f t="shared" ca="1" si="8"/>
        <v>7.6374999999999993</v>
      </c>
      <c r="BJ11" s="51">
        <f t="shared" ca="1" si="8"/>
        <v>8.1374999999999993</v>
      </c>
      <c r="BK11" s="51">
        <f t="shared" ca="1" si="8"/>
        <v>4.9875000000000007</v>
      </c>
      <c r="BL11" s="51">
        <f t="shared" ca="1" si="8"/>
        <v>4.1999999999999993</v>
      </c>
      <c r="BM11" s="51">
        <f t="shared" ca="1" si="8"/>
        <v>5.1100000000000003</v>
      </c>
      <c r="BN11" s="51">
        <f t="shared" ca="1" si="8"/>
        <v>6.3874999999999993</v>
      </c>
      <c r="BO11" s="51">
        <f t="shared" ca="1" si="8"/>
        <v>7.7874999999999996</v>
      </c>
      <c r="BP11" s="51">
        <f t="shared" ca="1" si="8"/>
        <v>7.7874999999999996</v>
      </c>
      <c r="BQ11" s="51">
        <f t="shared" ref="BQ11:CT11" ca="1" si="9">BQ6-SUMIF($C$13:$C$536,$C11,BQ13:BQ536)</f>
        <v>8.1374999999999993</v>
      </c>
      <c r="BR11" s="51">
        <f t="shared" ca="1" si="9"/>
        <v>8.1374999999999993</v>
      </c>
      <c r="BS11" s="51">
        <f t="shared" ca="1" si="9"/>
        <v>6.16</v>
      </c>
      <c r="BT11" s="51">
        <f t="shared" ca="1" si="9"/>
        <v>8.1374999999999993</v>
      </c>
      <c r="BU11" s="51">
        <f t="shared" ca="1" si="9"/>
        <v>8.1374999999999993</v>
      </c>
      <c r="BV11" s="51">
        <f t="shared" ca="1" si="9"/>
        <v>7.9099999999999984</v>
      </c>
      <c r="BW11" s="51">
        <f t="shared" ca="1" si="9"/>
        <v>6.16</v>
      </c>
      <c r="BX11" s="51">
        <f t="shared" ca="1" si="9"/>
        <v>6.16</v>
      </c>
      <c r="BY11" s="51">
        <f t="shared" ca="1" si="9"/>
        <v>8.1374999999999993</v>
      </c>
      <c r="BZ11" s="51">
        <f t="shared" ca="1" si="9"/>
        <v>8.1374999999999993</v>
      </c>
      <c r="CA11" s="51">
        <f t="shared" ca="1" si="9"/>
        <v>5.6</v>
      </c>
      <c r="CB11" s="51">
        <f t="shared" ca="1" si="9"/>
        <v>8.1374999999999993</v>
      </c>
      <c r="CC11" s="51">
        <f t="shared" ca="1" si="9"/>
        <v>8.1374999999999993</v>
      </c>
      <c r="CD11" s="51">
        <f t="shared" ca="1" si="9"/>
        <v>8.1374999999999993</v>
      </c>
      <c r="CE11" s="51">
        <f t="shared" ca="1" si="9"/>
        <v>8.1374999999999993</v>
      </c>
      <c r="CF11" s="51">
        <f t="shared" ca="1" si="9"/>
        <v>8.1374999999999993</v>
      </c>
      <c r="CG11" s="51">
        <f t="shared" ca="1" si="9"/>
        <v>7.7874999999999996</v>
      </c>
      <c r="CH11" s="51">
        <f t="shared" ca="1" si="9"/>
        <v>8.1374999999999993</v>
      </c>
      <c r="CI11" s="51">
        <f t="shared" ca="1" si="9"/>
        <v>8.1374999999999993</v>
      </c>
      <c r="CJ11" s="51">
        <f t="shared" ca="1" si="9"/>
        <v>8.1374999999999993</v>
      </c>
      <c r="CK11" s="51">
        <f t="shared" ca="1" si="9"/>
        <v>8.1374999999999993</v>
      </c>
      <c r="CL11" s="51">
        <f t="shared" ca="1" si="9"/>
        <v>7.5599999999999987</v>
      </c>
      <c r="CM11" s="51">
        <f t="shared" ca="1" si="9"/>
        <v>7.7874999999999996</v>
      </c>
      <c r="CN11" s="51">
        <f t="shared" ca="1" si="9"/>
        <v>3.9375000000000004</v>
      </c>
      <c r="CO11" s="51">
        <f t="shared" ca="1" si="9"/>
        <v>8.1374999999999993</v>
      </c>
      <c r="CP11" s="51">
        <f t="shared" ca="1" si="9"/>
        <v>7.5599999999999987</v>
      </c>
      <c r="CQ11" s="51">
        <f t="shared" ca="1" si="9"/>
        <v>7.7874999999999996</v>
      </c>
      <c r="CR11" s="51">
        <f t="shared" ca="1" si="9"/>
        <v>8.1374999999999993</v>
      </c>
      <c r="CS11" s="51">
        <f t="shared" ca="1" si="9"/>
        <v>8.1374999999999993</v>
      </c>
      <c r="CT11" s="51">
        <f t="shared" ca="1" si="9"/>
        <v>3.15</v>
      </c>
    </row>
    <row r="12" spans="1:100" s="61" customFormat="1" ht="9.75" customHeight="1">
      <c r="A12" s="993"/>
      <c r="B12" s="1002"/>
      <c r="C12" s="381" t="s">
        <v>9</v>
      </c>
      <c r="D12" s="381"/>
      <c r="E12" s="382">
        <f t="shared" ref="E12:BP12" si="10">E7-SUMIF($C$13:$C$536,$C12,E13:E536)</f>
        <v>23.287500000000001</v>
      </c>
      <c r="F12" s="382">
        <f t="shared" ca="1" si="10"/>
        <v>23.287500000000001</v>
      </c>
      <c r="G12" s="382">
        <f t="shared" ca="1" si="10"/>
        <v>23.287500000000001</v>
      </c>
      <c r="H12" s="382">
        <f t="shared" ca="1" si="10"/>
        <v>22.537500000000001</v>
      </c>
      <c r="I12" s="382">
        <f t="shared" ca="1" si="10"/>
        <v>23.287500000000001</v>
      </c>
      <c r="J12" s="382">
        <f t="shared" ca="1" si="10"/>
        <v>11.287500000000001</v>
      </c>
      <c r="K12" s="382">
        <f t="shared" ca="1" si="10"/>
        <v>0.28750000000000142</v>
      </c>
      <c r="L12" s="382">
        <f t="shared" ca="1" si="10"/>
        <v>2.25</v>
      </c>
      <c r="M12" s="383">
        <f t="shared" ca="1" si="10"/>
        <v>11.157499999999995</v>
      </c>
      <c r="N12" s="383">
        <f t="shared" ca="1" si="10"/>
        <v>2.1574999999999953</v>
      </c>
      <c r="O12" s="383">
        <f t="shared" ca="1" si="10"/>
        <v>4.1574999999999953</v>
      </c>
      <c r="P12" s="383">
        <f t="shared" ca="1" si="10"/>
        <v>6.3937499999999972</v>
      </c>
      <c r="Q12" s="383">
        <f t="shared" ca="1" si="10"/>
        <v>10.157499999999995</v>
      </c>
      <c r="R12" s="383">
        <f t="shared" ca="1" si="10"/>
        <v>-9.3425000000000011</v>
      </c>
      <c r="S12" s="383">
        <f t="shared" ca="1" si="10"/>
        <v>-13.46</v>
      </c>
      <c r="T12" s="383">
        <f t="shared" ca="1" si="10"/>
        <v>1.5399999999999991</v>
      </c>
      <c r="U12" s="383">
        <f t="shared" ca="1" si="10"/>
        <v>0.59499999999999886</v>
      </c>
      <c r="V12" s="383">
        <f t="shared" ca="1" si="10"/>
        <v>-8.8425000000000047</v>
      </c>
      <c r="W12" s="383">
        <f t="shared" ca="1" si="10"/>
        <v>-6.8425000000000047</v>
      </c>
      <c r="X12" s="383">
        <f t="shared" ca="1" si="10"/>
        <v>-3.7725000000000009</v>
      </c>
      <c r="Y12" s="383">
        <f t="shared" ca="1" si="10"/>
        <v>4.1574999999999953</v>
      </c>
      <c r="Z12" s="383">
        <f t="shared" ca="1" si="10"/>
        <v>1.7299999999999969</v>
      </c>
      <c r="AA12" s="383">
        <f t="shared" ca="1" si="10"/>
        <v>-1.2075000000000031</v>
      </c>
      <c r="AB12" s="382">
        <f t="shared" ca="1" si="10"/>
        <v>-1.8425000000000047</v>
      </c>
      <c r="AC12" s="384">
        <f t="shared" ca="1" si="10"/>
        <v>2.7512499999999989</v>
      </c>
      <c r="AD12" s="383">
        <f t="shared" ca="1" si="10"/>
        <v>4.6649999999999991</v>
      </c>
      <c r="AE12" s="383">
        <f t="shared" ca="1" si="10"/>
        <v>0.71999999999999886</v>
      </c>
      <c r="AF12" s="383">
        <f t="shared" ca="1" si="10"/>
        <v>10.407499999999999</v>
      </c>
      <c r="AG12" s="383">
        <f t="shared" ca="1" si="10"/>
        <v>14.157499999999995</v>
      </c>
      <c r="AH12" s="383">
        <f t="shared" ca="1" si="10"/>
        <v>14.157499999999995</v>
      </c>
      <c r="AI12" s="383">
        <f t="shared" ca="1" si="10"/>
        <v>14.157499999999995</v>
      </c>
      <c r="AJ12" s="383">
        <f t="shared" ca="1" si="10"/>
        <v>14.157499999999995</v>
      </c>
      <c r="AK12" s="383">
        <f t="shared" ca="1" si="10"/>
        <v>9.1574999999999953</v>
      </c>
      <c r="AL12" s="383">
        <f t="shared" ca="1" si="10"/>
        <v>14.875</v>
      </c>
      <c r="AM12" s="383">
        <f t="shared" ca="1" si="10"/>
        <v>18.729999999999997</v>
      </c>
      <c r="AN12" s="383">
        <f t="shared" ca="1" si="10"/>
        <v>11.792499999999997</v>
      </c>
      <c r="AO12" s="383">
        <f t="shared" ca="1" si="10"/>
        <v>23.501249999999999</v>
      </c>
      <c r="AP12" s="383">
        <f t="shared" ca="1" si="10"/>
        <v>24.157499999999995</v>
      </c>
      <c r="AQ12" s="383">
        <f t="shared" ca="1" si="10"/>
        <v>24.157499999999995</v>
      </c>
      <c r="AR12" s="382">
        <f t="shared" ca="1" si="10"/>
        <v>24.157499999999995</v>
      </c>
      <c r="AS12" s="386">
        <f t="shared" ca="1" si="10"/>
        <v>24.157499999999995</v>
      </c>
      <c r="AT12" s="387">
        <f t="shared" ca="1" si="10"/>
        <v>12.112499999999999</v>
      </c>
      <c r="AU12" s="387">
        <f t="shared" ca="1" si="10"/>
        <v>15.667499999999997</v>
      </c>
      <c r="AV12" s="382">
        <f t="shared" ca="1" si="10"/>
        <v>19.188749999999999</v>
      </c>
      <c r="AW12" s="382">
        <f t="shared" ca="1" si="10"/>
        <v>24.157499999999995</v>
      </c>
      <c r="AX12" s="382">
        <f t="shared" ca="1" si="10"/>
        <v>24.157499999999995</v>
      </c>
      <c r="AY12" s="385">
        <f t="shared" ca="1" si="10"/>
        <v>24.157499999999995</v>
      </c>
      <c r="AZ12" s="386">
        <f t="shared" ca="1" si="10"/>
        <v>24.157499999999995</v>
      </c>
      <c r="BA12" s="382">
        <f t="shared" ca="1" si="10"/>
        <v>24.157499999999995</v>
      </c>
      <c r="BB12" s="382">
        <f t="shared" ca="1" si="10"/>
        <v>24.157499999999995</v>
      </c>
      <c r="BC12" s="382">
        <f t="shared" ca="1" si="10"/>
        <v>24.157499999999995</v>
      </c>
      <c r="BD12" s="382">
        <f t="shared" ca="1" si="10"/>
        <v>24.157499999999995</v>
      </c>
      <c r="BE12" s="382">
        <f t="shared" ca="1" si="10"/>
        <v>24.157499999999995</v>
      </c>
      <c r="BF12" s="382">
        <f t="shared" ca="1" si="10"/>
        <v>24.157499999999995</v>
      </c>
      <c r="BG12" s="382">
        <f t="shared" ca="1" si="10"/>
        <v>24.157499999999995</v>
      </c>
      <c r="BH12" s="382">
        <f t="shared" ca="1" si="10"/>
        <v>24.157499999999995</v>
      </c>
      <c r="BI12" s="382">
        <f t="shared" ca="1" si="10"/>
        <v>24.412499999999998</v>
      </c>
      <c r="BJ12" s="382">
        <f t="shared" ca="1" si="10"/>
        <v>24.412499999999998</v>
      </c>
      <c r="BK12" s="382">
        <f t="shared" ca="1" si="10"/>
        <v>16.424999999999997</v>
      </c>
      <c r="BL12" s="382">
        <f t="shared" ca="1" si="10"/>
        <v>15.75</v>
      </c>
      <c r="BM12" s="382">
        <f t="shared" ca="1" si="10"/>
        <v>24.412499999999998</v>
      </c>
      <c r="BN12" s="382">
        <f t="shared" ca="1" si="10"/>
        <v>24.412499999999998</v>
      </c>
      <c r="BO12" s="382">
        <f t="shared" ca="1" si="10"/>
        <v>24.412499999999998</v>
      </c>
      <c r="BP12" s="382">
        <f t="shared" ca="1" si="10"/>
        <v>24.412499999999998</v>
      </c>
      <c r="BQ12" s="382">
        <f t="shared" ref="BQ12:CT12" ca="1" si="11">BQ7-SUMIF($C$13:$C$536,$C12,BQ13:BQ536)</f>
        <v>24.412499999999998</v>
      </c>
      <c r="BR12" s="382">
        <f t="shared" ca="1" si="11"/>
        <v>24.412499999999998</v>
      </c>
      <c r="BS12" s="382">
        <f t="shared" ca="1" si="11"/>
        <v>19.162499999999998</v>
      </c>
      <c r="BT12" s="382">
        <f t="shared" ca="1" si="11"/>
        <v>20.924999999999997</v>
      </c>
      <c r="BU12" s="382">
        <f t="shared" ca="1" si="11"/>
        <v>21.412499999999998</v>
      </c>
      <c r="BV12" s="382">
        <f t="shared" ca="1" si="11"/>
        <v>24.412499999999998</v>
      </c>
      <c r="BW12" s="382">
        <f t="shared" ca="1" si="11"/>
        <v>24.412499999999998</v>
      </c>
      <c r="BX12" s="382">
        <f t="shared" ca="1" si="11"/>
        <v>24.412499999999998</v>
      </c>
      <c r="BY12" s="382">
        <f t="shared" ca="1" si="11"/>
        <v>24.412499999999998</v>
      </c>
      <c r="BZ12" s="382">
        <f t="shared" ca="1" si="11"/>
        <v>20.924999999999997</v>
      </c>
      <c r="CA12" s="382">
        <f t="shared" ca="1" si="11"/>
        <v>18</v>
      </c>
      <c r="CB12" s="382">
        <f t="shared" ca="1" si="11"/>
        <v>23.662499999999998</v>
      </c>
      <c r="CC12" s="382">
        <f t="shared" ca="1" si="11"/>
        <v>24.412499999999998</v>
      </c>
      <c r="CD12" s="382">
        <f t="shared" ca="1" si="11"/>
        <v>22.912499999999998</v>
      </c>
      <c r="CE12" s="382">
        <f t="shared" ca="1" si="11"/>
        <v>24.412499999999998</v>
      </c>
      <c r="CF12" s="382">
        <f t="shared" ca="1" si="11"/>
        <v>24.412499999999998</v>
      </c>
      <c r="CG12" s="382">
        <f t="shared" ca="1" si="11"/>
        <v>23.174999999999997</v>
      </c>
      <c r="CH12" s="382">
        <f t="shared" ca="1" si="11"/>
        <v>23.662499999999998</v>
      </c>
      <c r="CI12" s="382">
        <f t="shared" ca="1" si="11"/>
        <v>24.412499999999998</v>
      </c>
      <c r="CJ12" s="382">
        <f t="shared" ca="1" si="11"/>
        <v>20.924999999999997</v>
      </c>
      <c r="CK12" s="382">
        <f t="shared" ca="1" si="11"/>
        <v>24.412499999999998</v>
      </c>
      <c r="CL12" s="382">
        <f t="shared" ca="1" si="11"/>
        <v>24.412499999999998</v>
      </c>
      <c r="CM12" s="382">
        <f t="shared" ca="1" si="11"/>
        <v>24.412499999999998</v>
      </c>
      <c r="CN12" s="382">
        <f t="shared" ca="1" si="11"/>
        <v>13.912500000000001</v>
      </c>
      <c r="CO12" s="382">
        <f t="shared" ca="1" si="11"/>
        <v>24.412499999999998</v>
      </c>
      <c r="CP12" s="382">
        <f t="shared" ca="1" si="11"/>
        <v>23.662499999999998</v>
      </c>
      <c r="CQ12" s="382">
        <f t="shared" ca="1" si="11"/>
        <v>24.412499999999998</v>
      </c>
      <c r="CR12" s="382">
        <f t="shared" ca="1" si="11"/>
        <v>22.424999999999997</v>
      </c>
      <c r="CS12" s="382">
        <f t="shared" ca="1" si="11"/>
        <v>20.924999999999997</v>
      </c>
      <c r="CT12" s="382">
        <f t="shared" ca="1" si="11"/>
        <v>7.5</v>
      </c>
    </row>
    <row r="13" spans="1:100" s="67" customFormat="1" ht="9.75" customHeight="1">
      <c r="A13" s="1039"/>
      <c r="B13" s="979" t="s">
        <v>11</v>
      </c>
      <c r="C13" s="67" t="s">
        <v>5</v>
      </c>
      <c r="D13" s="67">
        <f t="shared" ref="D13:D76" si="12">SUM(E13:CT13)</f>
        <v>660</v>
      </c>
      <c r="E13" s="67">
        <v>12</v>
      </c>
      <c r="F13" s="67">
        <v>12</v>
      </c>
      <c r="G13" s="67">
        <v>12</v>
      </c>
      <c r="H13" s="67">
        <v>12</v>
      </c>
      <c r="I13" s="67">
        <v>12</v>
      </c>
      <c r="J13" s="67">
        <v>12</v>
      </c>
      <c r="K13" s="67">
        <v>12</v>
      </c>
      <c r="L13" s="67">
        <v>12</v>
      </c>
      <c r="M13" s="68">
        <v>12</v>
      </c>
      <c r="N13" s="68">
        <v>12</v>
      </c>
      <c r="O13" s="68">
        <v>12</v>
      </c>
      <c r="P13" s="68">
        <v>12</v>
      </c>
      <c r="Q13" s="68">
        <v>12</v>
      </c>
      <c r="R13" s="68">
        <v>12</v>
      </c>
      <c r="S13" s="68">
        <v>12</v>
      </c>
      <c r="T13" s="68">
        <v>12</v>
      </c>
      <c r="U13" s="68">
        <v>12</v>
      </c>
      <c r="V13" s="68">
        <v>12</v>
      </c>
      <c r="W13" s="68">
        <v>12</v>
      </c>
      <c r="X13" s="68">
        <v>12</v>
      </c>
      <c r="Y13" s="68">
        <v>12</v>
      </c>
      <c r="Z13" s="68">
        <v>12</v>
      </c>
      <c r="AA13" s="68">
        <v>12</v>
      </c>
      <c r="AB13" s="67">
        <v>12</v>
      </c>
      <c r="AC13" s="271">
        <v>12</v>
      </c>
      <c r="AD13" s="68">
        <v>12</v>
      </c>
      <c r="AE13" s="68">
        <v>12</v>
      </c>
      <c r="AF13" s="68">
        <v>12</v>
      </c>
      <c r="AG13" s="68">
        <v>12</v>
      </c>
      <c r="AH13" s="68">
        <v>12</v>
      </c>
      <c r="AI13" s="68">
        <v>12</v>
      </c>
      <c r="AJ13" s="68">
        <v>12</v>
      </c>
      <c r="AK13" s="68">
        <v>12</v>
      </c>
      <c r="AL13" s="68">
        <v>12</v>
      </c>
      <c r="AM13" s="68">
        <v>12</v>
      </c>
      <c r="AN13" s="68">
        <v>12</v>
      </c>
      <c r="AO13" s="68">
        <v>12</v>
      </c>
      <c r="AP13" s="68">
        <v>12</v>
      </c>
      <c r="AQ13" s="68">
        <v>12</v>
      </c>
      <c r="AR13" s="67">
        <v>12</v>
      </c>
      <c r="AS13" s="70">
        <v>12</v>
      </c>
      <c r="AT13" s="244"/>
      <c r="AU13" s="244"/>
      <c r="AV13" s="67">
        <v>12</v>
      </c>
      <c r="AW13" s="67">
        <v>12</v>
      </c>
      <c r="AX13" s="67">
        <v>12</v>
      </c>
      <c r="AY13" s="69">
        <v>12</v>
      </c>
      <c r="AZ13" s="70">
        <v>12</v>
      </c>
      <c r="BA13" s="67">
        <v>12</v>
      </c>
      <c r="BB13" s="67">
        <v>12</v>
      </c>
      <c r="BC13" s="67">
        <v>12</v>
      </c>
      <c r="BD13" s="67">
        <v>12</v>
      </c>
      <c r="BE13" s="67">
        <v>12</v>
      </c>
      <c r="BF13" s="67">
        <v>12</v>
      </c>
      <c r="BG13" s="67">
        <v>12</v>
      </c>
      <c r="BH13" s="67">
        <v>12</v>
      </c>
      <c r="BI13" s="67">
        <v>12</v>
      </c>
    </row>
    <row r="14" spans="1:100" ht="9.75" customHeight="1">
      <c r="A14" s="1040"/>
      <c r="B14" s="980"/>
      <c r="C14" s="36" t="s">
        <v>6</v>
      </c>
      <c r="D14" s="36">
        <f t="shared" si="12"/>
        <v>0</v>
      </c>
    </row>
    <row r="15" spans="1:100" ht="9.75" customHeight="1">
      <c r="A15" s="1040"/>
      <c r="B15" s="980"/>
      <c r="C15" s="36" t="s">
        <v>7</v>
      </c>
      <c r="D15" s="36">
        <f t="shared" si="12"/>
        <v>0</v>
      </c>
    </row>
    <row r="16" spans="1:100" ht="9.75" customHeight="1">
      <c r="A16" s="1040"/>
      <c r="B16" s="980"/>
      <c r="C16" s="36" t="s">
        <v>8</v>
      </c>
      <c r="D16" s="36">
        <f t="shared" si="12"/>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7">
        <v>0.5</v>
      </c>
      <c r="AF16" s="37">
        <v>0.5</v>
      </c>
      <c r="AG16" s="37">
        <v>0.5</v>
      </c>
      <c r="AH16" s="37">
        <v>0.5</v>
      </c>
      <c r="AI16" s="37">
        <v>0.5</v>
      </c>
      <c r="AJ16" s="37">
        <v>0.5</v>
      </c>
      <c r="AK16" s="37">
        <v>0.5</v>
      </c>
      <c r="AL16" s="37">
        <v>0.5</v>
      </c>
      <c r="AM16" s="37">
        <v>0.5</v>
      </c>
      <c r="AN16" s="37">
        <v>0.5</v>
      </c>
      <c r="AO16" s="37">
        <v>0.5</v>
      </c>
      <c r="AP16" s="37">
        <v>0.5</v>
      </c>
      <c r="AQ16" s="37">
        <v>0.5</v>
      </c>
      <c r="AR16" s="36">
        <v>0.5</v>
      </c>
      <c r="AS16" s="39">
        <v>0.5</v>
      </c>
      <c r="AV16" s="36">
        <v>0.5</v>
      </c>
      <c r="AW16" s="36">
        <v>0.5</v>
      </c>
      <c r="AX16" s="36">
        <v>0.5</v>
      </c>
      <c r="AY16" s="38">
        <v>0.5</v>
      </c>
      <c r="AZ16" s="39">
        <v>0.5</v>
      </c>
      <c r="BA16" s="36">
        <v>0.5</v>
      </c>
      <c r="BB16" s="36">
        <v>0.5</v>
      </c>
      <c r="BC16" s="36">
        <v>0.5</v>
      </c>
      <c r="BD16" s="36">
        <v>0.5</v>
      </c>
      <c r="BE16" s="36">
        <v>0.5</v>
      </c>
      <c r="BF16" s="36">
        <v>0.5</v>
      </c>
      <c r="BG16" s="36">
        <v>0.5</v>
      </c>
      <c r="BH16" s="36">
        <v>0.5</v>
      </c>
      <c r="BI16" s="36">
        <v>0.5</v>
      </c>
    </row>
    <row r="17" spans="1:98" s="46" customFormat="1" ht="9.75" customHeight="1">
      <c r="A17" s="1041"/>
      <c r="B17" s="981"/>
      <c r="C17" s="46" t="s">
        <v>9</v>
      </c>
      <c r="D17" s="46">
        <f t="shared" si="12"/>
        <v>0</v>
      </c>
      <c r="M17" s="47"/>
      <c r="N17" s="47"/>
      <c r="O17" s="47"/>
      <c r="P17" s="47"/>
      <c r="Q17" s="47"/>
      <c r="R17" s="47"/>
      <c r="S17" s="47"/>
      <c r="T17" s="47"/>
      <c r="U17" s="47"/>
      <c r="V17" s="47"/>
      <c r="W17" s="47"/>
      <c r="X17" s="47"/>
      <c r="Y17" s="47"/>
      <c r="Z17" s="47"/>
      <c r="AA17" s="47"/>
      <c r="AC17" s="328"/>
      <c r="AD17" s="47"/>
      <c r="AE17" s="47"/>
      <c r="AF17" s="47"/>
      <c r="AG17" s="47"/>
      <c r="AH17" s="47"/>
      <c r="AI17" s="47"/>
      <c r="AJ17" s="47"/>
      <c r="AK17" s="47"/>
      <c r="AL17" s="47"/>
      <c r="AM17" s="47"/>
      <c r="AN17" s="47"/>
      <c r="AO17" s="47"/>
      <c r="AP17" s="47"/>
      <c r="AQ17" s="47"/>
      <c r="AS17" s="45"/>
      <c r="AT17" s="237"/>
      <c r="AU17" s="237"/>
      <c r="AY17" s="48"/>
      <c r="AZ17" s="45"/>
    </row>
    <row r="18" spans="1:98" s="57" customFormat="1" ht="9.75" hidden="1" customHeight="1">
      <c r="A18" s="1045">
        <v>0</v>
      </c>
      <c r="B18" s="1003" t="s">
        <v>12</v>
      </c>
      <c r="C18" s="57" t="s">
        <v>5</v>
      </c>
      <c r="D18" s="57">
        <f t="shared" si="12"/>
        <v>2</v>
      </c>
      <c r="K18" s="79">
        <v>2</v>
      </c>
      <c r="M18" s="58"/>
      <c r="N18" s="58"/>
      <c r="O18" s="58"/>
      <c r="P18" s="58"/>
      <c r="Q18" s="58"/>
      <c r="R18" s="58"/>
      <c r="S18" s="58"/>
      <c r="T18" s="58"/>
      <c r="U18" s="58"/>
      <c r="V18" s="58"/>
      <c r="W18" s="58"/>
      <c r="X18" s="58"/>
      <c r="Y18" s="58"/>
      <c r="Z18" s="58"/>
      <c r="AA18" s="58"/>
      <c r="AC18" s="326"/>
      <c r="AD18" s="58"/>
      <c r="AE18" s="58"/>
      <c r="AF18" s="58"/>
      <c r="AG18" s="58"/>
      <c r="AH18" s="58"/>
      <c r="AI18" s="58"/>
      <c r="AJ18" s="58"/>
      <c r="AK18" s="58"/>
      <c r="AL18" s="58"/>
      <c r="AM18" s="58"/>
      <c r="AN18" s="58"/>
      <c r="AO18" s="58"/>
      <c r="AP18" s="58"/>
      <c r="AQ18" s="58"/>
      <c r="AS18" s="60"/>
      <c r="AT18" s="241"/>
      <c r="AU18" s="241"/>
      <c r="AY18" s="59"/>
      <c r="AZ18" s="60"/>
    </row>
    <row r="19" spans="1:98" ht="9.75" hidden="1" customHeight="1">
      <c r="A19" s="1046"/>
      <c r="B19" s="1004"/>
      <c r="C19" s="36" t="s">
        <v>6</v>
      </c>
      <c r="D19" s="36">
        <f t="shared" si="12"/>
        <v>0</v>
      </c>
    </row>
    <row r="20" spans="1:98" ht="9.75" hidden="1" customHeight="1">
      <c r="A20" s="1046"/>
      <c r="B20" s="1004"/>
      <c r="C20" s="36" t="s">
        <v>7</v>
      </c>
      <c r="D20" s="36">
        <f t="shared" si="12"/>
        <v>0</v>
      </c>
    </row>
    <row r="21" spans="1:98" ht="9.75" hidden="1" customHeight="1">
      <c r="A21" s="1046"/>
      <c r="B21" s="1004"/>
      <c r="C21" s="36" t="s">
        <v>8</v>
      </c>
      <c r="D21" s="36">
        <f t="shared" si="12"/>
        <v>2</v>
      </c>
      <c r="J21" s="36">
        <v>1</v>
      </c>
      <c r="M21" s="37">
        <v>1</v>
      </c>
    </row>
    <row r="22" spans="1:98" s="61" customFormat="1" ht="9.75" hidden="1" customHeight="1">
      <c r="A22" s="1047"/>
      <c r="B22" s="1005"/>
      <c r="C22" s="61" t="s">
        <v>9</v>
      </c>
      <c r="D22" s="61">
        <f t="shared" si="12"/>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2"/>
      <c r="AF22" s="62"/>
      <c r="AG22" s="62"/>
      <c r="AH22" s="62"/>
      <c r="AI22" s="62"/>
      <c r="AJ22" s="62"/>
      <c r="AK22" s="62"/>
      <c r="AL22" s="62"/>
      <c r="AM22" s="62"/>
      <c r="AN22" s="62"/>
      <c r="AO22" s="62"/>
      <c r="AP22" s="62"/>
      <c r="AQ22" s="62"/>
      <c r="AS22" s="64"/>
      <c r="AT22" s="243"/>
      <c r="AU22" s="243"/>
      <c r="AY22" s="63"/>
      <c r="AZ22" s="64"/>
    </row>
    <row r="23" spans="1:98" s="67" customFormat="1" ht="9.75" hidden="1" customHeight="1">
      <c r="A23" s="1045">
        <v>0</v>
      </c>
      <c r="B23" s="1003" t="s">
        <v>13</v>
      </c>
      <c r="C23" s="67" t="s">
        <v>5</v>
      </c>
      <c r="D23" s="67">
        <f t="shared" si="12"/>
        <v>2</v>
      </c>
      <c r="K23" s="139">
        <v>2</v>
      </c>
      <c r="M23" s="68"/>
      <c r="N23" s="68"/>
      <c r="O23" s="68"/>
      <c r="P23" s="68"/>
      <c r="Q23" s="68"/>
      <c r="R23" s="68"/>
      <c r="S23" s="68"/>
      <c r="T23" s="68"/>
      <c r="U23" s="68"/>
      <c r="V23" s="68"/>
      <c r="W23" s="68"/>
      <c r="X23" s="68"/>
      <c r="Y23" s="68"/>
      <c r="Z23" s="68"/>
      <c r="AA23" s="68"/>
      <c r="AC23" s="271"/>
      <c r="AD23" s="68"/>
      <c r="AE23" s="68"/>
      <c r="AF23" s="68"/>
      <c r="AG23" s="68"/>
      <c r="AH23" s="68"/>
      <c r="AI23" s="68"/>
      <c r="AJ23" s="68"/>
      <c r="AK23" s="68"/>
      <c r="AL23" s="68"/>
      <c r="AM23" s="68"/>
      <c r="AN23" s="68"/>
      <c r="AO23" s="68"/>
      <c r="AP23" s="68"/>
      <c r="AQ23" s="68"/>
      <c r="AS23" s="70"/>
      <c r="AT23" s="244"/>
      <c r="AU23" s="244"/>
      <c r="AY23" s="69"/>
      <c r="AZ23" s="70"/>
    </row>
    <row r="24" spans="1:98" ht="9.75" hidden="1" customHeight="1">
      <c r="A24" s="1046"/>
      <c r="B24" s="1004"/>
      <c r="C24" s="36" t="s">
        <v>6</v>
      </c>
      <c r="D24" s="36">
        <f t="shared" si="12"/>
        <v>0</v>
      </c>
    </row>
    <row r="25" spans="1:98" ht="9.75" hidden="1" customHeight="1">
      <c r="A25" s="1046"/>
      <c r="B25" s="1004"/>
      <c r="C25" s="36" t="s">
        <v>7</v>
      </c>
      <c r="D25" s="36">
        <f t="shared" si="12"/>
        <v>0</v>
      </c>
    </row>
    <row r="26" spans="1:98" ht="9.75" hidden="1" customHeight="1">
      <c r="A26" s="1046"/>
      <c r="B26" s="1004"/>
      <c r="C26" s="36" t="s">
        <v>8</v>
      </c>
      <c r="D26" s="36">
        <f t="shared" si="12"/>
        <v>1</v>
      </c>
      <c r="K26" s="42">
        <v>1</v>
      </c>
    </row>
    <row r="27" spans="1:98" s="46" customFormat="1" ht="9.75" hidden="1" customHeight="1">
      <c r="A27" s="1047"/>
      <c r="B27" s="1005"/>
      <c r="C27" s="46" t="s">
        <v>9</v>
      </c>
      <c r="D27" s="46">
        <f t="shared" si="12"/>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7"/>
      <c r="AF27" s="47"/>
      <c r="AG27" s="47"/>
      <c r="AH27" s="47"/>
      <c r="AI27" s="47"/>
      <c r="AJ27" s="47"/>
      <c r="AK27" s="47"/>
      <c r="AL27" s="47"/>
      <c r="AM27" s="47"/>
      <c r="AN27" s="47"/>
      <c r="AO27" s="47"/>
      <c r="AP27" s="47"/>
      <c r="AQ27" s="47"/>
      <c r="AS27" s="45"/>
      <c r="AT27" s="237"/>
      <c r="AU27" s="237"/>
      <c r="AY27" s="48"/>
      <c r="AZ27" s="45"/>
    </row>
    <row r="28" spans="1:98" s="107" customFormat="1" ht="9.75" hidden="1" customHeight="1">
      <c r="A28" s="1039">
        <v>0</v>
      </c>
      <c r="B28" s="1043"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8"/>
      <c r="AF28" s="58"/>
      <c r="AG28" s="58"/>
      <c r="AH28" s="58"/>
      <c r="AI28" s="58"/>
      <c r="AJ28" s="58"/>
      <c r="AK28" s="58"/>
      <c r="AL28" s="58"/>
      <c r="AM28" s="58"/>
      <c r="AN28" s="58"/>
      <c r="AO28" s="58"/>
      <c r="AP28" s="58"/>
      <c r="AQ28" s="58"/>
      <c r="AR28" s="57"/>
      <c r="AS28" s="60"/>
      <c r="AT28" s="241"/>
      <c r="AU28" s="241"/>
      <c r="AV28" s="57"/>
      <c r="AW28" s="57"/>
      <c r="AX28" s="57"/>
      <c r="AY28" s="59"/>
      <c r="AZ28" s="60"/>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40"/>
      <c r="B29" s="1042"/>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7"/>
      <c r="AF29" s="37"/>
      <c r="AG29" s="37"/>
      <c r="AH29" s="37"/>
      <c r="AI29" s="37"/>
      <c r="AJ29" s="37"/>
      <c r="AK29" s="37"/>
      <c r="AL29" s="37"/>
      <c r="AM29" s="37"/>
      <c r="AN29" s="37"/>
      <c r="AO29" s="37"/>
      <c r="AP29" s="37"/>
      <c r="AQ29" s="37"/>
      <c r="AR29" s="36"/>
      <c r="AS29" s="39"/>
      <c r="AT29" s="242"/>
      <c r="AU29" s="242"/>
      <c r="AV29" s="36"/>
      <c r="AW29" s="36"/>
      <c r="AX29" s="36"/>
      <c r="AY29" s="38"/>
      <c r="AZ29" s="39"/>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40"/>
      <c r="B30" s="1042"/>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7"/>
      <c r="AF30" s="37"/>
      <c r="AG30" s="37"/>
      <c r="AH30" s="37"/>
      <c r="AI30" s="37"/>
      <c r="AJ30" s="37"/>
      <c r="AK30" s="37"/>
      <c r="AL30" s="37"/>
      <c r="AM30" s="37"/>
      <c r="AN30" s="37"/>
      <c r="AO30" s="37"/>
      <c r="AP30" s="37"/>
      <c r="AQ30" s="37"/>
      <c r="AR30" s="36"/>
      <c r="AS30" s="39"/>
      <c r="AT30" s="242"/>
      <c r="AU30" s="242"/>
      <c r="AV30" s="36"/>
      <c r="AW30" s="36"/>
      <c r="AX30" s="36"/>
      <c r="AY30" s="38"/>
      <c r="AZ30" s="39"/>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40"/>
      <c r="B31" s="1042"/>
      <c r="C31" s="36" t="s">
        <v>8</v>
      </c>
      <c r="D31" s="36">
        <f t="shared" si="12"/>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7"/>
      <c r="AF31" s="37"/>
      <c r="AG31" s="37"/>
      <c r="AH31" s="37"/>
      <c r="AI31" s="37"/>
      <c r="AJ31" s="37"/>
      <c r="AK31" s="37"/>
      <c r="AL31" s="37"/>
      <c r="AM31" s="37"/>
      <c r="AN31" s="37"/>
      <c r="AO31" s="37"/>
      <c r="AP31" s="37"/>
      <c r="AQ31" s="37"/>
      <c r="AR31" s="36"/>
      <c r="AS31" s="39"/>
      <c r="AT31" s="242"/>
      <c r="AU31" s="242"/>
      <c r="AV31" s="36"/>
      <c r="AW31" s="36"/>
      <c r="AX31" s="36"/>
      <c r="AY31" s="38"/>
      <c r="AZ31" s="39"/>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41"/>
      <c r="B32" s="1044"/>
      <c r="C32" s="61" t="s">
        <v>9</v>
      </c>
      <c r="D32" s="61">
        <f t="shared" si="12"/>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158">
        <v>3</v>
      </c>
      <c r="AF32" s="62"/>
      <c r="AG32" s="62"/>
      <c r="AH32" s="62"/>
      <c r="AI32" s="62"/>
      <c r="AJ32" s="62"/>
      <c r="AK32" s="62"/>
      <c r="AL32" s="62"/>
      <c r="AM32" s="62"/>
      <c r="AN32" s="62"/>
      <c r="AO32" s="62"/>
      <c r="AP32" s="62"/>
      <c r="AQ32" s="62"/>
      <c r="AR32" s="61"/>
      <c r="AS32" s="64"/>
      <c r="AT32" s="243"/>
      <c r="AU32" s="243"/>
      <c r="AV32" s="61"/>
      <c r="AW32" s="61"/>
      <c r="AX32" s="61"/>
      <c r="AY32" s="63"/>
      <c r="AZ32" s="64"/>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39">
        <v>0</v>
      </c>
      <c r="B33" s="97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8"/>
      <c r="AF33" s="68"/>
      <c r="AG33" s="68"/>
      <c r="AH33" s="68"/>
      <c r="AI33" s="68"/>
      <c r="AJ33" s="68"/>
      <c r="AK33" s="68"/>
      <c r="AL33" s="68"/>
      <c r="AM33" s="68"/>
      <c r="AN33" s="68"/>
      <c r="AO33" s="68"/>
      <c r="AP33" s="68"/>
      <c r="AQ33" s="68"/>
      <c r="AR33" s="67"/>
      <c r="AS33" s="70"/>
      <c r="AT33" s="244"/>
      <c r="AU33" s="244"/>
      <c r="AV33" s="67"/>
      <c r="AW33" s="67"/>
      <c r="AX33" s="67"/>
      <c r="AY33" s="69"/>
      <c r="AZ33" s="70"/>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40"/>
      <c r="B34" s="98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7"/>
      <c r="AF34" s="37"/>
      <c r="AG34" s="37"/>
      <c r="AH34" s="37"/>
      <c r="AI34" s="37"/>
      <c r="AJ34" s="37"/>
      <c r="AK34" s="37"/>
      <c r="AL34" s="37"/>
      <c r="AM34" s="37"/>
      <c r="AN34" s="37"/>
      <c r="AO34" s="37"/>
      <c r="AP34" s="37"/>
      <c r="AQ34" s="37"/>
      <c r="AR34" s="36"/>
      <c r="AS34" s="39"/>
      <c r="AT34" s="242"/>
      <c r="AU34" s="242"/>
      <c r="AV34" s="36"/>
      <c r="AW34" s="36"/>
      <c r="AX34" s="36"/>
      <c r="AY34" s="38"/>
      <c r="AZ34" s="39"/>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40"/>
      <c r="B35" s="980"/>
      <c r="C35" s="36" t="s">
        <v>7</v>
      </c>
      <c r="D35" s="36">
        <f t="shared" si="12"/>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7"/>
      <c r="AF35" s="37"/>
      <c r="AG35" s="37"/>
      <c r="AH35" s="37"/>
      <c r="AI35" s="37"/>
      <c r="AJ35" s="37"/>
      <c r="AK35" s="37"/>
      <c r="AL35" s="37"/>
      <c r="AM35" s="37"/>
      <c r="AN35" s="37"/>
      <c r="AO35" s="37"/>
      <c r="AP35" s="37"/>
      <c r="AQ35" s="37"/>
      <c r="AR35" s="36"/>
      <c r="AS35" s="39"/>
      <c r="AT35" s="242"/>
      <c r="AU35" s="242"/>
      <c r="AV35" s="36"/>
      <c r="AW35" s="36"/>
      <c r="AX35" s="36"/>
      <c r="AY35" s="38"/>
      <c r="AZ35" s="39"/>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40"/>
      <c r="B36" s="98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7"/>
      <c r="AF36" s="47"/>
      <c r="AG36" s="47"/>
      <c r="AH36" s="47"/>
      <c r="AI36" s="47"/>
      <c r="AJ36" s="47"/>
      <c r="AK36" s="47"/>
      <c r="AL36" s="47"/>
      <c r="AM36" s="47"/>
      <c r="AN36" s="47"/>
      <c r="AO36" s="47"/>
      <c r="AP36" s="47"/>
      <c r="AQ36" s="47"/>
      <c r="AR36" s="46"/>
      <c r="AS36" s="45"/>
      <c r="AT36" s="237"/>
      <c r="AU36" s="237"/>
      <c r="AV36" s="46"/>
      <c r="AW36" s="46"/>
      <c r="AX36" s="46"/>
      <c r="AY36" s="48"/>
      <c r="AZ36" s="45"/>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41"/>
      <c r="B37" s="981"/>
      <c r="C37" s="46" t="s">
        <v>9</v>
      </c>
      <c r="D37" s="46">
        <f t="shared" si="12"/>
        <v>10</v>
      </c>
      <c r="N37" s="81">
        <v>5</v>
      </c>
      <c r="O37" s="136">
        <v>5</v>
      </c>
      <c r="P37" s="47"/>
      <c r="Q37" s="47"/>
      <c r="R37" s="47"/>
      <c r="S37" s="47"/>
      <c r="T37" s="47"/>
      <c r="U37" s="47"/>
      <c r="V37" s="47"/>
      <c r="W37" s="47"/>
      <c r="X37" s="47"/>
      <c r="Y37" s="47"/>
      <c r="Z37" s="47"/>
      <c r="AA37" s="47"/>
      <c r="AC37" s="328"/>
      <c r="AD37" s="47"/>
      <c r="AE37" s="47"/>
      <c r="AF37" s="47"/>
      <c r="AG37" s="47"/>
      <c r="AH37" s="47"/>
      <c r="AI37" s="47"/>
      <c r="AJ37" s="47"/>
      <c r="AK37" s="47"/>
      <c r="AL37" s="47"/>
      <c r="AM37" s="47"/>
      <c r="AN37" s="47"/>
      <c r="AO37" s="47"/>
      <c r="AP37" s="47"/>
      <c r="AQ37" s="47"/>
      <c r="AS37" s="45"/>
      <c r="AT37" s="237"/>
      <c r="AU37" s="237"/>
      <c r="AY37" s="48"/>
      <c r="AZ37" s="45"/>
    </row>
    <row r="38" spans="1:98" s="57" customFormat="1" ht="9.75" hidden="1" customHeight="1">
      <c r="A38" s="1036">
        <v>0</v>
      </c>
      <c r="B38" s="1012" t="s">
        <v>16</v>
      </c>
      <c r="C38" s="57" t="s">
        <v>5</v>
      </c>
      <c r="D38" s="57">
        <f t="shared" si="12"/>
        <v>0</v>
      </c>
      <c r="O38" s="58"/>
      <c r="P38" s="58"/>
      <c r="Q38" s="58"/>
      <c r="R38" s="58"/>
      <c r="S38" s="58"/>
      <c r="T38" s="58"/>
      <c r="U38" s="58"/>
      <c r="V38" s="58"/>
      <c r="W38" s="58"/>
      <c r="X38" s="58"/>
      <c r="Y38" s="58"/>
      <c r="Z38" s="58"/>
      <c r="AA38" s="58"/>
      <c r="AC38" s="326"/>
      <c r="AD38" s="58"/>
      <c r="AE38" s="58"/>
      <c r="AF38" s="58"/>
      <c r="AG38" s="58"/>
      <c r="AH38" s="58"/>
      <c r="AI38" s="58"/>
      <c r="AJ38" s="58"/>
      <c r="AK38" s="58"/>
      <c r="AL38" s="58"/>
      <c r="AM38" s="58"/>
      <c r="AN38" s="58"/>
      <c r="AO38" s="58"/>
      <c r="AP38" s="58"/>
      <c r="AQ38" s="58"/>
      <c r="AS38" s="60"/>
      <c r="AT38" s="241"/>
      <c r="AU38" s="241"/>
      <c r="AY38" s="59"/>
      <c r="AZ38" s="60"/>
    </row>
    <row r="39" spans="1:98" ht="9.75" hidden="1" customHeight="1">
      <c r="A39" s="1037"/>
      <c r="B39" s="1013"/>
      <c r="C39" s="36" t="s">
        <v>6</v>
      </c>
      <c r="D39" s="36">
        <f t="shared" si="12"/>
        <v>0</v>
      </c>
      <c r="M39" s="36"/>
      <c r="N39" s="36"/>
    </row>
    <row r="40" spans="1:98" ht="9.75" hidden="1" customHeight="1">
      <c r="A40" s="1037"/>
      <c r="B40" s="1013"/>
      <c r="C40" s="36" t="s">
        <v>7</v>
      </c>
      <c r="D40" s="36">
        <f t="shared" si="12"/>
        <v>0</v>
      </c>
      <c r="M40" s="36"/>
      <c r="N40" s="36"/>
    </row>
    <row r="41" spans="1:98" ht="9.75" hidden="1" customHeight="1">
      <c r="A41" s="1037"/>
      <c r="B41" s="1013"/>
      <c r="C41" s="36" t="s">
        <v>8</v>
      </c>
      <c r="D41" s="36">
        <f t="shared" si="12"/>
        <v>0</v>
      </c>
      <c r="M41" s="36"/>
      <c r="N41" s="36"/>
    </row>
    <row r="42" spans="1:98" s="46" customFormat="1" ht="9.75" hidden="1" customHeight="1">
      <c r="A42" s="1038"/>
      <c r="B42" s="1014"/>
      <c r="C42" s="46" t="s">
        <v>9</v>
      </c>
      <c r="D42" s="46">
        <f t="shared" si="12"/>
        <v>4</v>
      </c>
      <c r="O42" s="47"/>
      <c r="P42" s="80">
        <v>4</v>
      </c>
      <c r="Q42" s="47"/>
      <c r="R42" s="47"/>
      <c r="S42" s="47"/>
      <c r="T42" s="47"/>
      <c r="U42" s="47"/>
      <c r="V42" s="47"/>
      <c r="W42" s="47"/>
      <c r="X42" s="47"/>
      <c r="Y42" s="47"/>
      <c r="Z42" s="47"/>
      <c r="AA42" s="47"/>
      <c r="AC42" s="328"/>
      <c r="AD42" s="47"/>
      <c r="AE42" s="47"/>
      <c r="AF42" s="47"/>
      <c r="AG42" s="47"/>
      <c r="AH42" s="47"/>
      <c r="AI42" s="47"/>
      <c r="AJ42" s="47"/>
      <c r="AK42" s="47"/>
      <c r="AL42" s="47"/>
      <c r="AM42" s="47"/>
      <c r="AN42" s="47"/>
      <c r="AO42" s="47"/>
      <c r="AP42" s="47"/>
      <c r="AQ42" s="47"/>
      <c r="AS42" s="45"/>
      <c r="AT42" s="237"/>
      <c r="AU42" s="237"/>
      <c r="AY42" s="48"/>
      <c r="AZ42" s="45"/>
    </row>
    <row r="43" spans="1:98" s="107" customFormat="1" ht="9.75" hidden="1" customHeight="1">
      <c r="A43" s="1024">
        <v>0</v>
      </c>
      <c r="B43" s="979" t="s">
        <v>17</v>
      </c>
      <c r="C43" s="57" t="s">
        <v>5</v>
      </c>
      <c r="D43" s="57">
        <f t="shared" si="12"/>
        <v>0</v>
      </c>
      <c r="N43" s="152"/>
      <c r="O43" s="152"/>
      <c r="P43" s="152"/>
      <c r="Q43" s="152"/>
      <c r="R43" s="152"/>
      <c r="S43" s="152"/>
      <c r="T43" s="152"/>
      <c r="U43" s="152"/>
      <c r="V43" s="152"/>
      <c r="W43" s="152"/>
      <c r="X43" s="152"/>
      <c r="Y43" s="152"/>
      <c r="Z43" s="152"/>
      <c r="AA43" s="152"/>
      <c r="AC43" s="330"/>
      <c r="AD43" s="152"/>
      <c r="AE43" s="152"/>
      <c r="AF43" s="152"/>
      <c r="AG43" s="152"/>
      <c r="AH43" s="152"/>
      <c r="AI43" s="152"/>
      <c r="AJ43" s="152"/>
      <c r="AK43" s="152"/>
      <c r="AL43" s="152"/>
      <c r="AM43" s="152"/>
      <c r="AN43" s="152"/>
      <c r="AO43" s="152"/>
      <c r="AP43" s="152"/>
      <c r="AQ43" s="152"/>
      <c r="AS43" s="209"/>
      <c r="AT43" s="245"/>
      <c r="AU43" s="245"/>
      <c r="AY43" s="153"/>
      <c r="AZ43" s="209"/>
    </row>
    <row r="44" spans="1:98" s="106" customFormat="1" ht="9.75" hidden="1" customHeight="1">
      <c r="A44" s="1025"/>
      <c r="B44" s="980"/>
      <c r="C44" s="36" t="s">
        <v>6</v>
      </c>
      <c r="D44" s="36">
        <f t="shared" si="12"/>
        <v>0</v>
      </c>
      <c r="N44" s="149"/>
      <c r="O44" s="149"/>
      <c r="P44" s="149"/>
      <c r="Q44" s="149"/>
      <c r="R44" s="149"/>
      <c r="S44" s="149"/>
      <c r="T44" s="149"/>
      <c r="U44" s="149"/>
      <c r="V44" s="149"/>
      <c r="W44" s="149"/>
      <c r="X44" s="149"/>
      <c r="Y44" s="149"/>
      <c r="Z44" s="149"/>
      <c r="AA44" s="149"/>
      <c r="AC44" s="35"/>
      <c r="AD44" s="149"/>
      <c r="AE44" s="149"/>
      <c r="AF44" s="149"/>
      <c r="AG44" s="149"/>
      <c r="AH44" s="149"/>
      <c r="AI44" s="149"/>
      <c r="AJ44" s="149"/>
      <c r="AK44" s="149"/>
      <c r="AL44" s="149"/>
      <c r="AM44" s="149"/>
      <c r="AN44" s="149"/>
      <c r="AO44" s="149"/>
      <c r="AP44" s="149"/>
      <c r="AQ44" s="149"/>
      <c r="AS44" s="210"/>
      <c r="AT44" s="246"/>
      <c r="AU44" s="246"/>
      <c r="AY44" s="151"/>
      <c r="AZ44" s="210"/>
    </row>
    <row r="45" spans="1:98" s="106" customFormat="1" ht="9.75" hidden="1" customHeight="1">
      <c r="A45" s="1025"/>
      <c r="B45" s="980"/>
      <c r="C45" s="36" t="s">
        <v>7</v>
      </c>
      <c r="D45" s="36">
        <f t="shared" si="12"/>
        <v>0</v>
      </c>
      <c r="N45" s="149"/>
      <c r="O45" s="149"/>
      <c r="P45" s="149"/>
      <c r="Q45" s="149"/>
      <c r="R45" s="149"/>
      <c r="S45" s="149"/>
      <c r="T45" s="149"/>
      <c r="U45" s="149"/>
      <c r="V45" s="149"/>
      <c r="W45" s="149"/>
      <c r="X45" s="149"/>
      <c r="Y45" s="149"/>
      <c r="Z45" s="149"/>
      <c r="AA45" s="149"/>
      <c r="AC45" s="35"/>
      <c r="AD45" s="149"/>
      <c r="AE45" s="149"/>
      <c r="AF45" s="149"/>
      <c r="AG45" s="149"/>
      <c r="AH45" s="149"/>
      <c r="AI45" s="149"/>
      <c r="AJ45" s="149"/>
      <c r="AK45" s="149"/>
      <c r="AL45" s="149"/>
      <c r="AM45" s="149"/>
      <c r="AN45" s="149"/>
      <c r="AO45" s="149"/>
      <c r="AP45" s="149"/>
      <c r="AQ45" s="149"/>
      <c r="AS45" s="210"/>
      <c r="AT45" s="246"/>
      <c r="AU45" s="246"/>
      <c r="AY45" s="151"/>
      <c r="AZ45" s="210"/>
    </row>
    <row r="46" spans="1:98" s="106" customFormat="1" ht="9.75" hidden="1" customHeight="1">
      <c r="A46" s="1025"/>
      <c r="B46" s="980"/>
      <c r="C46" s="36" t="s">
        <v>8</v>
      </c>
      <c r="D46" s="36">
        <f t="shared" si="12"/>
        <v>0</v>
      </c>
      <c r="N46" s="149"/>
      <c r="O46" s="149"/>
      <c r="P46" s="149"/>
      <c r="Q46" s="149"/>
      <c r="R46" s="149"/>
      <c r="S46" s="149"/>
      <c r="T46" s="149"/>
      <c r="U46" s="149"/>
      <c r="V46" s="149"/>
      <c r="W46" s="149"/>
      <c r="X46" s="149"/>
      <c r="Y46" s="149"/>
      <c r="Z46" s="149"/>
      <c r="AA46" s="149"/>
      <c r="AC46" s="35"/>
      <c r="AD46" s="149"/>
      <c r="AE46" s="149"/>
      <c r="AF46" s="149"/>
      <c r="AG46" s="149"/>
      <c r="AH46" s="149"/>
      <c r="AI46" s="149"/>
      <c r="AJ46" s="149"/>
      <c r="AK46" s="149"/>
      <c r="AL46" s="149"/>
      <c r="AM46" s="149"/>
      <c r="AN46" s="149"/>
      <c r="AO46" s="149"/>
      <c r="AP46" s="149"/>
      <c r="AQ46" s="149"/>
      <c r="AS46" s="210"/>
      <c r="AT46" s="246"/>
      <c r="AU46" s="246"/>
      <c r="AY46" s="151"/>
      <c r="AZ46" s="210"/>
    </row>
    <row r="47" spans="1:98" s="108" customFormat="1" ht="9.75" hidden="1" customHeight="1">
      <c r="A47" s="1026"/>
      <c r="B47" s="981"/>
      <c r="C47" s="61" t="s">
        <v>9</v>
      </c>
      <c r="D47" s="61">
        <f t="shared" si="12"/>
        <v>12</v>
      </c>
      <c r="N47" s="155"/>
      <c r="O47" s="155"/>
      <c r="P47" s="155"/>
      <c r="Q47" s="169">
        <v>4</v>
      </c>
      <c r="R47" s="169">
        <v>3</v>
      </c>
      <c r="S47" s="169">
        <v>5</v>
      </c>
      <c r="T47" s="155"/>
      <c r="U47" s="155"/>
      <c r="V47" s="155"/>
      <c r="W47" s="155"/>
      <c r="X47" s="155"/>
      <c r="Y47" s="155"/>
      <c r="Z47" s="155"/>
      <c r="AA47" s="155"/>
      <c r="AC47" s="331"/>
      <c r="AD47" s="155"/>
      <c r="AE47" s="155"/>
      <c r="AF47" s="155"/>
      <c r="AG47" s="155"/>
      <c r="AH47" s="155"/>
      <c r="AI47" s="155"/>
      <c r="AJ47" s="155"/>
      <c r="AK47" s="155"/>
      <c r="AL47" s="155"/>
      <c r="AM47" s="155"/>
      <c r="AN47" s="155"/>
      <c r="AO47" s="155"/>
      <c r="AP47" s="155"/>
      <c r="AQ47" s="155"/>
      <c r="AS47" s="211"/>
      <c r="AT47" s="247"/>
      <c r="AU47" s="247"/>
      <c r="AY47" s="180"/>
      <c r="AZ47" s="211"/>
    </row>
    <row r="48" spans="1:98" s="67" customFormat="1" ht="9.75" hidden="1" customHeight="1">
      <c r="A48" s="1033">
        <v>0</v>
      </c>
      <c r="B48" s="1018" t="s">
        <v>18</v>
      </c>
      <c r="C48" s="67" t="s">
        <v>5</v>
      </c>
      <c r="D48" s="67">
        <f t="shared" si="12"/>
        <v>0</v>
      </c>
      <c r="N48" s="68"/>
      <c r="O48" s="68"/>
      <c r="P48" s="68"/>
      <c r="Q48" s="68"/>
      <c r="R48" s="68"/>
      <c r="S48" s="68"/>
      <c r="T48" s="68"/>
      <c r="U48" s="68"/>
      <c r="V48" s="68"/>
      <c r="W48" s="68"/>
      <c r="X48" s="68"/>
      <c r="Y48" s="68"/>
      <c r="Z48" s="68"/>
      <c r="AA48" s="68"/>
      <c r="AC48" s="271"/>
      <c r="AD48" s="68"/>
      <c r="AE48" s="68"/>
      <c r="AF48" s="68"/>
      <c r="AG48" s="68"/>
      <c r="AH48" s="68"/>
      <c r="AI48" s="68"/>
      <c r="AJ48" s="68"/>
      <c r="AK48" s="68"/>
      <c r="AL48" s="68"/>
      <c r="AM48" s="68"/>
      <c r="AN48" s="68"/>
      <c r="AO48" s="68"/>
      <c r="AP48" s="68"/>
      <c r="AQ48" s="68"/>
      <c r="AS48" s="70"/>
      <c r="AT48" s="244"/>
      <c r="AU48" s="244"/>
      <c r="AY48" s="69"/>
      <c r="AZ48" s="70"/>
    </row>
    <row r="49" spans="1:99" ht="9.75" hidden="1" customHeight="1">
      <c r="A49" s="1034"/>
      <c r="B49" s="1019"/>
      <c r="C49" s="36" t="s">
        <v>6</v>
      </c>
      <c r="D49" s="36">
        <f t="shared" si="12"/>
        <v>44</v>
      </c>
      <c r="H49" s="42">
        <v>3</v>
      </c>
      <c r="I49" s="42">
        <v>3</v>
      </c>
      <c r="J49" s="42">
        <v>3</v>
      </c>
      <c r="K49" s="42">
        <v>8</v>
      </c>
      <c r="L49" s="42">
        <v>3</v>
      </c>
      <c r="M49" s="42">
        <v>12</v>
      </c>
      <c r="N49" s="41">
        <v>8</v>
      </c>
      <c r="O49" s="41">
        <v>2</v>
      </c>
      <c r="Q49" s="170">
        <v>1</v>
      </c>
      <c r="R49" s="170">
        <v>1</v>
      </c>
    </row>
    <row r="50" spans="1:99" ht="9.75" hidden="1" customHeight="1">
      <c r="A50" s="1034"/>
      <c r="B50" s="1019"/>
      <c r="C50" s="36" t="s">
        <v>7</v>
      </c>
      <c r="D50" s="36">
        <f t="shared" si="12"/>
        <v>29</v>
      </c>
      <c r="M50" s="36"/>
      <c r="P50" s="41">
        <v>5</v>
      </c>
      <c r="Q50" s="41">
        <v>10</v>
      </c>
      <c r="R50" s="41">
        <v>10</v>
      </c>
      <c r="S50" s="182">
        <v>3</v>
      </c>
      <c r="T50" s="182">
        <v>1</v>
      </c>
    </row>
    <row r="51" spans="1:99" ht="9.75" hidden="1" customHeight="1">
      <c r="A51" s="1034"/>
      <c r="B51" s="1019"/>
      <c r="C51" s="36" t="s">
        <v>8</v>
      </c>
      <c r="D51" s="36">
        <f t="shared" si="12"/>
        <v>0</v>
      </c>
      <c r="M51" s="36"/>
    </row>
    <row r="52" spans="1:99" s="46" customFormat="1" ht="9.75" hidden="1" customHeight="1">
      <c r="A52" s="1035"/>
      <c r="B52" s="1020"/>
      <c r="C52" s="46" t="s">
        <v>9</v>
      </c>
      <c r="D52" s="46">
        <f t="shared" si="12"/>
        <v>0</v>
      </c>
      <c r="N52" s="47"/>
      <c r="O52" s="47"/>
      <c r="P52" s="47"/>
      <c r="Q52" s="47"/>
      <c r="R52" s="47"/>
      <c r="S52" s="47"/>
      <c r="T52" s="47"/>
      <c r="U52" s="47"/>
      <c r="V52" s="47"/>
      <c r="W52" s="47"/>
      <c r="X52" s="47"/>
      <c r="Y52" s="47"/>
      <c r="Z52" s="47"/>
      <c r="AA52" s="47"/>
      <c r="AC52" s="328"/>
      <c r="AD52" s="47"/>
      <c r="AE52" s="47"/>
      <c r="AF52" s="47"/>
      <c r="AG52" s="47"/>
      <c r="AH52" s="47"/>
      <c r="AI52" s="47"/>
      <c r="AJ52" s="47"/>
      <c r="AK52" s="47"/>
      <c r="AL52" s="47"/>
      <c r="AM52" s="47"/>
      <c r="AN52" s="47"/>
      <c r="AO52" s="47"/>
      <c r="AP52" s="47"/>
      <c r="AQ52" s="47"/>
      <c r="AS52" s="45"/>
      <c r="AT52" s="237"/>
      <c r="AU52" s="237"/>
      <c r="AY52" s="48"/>
      <c r="AZ52" s="45"/>
    </row>
    <row r="53" spans="1:99" s="57" customFormat="1" ht="9.75" hidden="1" customHeight="1">
      <c r="A53" s="1039">
        <v>0</v>
      </c>
      <c r="B53" s="1063" t="s">
        <v>19</v>
      </c>
      <c r="C53" s="57" t="s">
        <v>5</v>
      </c>
      <c r="D53" s="57">
        <f t="shared" si="12"/>
        <v>0</v>
      </c>
      <c r="M53" s="58"/>
      <c r="N53" s="58"/>
      <c r="O53" s="58"/>
      <c r="P53" s="58"/>
      <c r="Q53" s="58"/>
      <c r="R53" s="58"/>
      <c r="S53" s="58"/>
      <c r="T53" s="58"/>
      <c r="U53" s="58"/>
      <c r="V53" s="58"/>
      <c r="W53" s="58"/>
      <c r="X53" s="58"/>
      <c r="Y53" s="58"/>
      <c r="Z53" s="58"/>
      <c r="AA53" s="58"/>
      <c r="AC53" s="326"/>
      <c r="AD53" s="58"/>
      <c r="AE53" s="58"/>
      <c r="AF53" s="58"/>
      <c r="AG53" s="58"/>
      <c r="AH53" s="58"/>
      <c r="AI53" s="58"/>
      <c r="AJ53" s="58"/>
      <c r="AK53" s="58"/>
      <c r="AL53" s="58"/>
      <c r="AM53" s="58"/>
      <c r="AN53" s="58"/>
      <c r="AO53" s="58"/>
      <c r="AP53" s="58"/>
      <c r="AQ53" s="58"/>
      <c r="AS53" s="60"/>
      <c r="AT53" s="241"/>
      <c r="AU53" s="241"/>
      <c r="AY53" s="59"/>
      <c r="AZ53" s="60"/>
    </row>
    <row r="54" spans="1:99" ht="9.75" hidden="1" customHeight="1">
      <c r="A54" s="1040"/>
      <c r="B54" s="1064"/>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185"/>
      <c r="AF54" s="185"/>
      <c r="AG54" s="185"/>
      <c r="AH54" s="185"/>
      <c r="AI54" s="185"/>
      <c r="AJ54" s="135"/>
      <c r="AK54" s="135"/>
      <c r="AO54" s="112"/>
    </row>
    <row r="55" spans="1:99" ht="9.75" hidden="1" customHeight="1">
      <c r="A55" s="1040"/>
      <c r="B55" s="1064"/>
      <c r="C55" s="36" t="s">
        <v>7</v>
      </c>
      <c r="D55" s="36">
        <f t="shared" si="12"/>
        <v>22</v>
      </c>
      <c r="U55" s="160">
        <v>1</v>
      </c>
      <c r="V55" s="160"/>
      <c r="W55" s="160"/>
      <c r="X55" s="160"/>
      <c r="Y55" s="160"/>
      <c r="Z55" s="160"/>
      <c r="AA55" s="41">
        <v>1</v>
      </c>
      <c r="AB55" s="42">
        <v>8</v>
      </c>
      <c r="AC55" s="231">
        <v>7</v>
      </c>
      <c r="AD55" s="41">
        <v>2</v>
      </c>
      <c r="AE55" s="182">
        <v>3</v>
      </c>
    </row>
    <row r="56" spans="1:99" ht="9.75" hidden="1" customHeight="1">
      <c r="A56" s="1040"/>
      <c r="B56" s="1064"/>
      <c r="C56" s="36" t="s">
        <v>8</v>
      </c>
      <c r="D56" s="36">
        <f t="shared" si="12"/>
        <v>0</v>
      </c>
      <c r="Y56" s="68"/>
      <c r="AA56" s="68"/>
    </row>
    <row r="57" spans="1:99" s="61" customFormat="1" ht="9.75" hidden="1" customHeight="1">
      <c r="A57" s="1041"/>
      <c r="B57" s="1065"/>
      <c r="C57" s="61" t="s">
        <v>9</v>
      </c>
      <c r="D57" s="61">
        <f t="shared" si="12"/>
        <v>0</v>
      </c>
      <c r="M57" s="62"/>
      <c r="N57" s="62"/>
      <c r="O57" s="62"/>
      <c r="P57" s="62"/>
      <c r="Q57" s="62"/>
      <c r="R57" s="62"/>
      <c r="S57" s="62"/>
      <c r="T57" s="62"/>
      <c r="U57" s="62"/>
      <c r="V57" s="62"/>
      <c r="W57" s="62"/>
      <c r="X57" s="62"/>
      <c r="Y57" s="62"/>
      <c r="Z57" s="62"/>
      <c r="AA57" s="62"/>
      <c r="AC57" s="329"/>
      <c r="AD57" s="62"/>
      <c r="AE57" s="62"/>
      <c r="AF57" s="62"/>
      <c r="AG57" s="62"/>
      <c r="AH57" s="62"/>
      <c r="AI57" s="62"/>
      <c r="AJ57" s="62"/>
      <c r="AK57" s="62"/>
      <c r="AL57" s="62"/>
      <c r="AM57" s="62"/>
      <c r="AN57" s="62"/>
      <c r="AO57" s="62"/>
      <c r="AP57" s="62"/>
      <c r="AQ57" s="62"/>
      <c r="AS57" s="64"/>
      <c r="AT57" s="243"/>
      <c r="AU57" s="243"/>
      <c r="AY57" s="63"/>
      <c r="AZ57" s="64"/>
    </row>
    <row r="58" spans="1:99" s="67" customFormat="1" ht="9.75" hidden="1" customHeight="1">
      <c r="A58" s="1039">
        <v>0</v>
      </c>
      <c r="B58" s="979" t="s">
        <v>20</v>
      </c>
      <c r="C58" s="67" t="s">
        <v>5</v>
      </c>
      <c r="D58" s="67">
        <f t="shared" si="12"/>
        <v>10</v>
      </c>
      <c r="M58" s="68"/>
      <c r="N58" s="141">
        <v>2</v>
      </c>
      <c r="O58" s="141">
        <v>5</v>
      </c>
      <c r="P58" s="68"/>
      <c r="Q58" s="171">
        <v>3</v>
      </c>
      <c r="R58" s="68"/>
      <c r="S58" s="68"/>
      <c r="T58" s="68"/>
      <c r="U58" s="68"/>
      <c r="V58" s="68"/>
      <c r="W58" s="68"/>
      <c r="X58" s="68"/>
      <c r="Y58" s="68"/>
      <c r="Z58" s="68"/>
      <c r="AA58" s="68"/>
      <c r="AC58" s="271"/>
      <c r="AD58" s="68"/>
      <c r="AE58" s="68"/>
      <c r="AF58" s="68"/>
      <c r="AG58" s="68"/>
      <c r="AH58" s="68"/>
      <c r="AI58" s="68"/>
      <c r="AJ58" s="68"/>
      <c r="AK58" s="68"/>
      <c r="AL58" s="68"/>
      <c r="AM58" s="68"/>
      <c r="AN58" s="68"/>
      <c r="AO58" s="68"/>
      <c r="AP58" s="68"/>
      <c r="AQ58" s="68"/>
      <c r="AS58" s="70"/>
      <c r="AT58" s="244"/>
      <c r="AU58" s="244"/>
      <c r="AY58" s="69"/>
      <c r="AZ58" s="70"/>
      <c r="CT58" s="143"/>
      <c r="CU58" s="70"/>
    </row>
    <row r="59" spans="1:99" ht="9.75" hidden="1" customHeight="1">
      <c r="A59" s="1040"/>
      <c r="B59" s="980"/>
      <c r="C59" s="36" t="s">
        <v>6</v>
      </c>
      <c r="D59" s="36">
        <f t="shared" si="12"/>
        <v>0</v>
      </c>
      <c r="CT59" s="115"/>
      <c r="CU59" s="39"/>
    </row>
    <row r="60" spans="1:99" ht="9.75" hidden="1" customHeight="1">
      <c r="A60" s="1040"/>
      <c r="B60" s="980"/>
      <c r="C60" s="36" t="s">
        <v>7</v>
      </c>
      <c r="D60" s="36">
        <f t="shared" si="12"/>
        <v>0</v>
      </c>
      <c r="CT60" s="115"/>
      <c r="CU60" s="39"/>
    </row>
    <row r="61" spans="1:99" ht="9.75" hidden="1" customHeight="1">
      <c r="A61" s="1040"/>
      <c r="B61" s="980"/>
      <c r="C61" s="36" t="s">
        <v>8</v>
      </c>
      <c r="D61" s="36">
        <f t="shared" si="12"/>
        <v>0</v>
      </c>
      <c r="M61" s="36"/>
      <c r="CT61" s="115"/>
      <c r="CU61" s="39"/>
    </row>
    <row r="62" spans="1:99" s="61" customFormat="1" ht="9.75" hidden="1" customHeight="1">
      <c r="A62" s="1041"/>
      <c r="B62" s="981"/>
      <c r="C62" s="61" t="s">
        <v>9</v>
      </c>
      <c r="D62" s="61">
        <f t="shared" si="12"/>
        <v>0</v>
      </c>
      <c r="M62" s="62"/>
      <c r="N62" s="62"/>
      <c r="O62" s="37"/>
      <c r="P62" s="62"/>
      <c r="Q62" s="62"/>
      <c r="R62" s="62"/>
      <c r="S62" s="62"/>
      <c r="T62" s="62"/>
      <c r="U62" s="62"/>
      <c r="V62" s="62"/>
      <c r="W62" s="62"/>
      <c r="X62" s="62"/>
      <c r="Y62" s="62"/>
      <c r="Z62" s="62"/>
      <c r="AA62" s="62"/>
      <c r="AC62" s="329"/>
      <c r="AD62" s="62"/>
      <c r="AE62" s="62"/>
      <c r="AF62" s="62"/>
      <c r="AG62" s="62"/>
      <c r="AH62" s="62"/>
      <c r="AI62" s="62"/>
      <c r="AJ62" s="62"/>
      <c r="AK62" s="62"/>
      <c r="AL62" s="62"/>
      <c r="AM62" s="62"/>
      <c r="AN62" s="62"/>
      <c r="AO62" s="62"/>
      <c r="AP62" s="62"/>
      <c r="AQ62" s="62"/>
      <c r="AS62" s="64"/>
      <c r="AT62" s="243"/>
      <c r="AU62" s="243"/>
      <c r="AY62" s="63"/>
      <c r="AZ62" s="64"/>
      <c r="CT62" s="116"/>
      <c r="CU62" s="64"/>
    </row>
    <row r="63" spans="1:99" s="57" customFormat="1" ht="9.75" hidden="1" customHeight="1">
      <c r="A63" s="1033">
        <v>0</v>
      </c>
      <c r="B63" s="1018" t="s">
        <v>21</v>
      </c>
      <c r="C63" s="57" t="s">
        <v>5</v>
      </c>
      <c r="D63" s="57">
        <f t="shared" si="12"/>
        <v>36</v>
      </c>
      <c r="N63" s="82">
        <v>2</v>
      </c>
      <c r="O63" s="41">
        <v>5</v>
      </c>
      <c r="P63" s="82">
        <v>5</v>
      </c>
      <c r="Q63" s="82">
        <v>6</v>
      </c>
      <c r="R63" s="82">
        <v>5</v>
      </c>
      <c r="S63" s="157">
        <v>4</v>
      </c>
      <c r="T63" s="157">
        <v>2</v>
      </c>
      <c r="U63" s="157">
        <v>2</v>
      </c>
      <c r="V63" s="157">
        <v>2</v>
      </c>
      <c r="W63" s="200">
        <v>3</v>
      </c>
      <c r="X63" s="58"/>
      <c r="Y63" s="58"/>
      <c r="Z63" s="58"/>
      <c r="AA63" s="58"/>
      <c r="AC63" s="326"/>
      <c r="AD63" s="58"/>
      <c r="AE63" s="58"/>
      <c r="AF63" s="58"/>
      <c r="AG63" s="58"/>
      <c r="AH63" s="58"/>
      <c r="AI63" s="58"/>
      <c r="AJ63" s="58"/>
      <c r="AK63" s="58"/>
      <c r="AL63" s="58"/>
      <c r="AM63" s="58"/>
      <c r="AN63" s="58"/>
      <c r="AO63" s="58"/>
      <c r="AP63" s="58"/>
      <c r="AQ63" s="58"/>
      <c r="AS63" s="60"/>
      <c r="AT63" s="241"/>
      <c r="AU63" s="241"/>
      <c r="AY63" s="59"/>
      <c r="AZ63" s="60"/>
    </row>
    <row r="64" spans="1:99" ht="9.75" hidden="1" customHeight="1">
      <c r="A64" s="1034"/>
      <c r="B64" s="1019"/>
      <c r="C64" s="36" t="s">
        <v>6</v>
      </c>
      <c r="D64" s="36">
        <f t="shared" si="12"/>
        <v>0</v>
      </c>
      <c r="M64" s="36"/>
    </row>
    <row r="65" spans="1:99" ht="9.75" hidden="1" customHeight="1">
      <c r="A65" s="1034"/>
      <c r="B65" s="1019"/>
      <c r="C65" s="36" t="s">
        <v>7</v>
      </c>
      <c r="D65" s="36">
        <f t="shared" si="12"/>
        <v>0</v>
      </c>
      <c r="M65" s="36"/>
    </row>
    <row r="66" spans="1:99" ht="9.75" hidden="1" customHeight="1">
      <c r="A66" s="1034"/>
      <c r="B66" s="1019"/>
      <c r="C66" s="36" t="s">
        <v>8</v>
      </c>
      <c r="D66" s="36">
        <f t="shared" si="12"/>
        <v>10</v>
      </c>
      <c r="M66" s="41">
        <v>1</v>
      </c>
      <c r="N66" s="41">
        <v>3</v>
      </c>
      <c r="O66" s="41">
        <v>1</v>
      </c>
      <c r="P66" s="41">
        <v>1</v>
      </c>
      <c r="Q66" s="41">
        <v>1</v>
      </c>
      <c r="R66" s="41">
        <v>1</v>
      </c>
      <c r="S66" s="41">
        <v>1</v>
      </c>
      <c r="T66" s="112">
        <v>1</v>
      </c>
    </row>
    <row r="67" spans="1:99" s="46" customFormat="1" ht="9.75" hidden="1" customHeight="1">
      <c r="A67" s="1035"/>
      <c r="B67" s="1020"/>
      <c r="C67" s="46" t="s">
        <v>9</v>
      </c>
      <c r="D67" s="46">
        <f t="shared" si="12"/>
        <v>0</v>
      </c>
      <c r="N67" s="47"/>
      <c r="O67" s="47"/>
      <c r="P67" s="47"/>
      <c r="Q67" s="47"/>
      <c r="R67" s="47"/>
      <c r="S67" s="47"/>
      <c r="T67" s="47"/>
      <c r="U67" s="47"/>
      <c r="V67" s="47"/>
      <c r="W67" s="47"/>
      <c r="X67" s="47"/>
      <c r="Y67" s="47"/>
      <c r="Z67" s="47"/>
      <c r="AA67" s="47"/>
      <c r="AC67" s="328"/>
      <c r="AD67" s="47"/>
      <c r="AE67" s="47"/>
      <c r="AF67" s="47"/>
      <c r="AG67" s="47"/>
      <c r="AH67" s="47"/>
      <c r="AI67" s="47"/>
      <c r="AJ67" s="47"/>
      <c r="AK67" s="47"/>
      <c r="AL67" s="47"/>
      <c r="AM67" s="47"/>
      <c r="AN67" s="47"/>
      <c r="AO67" s="47"/>
      <c r="AP67" s="47"/>
      <c r="AQ67" s="47"/>
      <c r="AS67" s="45"/>
      <c r="AT67" s="237"/>
      <c r="AU67" s="237"/>
      <c r="AY67" s="48"/>
      <c r="AZ67" s="45"/>
    </row>
    <row r="68" spans="1:99" s="241" customFormat="1" ht="9.75" hidden="1" customHeight="1">
      <c r="A68" s="1066">
        <v>0</v>
      </c>
      <c r="B68" s="1063" t="s">
        <v>107</v>
      </c>
      <c r="C68" s="241" t="s">
        <v>5</v>
      </c>
      <c r="D68" s="241">
        <f t="shared" si="12"/>
        <v>0</v>
      </c>
      <c r="M68" s="457"/>
      <c r="N68" s="457"/>
      <c r="O68" s="457"/>
      <c r="P68" s="457"/>
      <c r="Q68" s="457"/>
      <c r="R68" s="457"/>
      <c r="S68" s="457"/>
      <c r="T68" s="457"/>
      <c r="U68" s="457"/>
      <c r="V68" s="457"/>
      <c r="W68" s="457"/>
      <c r="X68" s="457"/>
      <c r="Y68" s="457"/>
      <c r="Z68" s="457"/>
      <c r="AA68" s="457"/>
      <c r="AC68" s="458"/>
      <c r="AD68" s="457"/>
      <c r="AE68" s="457"/>
      <c r="AF68" s="457"/>
      <c r="AG68" s="457"/>
      <c r="AH68" s="457"/>
      <c r="AI68" s="457"/>
      <c r="AJ68" s="457"/>
      <c r="AK68" s="457"/>
      <c r="AL68" s="457"/>
      <c r="AM68" s="457"/>
      <c r="AN68" s="457"/>
      <c r="AO68" s="457"/>
      <c r="AP68" s="457"/>
      <c r="AQ68" s="457"/>
      <c r="AS68" s="464"/>
      <c r="AY68" s="467"/>
      <c r="AZ68" s="464"/>
    </row>
    <row r="69" spans="1:99" s="242" customFormat="1" ht="9.75" hidden="1" customHeight="1">
      <c r="A69" s="1067"/>
      <c r="B69" s="1064"/>
      <c r="C69" s="242" t="s">
        <v>6</v>
      </c>
      <c r="D69" s="242">
        <f t="shared" si="12"/>
        <v>0</v>
      </c>
      <c r="M69" s="459"/>
      <c r="N69" s="459"/>
      <c r="O69" s="459"/>
      <c r="P69" s="459"/>
      <c r="Q69" s="459"/>
      <c r="R69" s="459"/>
      <c r="S69" s="459"/>
      <c r="T69" s="459"/>
      <c r="U69" s="459"/>
      <c r="V69" s="459"/>
      <c r="W69" s="459"/>
      <c r="X69" s="459"/>
      <c r="Y69" s="459"/>
      <c r="Z69" s="459"/>
      <c r="AA69" s="459"/>
      <c r="AC69" s="460"/>
      <c r="AD69" s="459"/>
      <c r="AE69" s="459"/>
      <c r="AF69" s="459"/>
      <c r="AG69" s="459"/>
      <c r="AH69" s="459"/>
      <c r="AI69" s="459"/>
      <c r="AJ69" s="459"/>
      <c r="AK69" s="459"/>
      <c r="AL69" s="459"/>
      <c r="AM69" s="459"/>
      <c r="AN69" s="459"/>
      <c r="AO69" s="459"/>
      <c r="AP69" s="459"/>
      <c r="AQ69" s="459"/>
      <c r="AS69" s="248"/>
      <c r="AY69" s="468"/>
      <c r="AZ69" s="248"/>
    </row>
    <row r="70" spans="1:99" s="242" customFormat="1" ht="9.75" hidden="1" customHeight="1">
      <c r="A70" s="1067"/>
      <c r="B70" s="1064"/>
      <c r="C70" s="242" t="s">
        <v>7</v>
      </c>
      <c r="D70" s="242">
        <f t="shared" si="12"/>
        <v>0</v>
      </c>
      <c r="M70" s="459"/>
      <c r="N70" s="459"/>
      <c r="O70" s="459"/>
      <c r="P70" s="459"/>
      <c r="Q70" s="459"/>
      <c r="R70" s="459"/>
      <c r="S70" s="459"/>
      <c r="T70" s="459"/>
      <c r="U70" s="459"/>
      <c r="V70" s="459"/>
      <c r="W70" s="459"/>
      <c r="X70" s="459"/>
      <c r="Y70" s="459"/>
      <c r="Z70" s="459"/>
      <c r="AA70" s="459"/>
      <c r="AC70" s="460"/>
      <c r="AD70" s="459"/>
      <c r="AE70" s="459"/>
      <c r="AF70" s="459"/>
      <c r="AG70" s="459"/>
      <c r="AH70" s="459"/>
      <c r="AI70" s="459"/>
      <c r="AJ70" s="459"/>
      <c r="AK70" s="459"/>
      <c r="AL70" s="459"/>
      <c r="AM70" s="459"/>
      <c r="AN70" s="459"/>
      <c r="AO70" s="459"/>
      <c r="AP70" s="459"/>
      <c r="AQ70" s="459"/>
      <c r="AS70" s="248"/>
      <c r="AY70" s="468"/>
      <c r="AZ70" s="248"/>
    </row>
    <row r="71" spans="1:99" s="242" customFormat="1" ht="9.75" hidden="1" customHeight="1">
      <c r="A71" s="1067"/>
      <c r="B71" s="1064"/>
      <c r="C71" s="242" t="s">
        <v>8</v>
      </c>
      <c r="D71" s="242">
        <f t="shared" si="12"/>
        <v>0</v>
      </c>
      <c r="M71" s="459"/>
      <c r="N71" s="459"/>
      <c r="O71" s="459"/>
      <c r="P71" s="459"/>
      <c r="Q71" s="459"/>
      <c r="R71" s="459"/>
      <c r="S71" s="459"/>
      <c r="T71" s="459"/>
      <c r="U71" s="459"/>
      <c r="V71" s="459"/>
      <c r="W71" s="459"/>
      <c r="X71" s="459"/>
      <c r="Y71" s="459"/>
      <c r="Z71" s="459"/>
      <c r="AA71" s="459"/>
      <c r="AC71" s="460"/>
      <c r="AD71" s="459"/>
      <c r="AE71" s="459"/>
      <c r="AF71" s="459"/>
      <c r="AG71" s="459"/>
      <c r="AH71" s="459"/>
      <c r="AI71" s="459"/>
      <c r="AJ71" s="459"/>
      <c r="AK71" s="459"/>
      <c r="AL71" s="459"/>
      <c r="AM71" s="459"/>
      <c r="AN71" s="459"/>
      <c r="AO71" s="459"/>
      <c r="AP71" s="459"/>
      <c r="AQ71" s="459"/>
      <c r="AS71" s="248"/>
      <c r="AY71" s="468"/>
      <c r="AZ71" s="248"/>
    </row>
    <row r="72" spans="1:99" s="243" customFormat="1" ht="9.75" hidden="1" customHeight="1">
      <c r="A72" s="1068"/>
      <c r="B72" s="1065"/>
      <c r="C72" s="243" t="s">
        <v>9</v>
      </c>
      <c r="D72" s="243">
        <v>0</v>
      </c>
      <c r="M72" s="461"/>
      <c r="N72" s="461"/>
      <c r="O72" s="461"/>
      <c r="P72" s="461"/>
      <c r="Q72" s="461"/>
      <c r="R72" s="461"/>
      <c r="S72" s="461"/>
      <c r="T72" s="461"/>
      <c r="U72" s="461"/>
      <c r="V72" s="461"/>
      <c r="W72" s="462"/>
      <c r="X72" s="461"/>
      <c r="Y72" s="461"/>
      <c r="Z72" s="461"/>
      <c r="AA72" s="461"/>
      <c r="AC72" s="463"/>
      <c r="AD72" s="461"/>
      <c r="AE72" s="461"/>
      <c r="AF72" s="461"/>
      <c r="AG72" s="461"/>
      <c r="AH72" s="461"/>
      <c r="AI72" s="461"/>
      <c r="AJ72" s="461"/>
      <c r="AK72" s="461"/>
      <c r="AL72" s="461"/>
      <c r="AM72" s="461"/>
      <c r="AN72" s="461"/>
      <c r="AO72" s="461"/>
      <c r="AP72" s="461"/>
      <c r="AQ72" s="461"/>
      <c r="AS72" s="465"/>
      <c r="AY72" s="469"/>
      <c r="AZ72" s="465"/>
    </row>
    <row r="73" spans="1:99" s="67" customFormat="1" ht="9.75" customHeight="1">
      <c r="A73" s="1039">
        <v>0</v>
      </c>
      <c r="B73" s="1043" t="s">
        <v>23</v>
      </c>
      <c r="C73" s="67" t="s">
        <v>5</v>
      </c>
      <c r="D73" s="67">
        <f t="shared" si="12"/>
        <v>0</v>
      </c>
      <c r="M73" s="68"/>
      <c r="N73" s="68"/>
      <c r="O73" s="68"/>
      <c r="P73" s="68"/>
      <c r="Q73" s="249"/>
      <c r="R73" s="250"/>
      <c r="S73" s="68"/>
      <c r="T73" s="68"/>
      <c r="U73" s="68"/>
      <c r="V73" s="68"/>
      <c r="W73" s="68"/>
      <c r="X73" s="68"/>
      <c r="Y73" s="68"/>
      <c r="Z73" s="68"/>
      <c r="AA73" s="142"/>
      <c r="AB73" s="189"/>
      <c r="AC73" s="332"/>
      <c r="AD73" s="68"/>
      <c r="AE73" s="68"/>
      <c r="AF73" s="68"/>
      <c r="AG73" s="68"/>
      <c r="AH73" s="68"/>
      <c r="AI73" s="68"/>
      <c r="AJ73" s="68"/>
      <c r="AK73" s="68"/>
      <c r="AL73" s="68"/>
      <c r="AM73" s="68"/>
      <c r="AN73" s="68"/>
      <c r="AO73" s="68"/>
      <c r="AP73" s="68"/>
      <c r="AQ73" s="68"/>
      <c r="AS73" s="70"/>
      <c r="AT73" s="244"/>
      <c r="AU73" s="244"/>
      <c r="AY73" s="69"/>
      <c r="AZ73" s="70"/>
    </row>
    <row r="74" spans="1:99" ht="9.75" customHeight="1">
      <c r="A74" s="1040"/>
      <c r="B74" s="1042"/>
      <c r="C74" s="36" t="s">
        <v>6</v>
      </c>
      <c r="D74" s="36">
        <f t="shared" si="12"/>
        <v>0</v>
      </c>
      <c r="Q74" s="135"/>
      <c r="R74" s="185"/>
      <c r="AA74" s="112"/>
      <c r="AB74" s="53"/>
      <c r="AC74" s="333"/>
    </row>
    <row r="75" spans="1:99" ht="9.75" customHeight="1">
      <c r="A75" s="1040"/>
      <c r="B75" s="1042"/>
      <c r="C75" s="36" t="s">
        <v>7</v>
      </c>
      <c r="D75" s="36">
        <f t="shared" si="12"/>
        <v>0</v>
      </c>
      <c r="Q75" s="135"/>
      <c r="R75" s="185"/>
      <c r="AA75" s="112"/>
      <c r="AB75" s="53"/>
      <c r="AC75" s="333"/>
    </row>
    <row r="76" spans="1:99" ht="9.75" customHeight="1">
      <c r="A76" s="1040"/>
      <c r="B76" s="1042"/>
      <c r="C76" s="36" t="s">
        <v>8</v>
      </c>
      <c r="D76" s="36">
        <f t="shared" si="12"/>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41"/>
      <c r="B77" s="1044"/>
      <c r="C77" s="46" t="s">
        <v>9</v>
      </c>
      <c r="D77" s="46">
        <f t="shared" ref="D77:D147" si="13">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7"/>
      <c r="AF77" s="47"/>
      <c r="AG77" s="47"/>
      <c r="AH77" s="47"/>
      <c r="AI77" s="47"/>
      <c r="AJ77" s="47"/>
      <c r="AK77" s="47"/>
      <c r="AL77" s="47"/>
      <c r="AM77" s="47"/>
      <c r="AN77" s="47"/>
      <c r="AO77" s="47"/>
      <c r="AP77" s="47"/>
      <c r="AQ77" s="47"/>
      <c r="AS77" s="45"/>
      <c r="AT77" s="237"/>
      <c r="AU77" s="237"/>
      <c r="AY77" s="48"/>
      <c r="AZ77" s="45"/>
    </row>
    <row r="78" spans="1:99" s="106" customFormat="1" ht="9.75" customHeight="1">
      <c r="A78" s="1036">
        <v>0</v>
      </c>
      <c r="B78" s="985" t="s">
        <v>24</v>
      </c>
      <c r="C78" s="57" t="s">
        <v>5</v>
      </c>
      <c r="D78" s="57">
        <f t="shared" si="13"/>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8"/>
      <c r="AF78" s="58"/>
      <c r="AG78" s="58"/>
      <c r="AH78" s="58"/>
      <c r="AI78" s="58"/>
      <c r="AJ78" s="58"/>
      <c r="AK78" s="58"/>
      <c r="AL78" s="58"/>
      <c r="AM78" s="58"/>
      <c r="AN78" s="58"/>
      <c r="AO78" s="58"/>
      <c r="AP78" s="58"/>
      <c r="AQ78" s="58"/>
      <c r="AR78" s="57"/>
      <c r="AS78" s="60"/>
      <c r="AT78" s="241"/>
      <c r="AU78" s="241"/>
      <c r="AV78" s="57"/>
      <c r="AW78" s="57"/>
      <c r="AX78" s="57"/>
      <c r="AY78" s="59"/>
      <c r="AZ78" s="60"/>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37"/>
      <c r="B79" s="986"/>
      <c r="C79" s="36" t="s">
        <v>6</v>
      </c>
      <c r="D79" s="36">
        <f t="shared" si="13"/>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7"/>
      <c r="AF79" s="37"/>
      <c r="AG79" s="37"/>
      <c r="AH79" s="37"/>
      <c r="AI79" s="37"/>
      <c r="AJ79" s="37"/>
      <c r="AK79" s="37"/>
      <c r="AL79" s="37"/>
      <c r="AM79" s="37"/>
      <c r="AN79" s="37"/>
      <c r="AO79" s="37"/>
      <c r="AP79" s="47"/>
      <c r="AQ79" s="37"/>
      <c r="AR79" s="36"/>
      <c r="AS79" s="39"/>
      <c r="AT79" s="242"/>
      <c r="AU79" s="242"/>
      <c r="AV79" s="36"/>
      <c r="AW79" s="36"/>
      <c r="AX79" s="36"/>
      <c r="AY79" s="38"/>
      <c r="AZ79" s="39"/>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37"/>
      <c r="B80" s="986"/>
      <c r="C80" s="49" t="s">
        <v>7</v>
      </c>
      <c r="D80" s="36">
        <f t="shared" si="13"/>
        <v>72</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1">
        <v>3</v>
      </c>
      <c r="AF80" s="41">
        <v>3</v>
      </c>
      <c r="AG80" s="41">
        <v>3</v>
      </c>
      <c r="AH80" s="41">
        <v>3</v>
      </c>
      <c r="AI80" s="112">
        <v>1</v>
      </c>
      <c r="AJ80" s="112">
        <v>2</v>
      </c>
      <c r="AK80" s="112">
        <v>5</v>
      </c>
      <c r="AL80" s="112">
        <v>2</v>
      </c>
      <c r="AM80" s="112">
        <v>2</v>
      </c>
      <c r="AN80" s="112">
        <v>2</v>
      </c>
      <c r="AO80" s="112">
        <v>2</v>
      </c>
      <c r="AP80" s="53">
        <v>1</v>
      </c>
      <c r="AQ80" s="112">
        <v>1</v>
      </c>
      <c r="AR80" s="53">
        <v>1</v>
      </c>
      <c r="AS80" s="232">
        <v>1</v>
      </c>
      <c r="AT80" s="242"/>
      <c r="AU80" s="242"/>
      <c r="AV80" s="36"/>
      <c r="AW80" s="36"/>
      <c r="AX80" s="36"/>
      <c r="AY80" s="38"/>
      <c r="AZ80" s="39"/>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37"/>
      <c r="B81" s="986"/>
      <c r="C81" s="36" t="s">
        <v>8</v>
      </c>
      <c r="D81" s="36">
        <f t="shared" si="13"/>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7"/>
      <c r="AF81" s="37"/>
      <c r="AG81" s="37"/>
      <c r="AH81" s="37"/>
      <c r="AI81" s="37"/>
      <c r="AJ81" s="37"/>
      <c r="AK81" s="37"/>
      <c r="AL81" s="37"/>
      <c r="AM81" s="37"/>
      <c r="AN81" s="37"/>
      <c r="AO81" s="37"/>
      <c r="AP81" s="68"/>
      <c r="AQ81" s="37"/>
      <c r="AR81" s="36"/>
      <c r="AS81" s="39"/>
      <c r="AT81" s="242"/>
      <c r="AU81" s="242"/>
      <c r="AV81" s="36"/>
      <c r="AW81" s="36"/>
      <c r="AX81" s="36"/>
      <c r="AY81" s="38"/>
      <c r="AZ81" s="39"/>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38"/>
      <c r="B82" s="987"/>
      <c r="C82" s="46" t="s">
        <v>9</v>
      </c>
      <c r="D82" s="46">
        <f t="shared" si="13"/>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7"/>
      <c r="AF82" s="47"/>
      <c r="AG82" s="47"/>
      <c r="AH82" s="47"/>
      <c r="AI82" s="47"/>
      <c r="AJ82" s="47"/>
      <c r="AK82" s="47"/>
      <c r="AL82" s="47"/>
      <c r="AM82" s="47"/>
      <c r="AN82" s="47"/>
      <c r="AO82" s="47"/>
      <c r="AP82" s="47"/>
      <c r="AQ82" s="47"/>
      <c r="AR82" s="46"/>
      <c r="AS82" s="45"/>
      <c r="AT82" s="237"/>
      <c r="AU82" s="237"/>
      <c r="AV82" s="46"/>
      <c r="AW82" s="46"/>
      <c r="AX82" s="46"/>
      <c r="AY82" s="48"/>
      <c r="AZ82" s="45"/>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24">
        <v>0</v>
      </c>
      <c r="B83" s="979" t="s">
        <v>43</v>
      </c>
      <c r="C83" s="57" t="s">
        <v>5</v>
      </c>
      <c r="D83" s="57">
        <f t="shared" si="13"/>
        <v>117</v>
      </c>
      <c r="U83" s="79">
        <v>5</v>
      </c>
      <c r="V83" s="82">
        <v>5</v>
      </c>
      <c r="W83" s="82">
        <v>5</v>
      </c>
      <c r="X83" s="82">
        <v>5</v>
      </c>
      <c r="Y83" s="82">
        <v>5</v>
      </c>
      <c r="Z83" s="82">
        <v>5</v>
      </c>
      <c r="AA83" s="82">
        <v>5</v>
      </c>
      <c r="AB83" s="79">
        <v>5</v>
      </c>
      <c r="AC83" s="359">
        <v>5</v>
      </c>
      <c r="AD83" s="82">
        <v>3</v>
      </c>
      <c r="AE83" s="82">
        <v>5</v>
      </c>
      <c r="AF83" s="157">
        <v>6</v>
      </c>
      <c r="AG83" s="157">
        <v>6</v>
      </c>
      <c r="AH83" s="157">
        <v>5</v>
      </c>
      <c r="AI83" s="157">
        <v>5</v>
      </c>
      <c r="AJ83" s="157">
        <v>3</v>
      </c>
      <c r="AK83" s="157">
        <v>3</v>
      </c>
      <c r="AL83" s="157">
        <v>3</v>
      </c>
      <c r="AM83" s="157">
        <v>3</v>
      </c>
      <c r="AN83" s="157">
        <v>3</v>
      </c>
      <c r="AO83" s="157">
        <v>3</v>
      </c>
      <c r="AP83" s="157">
        <v>3</v>
      </c>
      <c r="AQ83" s="157">
        <v>3</v>
      </c>
      <c r="AR83" s="83">
        <v>3</v>
      </c>
      <c r="AS83" s="471">
        <v>3</v>
      </c>
      <c r="AT83" s="241"/>
      <c r="AU83" s="241"/>
      <c r="AV83" s="157">
        <v>3</v>
      </c>
      <c r="AW83" s="157">
        <v>3</v>
      </c>
      <c r="AX83" s="157">
        <v>3</v>
      </c>
      <c r="AY83" s="379">
        <v>3</v>
      </c>
      <c r="AZ83" s="60"/>
    </row>
    <row r="84" spans="1:99" ht="9.75" customHeight="1">
      <c r="A84" s="1025"/>
      <c r="B84" s="980"/>
      <c r="C84" s="36" t="s">
        <v>6</v>
      </c>
      <c r="D84" s="36">
        <f t="shared" si="13"/>
        <v>0</v>
      </c>
      <c r="M84" s="36"/>
      <c r="N84" s="36"/>
      <c r="O84" s="36"/>
      <c r="P84" s="36"/>
      <c r="Q84" s="36"/>
      <c r="R84" s="36"/>
      <c r="S84" s="36"/>
      <c r="T84" s="36"/>
      <c r="U84" s="36"/>
      <c r="V84" s="36"/>
      <c r="W84" s="36"/>
      <c r="X84" s="36"/>
      <c r="Y84" s="36"/>
      <c r="Z84" s="36"/>
    </row>
    <row r="85" spans="1:99" ht="9.75" customHeight="1">
      <c r="A85" s="1025"/>
      <c r="B85" s="980"/>
      <c r="C85" s="36" t="s">
        <v>7</v>
      </c>
      <c r="D85" s="36">
        <f t="shared" si="13"/>
        <v>0</v>
      </c>
      <c r="M85" s="36"/>
      <c r="N85" s="36"/>
      <c r="O85" s="36"/>
      <c r="P85" s="36"/>
      <c r="Q85" s="36"/>
      <c r="R85" s="36"/>
      <c r="S85" s="36"/>
      <c r="T85" s="36"/>
      <c r="U85" s="36"/>
      <c r="V85" s="36"/>
      <c r="W85" s="36"/>
      <c r="X85" s="36"/>
      <c r="Y85" s="36"/>
      <c r="Z85" s="36"/>
    </row>
    <row r="86" spans="1:99" ht="9.75" customHeight="1">
      <c r="A86" s="1025"/>
      <c r="B86" s="980"/>
      <c r="C86" s="36" t="s">
        <v>8</v>
      </c>
      <c r="D86" s="36">
        <f t="shared" si="13"/>
        <v>0</v>
      </c>
      <c r="M86" s="36"/>
      <c r="N86" s="36"/>
      <c r="O86" s="36"/>
      <c r="P86" s="36"/>
      <c r="Q86" s="36"/>
      <c r="R86" s="36"/>
      <c r="S86" s="36"/>
      <c r="T86" s="36"/>
      <c r="U86" s="36"/>
      <c r="V86" s="36"/>
      <c r="W86" s="36"/>
      <c r="X86" s="36"/>
      <c r="Y86" s="36"/>
      <c r="Z86" s="36"/>
    </row>
    <row r="87" spans="1:99" s="61" customFormat="1" ht="9.75" customHeight="1">
      <c r="A87" s="1026"/>
      <c r="B87" s="981"/>
      <c r="C87" s="61" t="s">
        <v>9</v>
      </c>
      <c r="D87" s="61">
        <f t="shared" si="13"/>
        <v>0</v>
      </c>
      <c r="AA87" s="62"/>
      <c r="AC87" s="329"/>
      <c r="AD87" s="62"/>
      <c r="AE87" s="62"/>
      <c r="AF87" s="62"/>
      <c r="AG87" s="62"/>
      <c r="AH87" s="62"/>
      <c r="AI87" s="62"/>
      <c r="AJ87" s="62"/>
      <c r="AK87" s="62"/>
      <c r="AL87" s="62"/>
      <c r="AM87" s="62"/>
      <c r="AN87" s="62"/>
      <c r="AO87" s="62"/>
      <c r="AP87" s="62"/>
      <c r="AQ87" s="62"/>
      <c r="AS87" s="64"/>
      <c r="AT87" s="243"/>
      <c r="AU87" s="243"/>
      <c r="AY87" s="63"/>
      <c r="AZ87" s="64"/>
    </row>
    <row r="88" spans="1:99" s="57" customFormat="1" ht="9.75" customHeight="1">
      <c r="A88" s="1024">
        <v>0</v>
      </c>
      <c r="B88" s="979" t="s">
        <v>41</v>
      </c>
      <c r="C88" s="57" t="s">
        <v>5</v>
      </c>
      <c r="D88" s="57">
        <f t="shared" si="13"/>
        <v>30</v>
      </c>
      <c r="AA88" s="58"/>
      <c r="AC88" s="326"/>
      <c r="AD88" s="58"/>
      <c r="AE88" s="58"/>
      <c r="AF88" s="58"/>
      <c r="AG88" s="58"/>
      <c r="AH88" s="82">
        <v>2</v>
      </c>
      <c r="AI88" s="82">
        <v>3</v>
      </c>
      <c r="AJ88" s="82">
        <v>3</v>
      </c>
      <c r="AK88" s="82">
        <v>5</v>
      </c>
      <c r="AL88" s="82">
        <v>5</v>
      </c>
      <c r="AM88" s="82">
        <v>5</v>
      </c>
      <c r="AN88" s="82">
        <v>5</v>
      </c>
      <c r="AO88" s="82">
        <v>1</v>
      </c>
      <c r="AP88" s="82">
        <v>1</v>
      </c>
      <c r="AQ88" s="157"/>
      <c r="AR88" s="84"/>
      <c r="AS88" s="60"/>
      <c r="AT88" s="241"/>
      <c r="AU88" s="241"/>
      <c r="AY88" s="59"/>
      <c r="AZ88" s="60"/>
    </row>
    <row r="89" spans="1:99" ht="9.75" customHeight="1">
      <c r="A89" s="1025"/>
      <c r="B89" s="980"/>
      <c r="C89" s="36" t="s">
        <v>6</v>
      </c>
      <c r="D89" s="36">
        <f t="shared" si="13"/>
        <v>0</v>
      </c>
      <c r="M89" s="36"/>
      <c r="N89" s="36"/>
      <c r="O89" s="36"/>
      <c r="P89" s="36"/>
      <c r="Q89" s="36"/>
      <c r="R89" s="36"/>
      <c r="S89" s="36"/>
      <c r="T89" s="36"/>
      <c r="U89" s="36"/>
      <c r="V89" s="36"/>
      <c r="W89" s="36"/>
      <c r="X89" s="36"/>
      <c r="Y89" s="36"/>
      <c r="Z89" s="36"/>
      <c r="AQ89" s="112"/>
      <c r="AR89" s="52"/>
    </row>
    <row r="90" spans="1:99" ht="9.75" customHeight="1">
      <c r="A90" s="1025"/>
      <c r="B90" s="980"/>
      <c r="C90" s="36" t="s">
        <v>7</v>
      </c>
      <c r="D90" s="36">
        <f t="shared" si="13"/>
        <v>0</v>
      </c>
      <c r="M90" s="36"/>
      <c r="N90" s="36"/>
      <c r="O90" s="36"/>
      <c r="P90" s="36"/>
      <c r="Q90" s="36"/>
      <c r="R90" s="36"/>
      <c r="S90" s="36"/>
      <c r="T90" s="36"/>
      <c r="U90" s="36"/>
      <c r="V90" s="36"/>
      <c r="W90" s="36"/>
      <c r="X90" s="36"/>
      <c r="Y90" s="36"/>
      <c r="Z90" s="36"/>
      <c r="AQ90" s="112"/>
      <c r="AR90" s="52"/>
    </row>
    <row r="91" spans="1:99" ht="9.75" customHeight="1">
      <c r="A91" s="1025"/>
      <c r="B91" s="980"/>
      <c r="C91" s="36" t="s">
        <v>8</v>
      </c>
      <c r="D91" s="36">
        <f t="shared" si="13"/>
        <v>10</v>
      </c>
      <c r="M91" s="36"/>
      <c r="N91" s="36"/>
      <c r="O91" s="36"/>
      <c r="P91" s="36"/>
      <c r="Q91" s="36"/>
      <c r="R91" s="36"/>
      <c r="S91" s="36"/>
      <c r="T91" s="36"/>
      <c r="U91" s="36"/>
      <c r="V91" s="36"/>
      <c r="W91" s="36"/>
      <c r="X91" s="36"/>
      <c r="Y91" s="36"/>
      <c r="Z91" s="36"/>
      <c r="AI91" s="41">
        <v>2</v>
      </c>
      <c r="AJ91" s="41">
        <v>2</v>
      </c>
      <c r="AK91" s="41">
        <v>1</v>
      </c>
      <c r="AL91" s="41">
        <v>1</v>
      </c>
      <c r="AM91" s="41">
        <v>1</v>
      </c>
      <c r="AN91" s="41">
        <v>1</v>
      </c>
      <c r="AO91" s="41">
        <v>1</v>
      </c>
      <c r="AP91" s="41">
        <v>1</v>
      </c>
      <c r="AQ91" s="112"/>
      <c r="AR91" s="52"/>
    </row>
    <row r="92" spans="1:99" s="61" customFormat="1" ht="9.75" customHeight="1">
      <c r="A92" s="1026"/>
      <c r="B92" s="981"/>
      <c r="C92" s="61" t="s">
        <v>9</v>
      </c>
      <c r="D92" s="61">
        <f t="shared" si="13"/>
        <v>0</v>
      </c>
      <c r="AA92" s="62"/>
      <c r="AC92" s="329"/>
      <c r="AD92" s="62"/>
      <c r="AE92" s="62"/>
      <c r="AF92" s="62"/>
      <c r="AG92" s="62"/>
      <c r="AH92" s="62"/>
      <c r="AI92" s="62"/>
      <c r="AJ92" s="62"/>
      <c r="AK92" s="62"/>
      <c r="AL92" s="62"/>
      <c r="AM92" s="62"/>
      <c r="AN92" s="62"/>
      <c r="AO92" s="62"/>
      <c r="AP92" s="62"/>
      <c r="AQ92" s="158"/>
      <c r="AR92" s="403"/>
      <c r="AS92" s="64"/>
      <c r="AT92" s="243"/>
      <c r="AU92" s="243"/>
      <c r="AY92" s="63"/>
      <c r="AZ92" s="64"/>
    </row>
    <row r="93" spans="1:99" s="57" customFormat="1" ht="9.75" customHeight="1">
      <c r="A93" s="1024">
        <v>0</v>
      </c>
      <c r="B93" s="979" t="s">
        <v>100</v>
      </c>
      <c r="C93" s="57" t="s">
        <v>5</v>
      </c>
      <c r="D93" s="57">
        <f t="shared" si="13"/>
        <v>14</v>
      </c>
      <c r="AA93" s="58"/>
      <c r="AC93" s="326"/>
      <c r="AD93" s="58"/>
      <c r="AE93" s="58"/>
      <c r="AF93" s="58"/>
      <c r="AG93" s="58"/>
      <c r="AH93" s="58"/>
      <c r="AI93" s="58"/>
      <c r="AJ93" s="58"/>
      <c r="AK93" s="58"/>
      <c r="AL93" s="58"/>
      <c r="AM93" s="82">
        <v>2</v>
      </c>
      <c r="AN93" s="82">
        <v>2</v>
      </c>
      <c r="AO93" s="82">
        <v>2</v>
      </c>
      <c r="AP93" s="82">
        <v>2</v>
      </c>
      <c r="AQ93" s="82">
        <v>2</v>
      </c>
      <c r="AR93" s="79">
        <v>2</v>
      </c>
      <c r="AS93" s="423">
        <v>2</v>
      </c>
      <c r="AT93" s="241"/>
      <c r="AU93" s="241"/>
      <c r="AY93" s="59"/>
      <c r="AZ93" s="60"/>
    </row>
    <row r="94" spans="1:99" ht="9.75" customHeight="1">
      <c r="A94" s="1025"/>
      <c r="B94" s="980"/>
      <c r="C94" s="36" t="s">
        <v>6</v>
      </c>
      <c r="D94" s="36">
        <f t="shared" si="13"/>
        <v>0</v>
      </c>
      <c r="M94" s="36"/>
      <c r="N94" s="36"/>
      <c r="O94" s="36"/>
      <c r="P94" s="36"/>
      <c r="Q94" s="36"/>
      <c r="R94" s="36"/>
      <c r="S94" s="36"/>
      <c r="T94" s="36"/>
      <c r="U94" s="36"/>
      <c r="V94" s="36"/>
      <c r="W94" s="36"/>
      <c r="X94" s="36"/>
      <c r="Y94" s="36"/>
      <c r="Z94" s="36"/>
    </row>
    <row r="95" spans="1:99" ht="9.75" customHeight="1">
      <c r="A95" s="1025"/>
      <c r="B95" s="980"/>
      <c r="C95" s="36" t="s">
        <v>7</v>
      </c>
      <c r="D95" s="36">
        <f t="shared" si="13"/>
        <v>0</v>
      </c>
      <c r="M95" s="36"/>
      <c r="N95" s="36"/>
      <c r="O95" s="36"/>
      <c r="P95" s="36"/>
      <c r="Q95" s="36"/>
      <c r="R95" s="36"/>
      <c r="S95" s="36"/>
      <c r="T95" s="36"/>
      <c r="U95" s="36"/>
      <c r="V95" s="36"/>
      <c r="W95" s="36"/>
      <c r="X95" s="36"/>
      <c r="Y95" s="36"/>
      <c r="Z95" s="36"/>
    </row>
    <row r="96" spans="1:99" ht="9.75" customHeight="1">
      <c r="A96" s="1025"/>
      <c r="B96" s="980"/>
      <c r="C96" s="36" t="s">
        <v>8</v>
      </c>
      <c r="D96" s="36">
        <f t="shared" si="13"/>
        <v>0</v>
      </c>
      <c r="M96" s="36"/>
      <c r="N96" s="36"/>
      <c r="O96" s="36"/>
      <c r="P96" s="36"/>
      <c r="Q96" s="36"/>
      <c r="R96" s="36"/>
      <c r="S96" s="36"/>
      <c r="T96" s="36"/>
      <c r="U96" s="36"/>
      <c r="V96" s="36"/>
      <c r="W96" s="36"/>
      <c r="X96" s="36"/>
      <c r="Y96" s="36"/>
      <c r="Z96" s="36"/>
    </row>
    <row r="97" spans="1:55" s="46" customFormat="1" ht="9.75" customHeight="1">
      <c r="A97" s="1026"/>
      <c r="B97" s="981"/>
      <c r="C97" s="46" t="s">
        <v>9</v>
      </c>
      <c r="D97" s="46">
        <f t="shared" si="13"/>
        <v>0</v>
      </c>
      <c r="AA97" s="47"/>
      <c r="AC97" s="328"/>
      <c r="AD97" s="47"/>
      <c r="AE97" s="47"/>
      <c r="AF97" s="47"/>
      <c r="AG97" s="47"/>
      <c r="AH97" s="47"/>
      <c r="AI97" s="47"/>
      <c r="AJ97" s="47"/>
      <c r="AK97" s="47"/>
      <c r="AL97" s="47"/>
      <c r="AM97" s="47"/>
      <c r="AN97" s="47"/>
      <c r="AO97" s="47"/>
      <c r="AP97" s="47"/>
      <c r="AQ97" s="47"/>
      <c r="AS97" s="45"/>
      <c r="AT97" s="237"/>
      <c r="AU97" s="237"/>
      <c r="AY97" s="48"/>
      <c r="AZ97" s="45"/>
    </row>
    <row r="98" spans="1:55" s="57" customFormat="1" ht="9.75" customHeight="1">
      <c r="A98" s="1036"/>
      <c r="B98" s="985" t="s">
        <v>112</v>
      </c>
      <c r="C98" s="57" t="s">
        <v>5</v>
      </c>
      <c r="D98" s="57">
        <f t="shared" si="13"/>
        <v>38</v>
      </c>
      <c r="AP98" s="58"/>
      <c r="AQ98" s="82">
        <v>5</v>
      </c>
      <c r="AR98" s="79">
        <v>5</v>
      </c>
      <c r="AS98" s="423">
        <v>5</v>
      </c>
      <c r="AT98" s="241"/>
      <c r="AU98" s="241"/>
      <c r="AV98" s="79">
        <v>3</v>
      </c>
      <c r="AW98" s="79">
        <v>5</v>
      </c>
      <c r="AX98" s="79">
        <v>5</v>
      </c>
      <c r="AY98" s="360">
        <v>5</v>
      </c>
      <c r="AZ98" s="423">
        <v>5</v>
      </c>
      <c r="BA98" s="83"/>
      <c r="BB98" s="83"/>
      <c r="BC98" s="84"/>
    </row>
    <row r="99" spans="1:55" ht="9.75" customHeight="1">
      <c r="A99" s="1037"/>
      <c r="B99" s="986"/>
      <c r="C99" s="36" t="s">
        <v>6</v>
      </c>
      <c r="D99" s="36">
        <f t="shared" si="13"/>
        <v>0</v>
      </c>
      <c r="M99" s="36"/>
      <c r="N99" s="36"/>
      <c r="O99" s="36"/>
      <c r="P99" s="36"/>
      <c r="Q99" s="36"/>
      <c r="R99" s="36"/>
      <c r="S99" s="36"/>
      <c r="T99" s="36"/>
      <c r="U99" s="36"/>
      <c r="V99" s="36"/>
      <c r="W99" s="36"/>
      <c r="X99" s="36"/>
      <c r="Y99" s="36"/>
      <c r="Z99" s="36"/>
      <c r="AA99" s="36"/>
      <c r="AC99" s="36"/>
      <c r="AD99" s="36"/>
      <c r="AE99" s="36"/>
      <c r="AF99" s="36"/>
      <c r="AG99" s="36"/>
      <c r="AH99" s="36"/>
      <c r="AI99" s="36"/>
      <c r="AJ99" s="36"/>
      <c r="AK99" s="36"/>
      <c r="AL99" s="36"/>
      <c r="AM99" s="36"/>
      <c r="AN99" s="36"/>
      <c r="AO99" s="36"/>
    </row>
    <row r="100" spans="1:55" ht="9.75" customHeight="1">
      <c r="A100" s="1037"/>
      <c r="B100" s="986"/>
      <c r="C100" s="36" t="s">
        <v>7</v>
      </c>
      <c r="D100" s="36">
        <f t="shared" si="13"/>
        <v>0</v>
      </c>
      <c r="M100" s="36"/>
      <c r="N100" s="36"/>
      <c r="O100" s="36"/>
      <c r="P100" s="36"/>
      <c r="Q100" s="36"/>
      <c r="R100" s="36"/>
      <c r="S100" s="36"/>
      <c r="T100" s="36"/>
      <c r="U100" s="36"/>
      <c r="V100" s="36"/>
      <c r="W100" s="36"/>
      <c r="X100" s="36"/>
      <c r="Y100" s="36"/>
      <c r="Z100" s="36"/>
      <c r="AA100" s="36"/>
      <c r="AC100" s="36"/>
      <c r="AD100" s="36"/>
      <c r="AE100" s="36"/>
      <c r="AF100" s="36"/>
      <c r="AG100" s="36"/>
      <c r="AH100" s="36"/>
      <c r="AI100" s="36"/>
      <c r="AJ100" s="36"/>
      <c r="AK100" s="36"/>
      <c r="AL100" s="36"/>
      <c r="AM100" s="36"/>
      <c r="AN100" s="36"/>
      <c r="AO100" s="36"/>
    </row>
    <row r="101" spans="1:55" ht="9.75" customHeight="1">
      <c r="A101" s="1037"/>
      <c r="B101" s="986"/>
      <c r="C101" s="36" t="s">
        <v>8</v>
      </c>
      <c r="D101" s="36">
        <f t="shared" si="13"/>
        <v>0</v>
      </c>
      <c r="M101" s="36"/>
      <c r="N101" s="36"/>
      <c r="O101" s="36"/>
      <c r="P101" s="36"/>
      <c r="Q101" s="36"/>
      <c r="R101" s="36"/>
      <c r="S101" s="36"/>
      <c r="T101" s="36"/>
      <c r="U101" s="36"/>
      <c r="V101" s="36"/>
      <c r="W101" s="36"/>
      <c r="X101" s="36"/>
      <c r="Y101" s="36"/>
      <c r="Z101" s="36"/>
      <c r="AA101" s="36"/>
      <c r="AC101" s="36"/>
      <c r="AD101" s="36"/>
      <c r="AE101" s="36"/>
      <c r="AF101" s="36"/>
      <c r="AG101" s="36"/>
      <c r="AH101" s="36"/>
      <c r="AI101" s="36"/>
      <c r="AJ101" s="36"/>
      <c r="AK101" s="36"/>
      <c r="AL101" s="36"/>
      <c r="AM101" s="36"/>
      <c r="AN101" s="36"/>
      <c r="AO101" s="36"/>
    </row>
    <row r="102" spans="1:55" s="61" customFormat="1" ht="9.75" customHeight="1">
      <c r="A102" s="1038"/>
      <c r="B102" s="987"/>
      <c r="C102" s="61" t="s">
        <v>9</v>
      </c>
      <c r="D102" s="61">
        <f t="shared" si="13"/>
        <v>0</v>
      </c>
      <c r="AP102" s="62"/>
      <c r="AQ102" s="62"/>
      <c r="AS102" s="64"/>
      <c r="AT102" s="243"/>
      <c r="AU102" s="243"/>
      <c r="AY102" s="63"/>
      <c r="AZ102" s="64"/>
    </row>
    <row r="103" spans="1:55" s="67" customFormat="1" ht="9.75" customHeight="1">
      <c r="A103" s="1036">
        <v>0</v>
      </c>
      <c r="B103" s="985" t="s">
        <v>101</v>
      </c>
      <c r="C103" s="67" t="s">
        <v>5</v>
      </c>
      <c r="D103" s="67">
        <f t="shared" si="13"/>
        <v>24</v>
      </c>
      <c r="S103" s="68"/>
      <c r="T103" s="68"/>
      <c r="U103" s="68"/>
      <c r="V103" s="68"/>
      <c r="W103" s="68"/>
      <c r="X103" s="68"/>
      <c r="Y103" s="68"/>
      <c r="Z103" s="68"/>
      <c r="AA103" s="141">
        <v>2</v>
      </c>
      <c r="AB103" s="139">
        <v>5</v>
      </c>
      <c r="AC103" s="338">
        <v>5</v>
      </c>
      <c r="AD103" s="141">
        <v>5</v>
      </c>
      <c r="AE103" s="141">
        <v>5</v>
      </c>
      <c r="AF103" s="141">
        <v>2</v>
      </c>
      <c r="AG103" s="68"/>
      <c r="AH103" s="68"/>
      <c r="AI103" s="68"/>
      <c r="AJ103" s="68"/>
      <c r="AK103" s="68"/>
      <c r="AL103" s="68"/>
      <c r="AM103" s="68"/>
      <c r="AN103" s="68"/>
      <c r="AO103" s="68"/>
      <c r="AP103" s="68"/>
      <c r="AQ103" s="68"/>
      <c r="AS103" s="70"/>
      <c r="AT103" s="244"/>
      <c r="AU103" s="244"/>
      <c r="AY103" s="69"/>
      <c r="AZ103" s="70"/>
    </row>
    <row r="104" spans="1:55" ht="9.75" customHeight="1">
      <c r="A104" s="1037"/>
      <c r="B104" s="986"/>
      <c r="C104" s="36" t="s">
        <v>6</v>
      </c>
      <c r="D104" s="36">
        <f t="shared" si="13"/>
        <v>0</v>
      </c>
      <c r="M104" s="36"/>
      <c r="N104" s="36"/>
      <c r="O104" s="36"/>
      <c r="P104" s="36"/>
      <c r="Q104" s="36"/>
      <c r="R104" s="36"/>
    </row>
    <row r="105" spans="1:55" ht="9.75" customHeight="1">
      <c r="A105" s="1037"/>
      <c r="B105" s="986"/>
      <c r="C105" s="36" t="s">
        <v>7</v>
      </c>
      <c r="D105" s="36">
        <f t="shared" si="13"/>
        <v>0</v>
      </c>
      <c r="M105" s="36"/>
      <c r="N105" s="36"/>
      <c r="O105" s="36"/>
      <c r="P105" s="36"/>
      <c r="Q105" s="36"/>
      <c r="R105" s="36"/>
    </row>
    <row r="106" spans="1:55" ht="9.75" customHeight="1">
      <c r="A106" s="1037"/>
      <c r="B106" s="986"/>
      <c r="C106" s="36" t="s">
        <v>8</v>
      </c>
      <c r="D106" s="36">
        <f t="shared" si="13"/>
        <v>0</v>
      </c>
      <c r="M106" s="36"/>
      <c r="N106" s="36"/>
      <c r="O106" s="36"/>
      <c r="P106" s="36"/>
      <c r="Q106" s="36"/>
      <c r="R106" s="36"/>
    </row>
    <row r="107" spans="1:55" s="46" customFormat="1" ht="9.75" customHeight="1">
      <c r="A107" s="1038"/>
      <c r="B107" s="987"/>
      <c r="C107" s="46" t="s">
        <v>9</v>
      </c>
      <c r="D107" s="46">
        <f t="shared" si="13"/>
        <v>0</v>
      </c>
      <c r="S107" s="47"/>
      <c r="T107" s="47"/>
      <c r="U107" s="47"/>
      <c r="V107" s="47"/>
      <c r="W107" s="47"/>
      <c r="X107" s="47"/>
      <c r="Y107" s="47"/>
      <c r="Z107" s="47"/>
      <c r="AA107" s="47"/>
      <c r="AC107" s="328"/>
      <c r="AD107" s="47"/>
      <c r="AE107" s="47"/>
      <c r="AF107" s="47"/>
      <c r="AG107" s="47"/>
      <c r="AH107" s="47"/>
      <c r="AI107" s="47"/>
      <c r="AJ107" s="47"/>
      <c r="AK107" s="47"/>
      <c r="AL107" s="47"/>
      <c r="AM107" s="47"/>
      <c r="AN107" s="47"/>
      <c r="AO107" s="47"/>
      <c r="AP107" s="47"/>
      <c r="AQ107" s="47"/>
      <c r="AS107" s="45"/>
      <c r="AT107" s="237"/>
      <c r="AU107" s="237"/>
      <c r="AY107" s="48"/>
      <c r="AZ107" s="45"/>
    </row>
    <row r="108" spans="1:55" s="57" customFormat="1" ht="9.75" hidden="1" customHeight="1">
      <c r="A108" s="1036"/>
      <c r="B108" s="985" t="s">
        <v>89</v>
      </c>
      <c r="C108" s="57" t="s">
        <v>5</v>
      </c>
      <c r="D108" s="57">
        <f t="shared" si="13"/>
        <v>20</v>
      </c>
      <c r="T108" s="58"/>
      <c r="U108" s="58"/>
      <c r="V108" s="82">
        <v>10</v>
      </c>
      <c r="W108" s="157">
        <v>8</v>
      </c>
      <c r="X108" s="200">
        <v>2</v>
      </c>
      <c r="Y108" s="58"/>
      <c r="Z108" s="58"/>
      <c r="AA108" s="58"/>
      <c r="AC108" s="326"/>
      <c r="AD108" s="58"/>
      <c r="AE108" s="58"/>
      <c r="AF108" s="58"/>
      <c r="AG108" s="58"/>
      <c r="AH108" s="58"/>
      <c r="AI108" s="58"/>
      <c r="AJ108" s="58"/>
      <c r="AK108" s="58"/>
      <c r="AL108" s="58"/>
      <c r="AM108" s="58"/>
      <c r="AN108" s="58"/>
      <c r="AO108" s="58"/>
      <c r="AP108" s="58"/>
      <c r="AQ108" s="58"/>
      <c r="AS108" s="60"/>
      <c r="AT108" s="241"/>
      <c r="AU108" s="241"/>
      <c r="AY108" s="59"/>
      <c r="AZ108" s="60"/>
    </row>
    <row r="109" spans="1:55" ht="9.75" hidden="1" customHeight="1">
      <c r="A109" s="1037"/>
      <c r="B109" s="986"/>
      <c r="C109" s="36" t="s">
        <v>6</v>
      </c>
      <c r="D109" s="36">
        <f t="shared" si="13"/>
        <v>0</v>
      </c>
      <c r="M109" s="36"/>
      <c r="N109" s="36"/>
      <c r="O109" s="36"/>
      <c r="P109" s="36"/>
      <c r="Q109" s="36"/>
      <c r="R109" s="36"/>
      <c r="S109" s="36"/>
    </row>
    <row r="110" spans="1:55" ht="9.75" hidden="1" customHeight="1">
      <c r="A110" s="1037"/>
      <c r="B110" s="986"/>
      <c r="C110" s="36" t="s">
        <v>7</v>
      </c>
      <c r="D110" s="36">
        <f t="shared" si="13"/>
        <v>0</v>
      </c>
      <c r="M110" s="36"/>
      <c r="N110" s="36"/>
      <c r="O110" s="36"/>
      <c r="P110" s="36"/>
      <c r="Q110" s="36"/>
      <c r="R110" s="36"/>
      <c r="S110" s="36"/>
    </row>
    <row r="111" spans="1:55" ht="9.75" hidden="1" customHeight="1">
      <c r="A111" s="1037"/>
      <c r="B111" s="986"/>
      <c r="C111" s="36" t="s">
        <v>8</v>
      </c>
      <c r="D111" s="36">
        <f t="shared" si="13"/>
        <v>0</v>
      </c>
      <c r="M111" s="36"/>
      <c r="N111" s="36"/>
      <c r="O111" s="36"/>
      <c r="P111" s="36"/>
      <c r="Q111" s="36"/>
      <c r="R111" s="36"/>
      <c r="S111" s="36"/>
    </row>
    <row r="112" spans="1:55" s="46" customFormat="1" ht="9.75" hidden="1" customHeight="1">
      <c r="A112" s="1038"/>
      <c r="B112" s="987"/>
      <c r="C112" s="46" t="s">
        <v>9</v>
      </c>
      <c r="D112" s="46">
        <f t="shared" si="13"/>
        <v>20</v>
      </c>
      <c r="T112" s="47"/>
      <c r="U112" s="47"/>
      <c r="V112" s="80">
        <v>10</v>
      </c>
      <c r="W112" s="136">
        <v>8</v>
      </c>
      <c r="X112" s="289">
        <v>2</v>
      </c>
      <c r="Y112" s="47"/>
      <c r="Z112" s="47"/>
      <c r="AA112" s="47"/>
      <c r="AC112" s="328"/>
      <c r="AD112" s="47"/>
      <c r="AE112" s="47"/>
      <c r="AF112" s="47"/>
      <c r="AG112" s="47"/>
      <c r="AH112" s="47"/>
      <c r="AI112" s="47"/>
      <c r="AJ112" s="47"/>
      <c r="AK112" s="47"/>
      <c r="AL112" s="47"/>
      <c r="AM112" s="47"/>
      <c r="AN112" s="47"/>
      <c r="AO112" s="47"/>
      <c r="AP112" s="47"/>
      <c r="AQ112" s="47"/>
      <c r="AS112" s="45"/>
      <c r="AT112" s="237"/>
      <c r="AU112" s="237"/>
      <c r="AY112" s="48"/>
      <c r="AZ112" s="45"/>
    </row>
    <row r="113" spans="1:98" s="107" customFormat="1" ht="9.75" customHeight="1">
      <c r="A113" s="1039">
        <v>0</v>
      </c>
      <c r="B113" s="979" t="s">
        <v>25</v>
      </c>
      <c r="C113" s="57" t="s">
        <v>5</v>
      </c>
      <c r="D113" s="57">
        <f t="shared" si="13"/>
        <v>107</v>
      </c>
      <c r="E113" s="57"/>
      <c r="F113" s="57"/>
      <c r="G113" s="57"/>
      <c r="H113" s="57"/>
      <c r="I113" s="57"/>
      <c r="J113" s="57"/>
      <c r="K113" s="57"/>
      <c r="L113" s="57"/>
      <c r="M113" s="58"/>
      <c r="N113" s="58"/>
      <c r="O113" s="58"/>
      <c r="P113" s="58"/>
      <c r="Q113" s="82">
        <v>6</v>
      </c>
      <c r="R113" s="82">
        <v>10</v>
      </c>
      <c r="S113" s="82">
        <v>8</v>
      </c>
      <c r="T113" s="82">
        <v>8</v>
      </c>
      <c r="U113" s="82">
        <v>8</v>
      </c>
      <c r="V113" s="82">
        <v>8</v>
      </c>
      <c r="W113" s="82">
        <v>5</v>
      </c>
      <c r="X113" s="82">
        <v>5</v>
      </c>
      <c r="Y113" s="82">
        <v>9</v>
      </c>
      <c r="Z113" s="58"/>
      <c r="AA113" s="58"/>
      <c r="AB113" s="57"/>
      <c r="AC113" s="335">
        <v>5</v>
      </c>
      <c r="AD113" s="140">
        <v>5</v>
      </c>
      <c r="AE113" s="140">
        <v>5</v>
      </c>
      <c r="AF113" s="140">
        <v>5</v>
      </c>
      <c r="AG113" s="140">
        <v>5</v>
      </c>
      <c r="AH113" s="58"/>
      <c r="AI113" s="58"/>
      <c r="AJ113" s="58"/>
      <c r="AK113" s="58"/>
      <c r="AL113" s="58"/>
      <c r="AM113" s="58"/>
      <c r="AN113" s="58"/>
      <c r="AO113" s="58"/>
      <c r="AP113" s="82">
        <v>5</v>
      </c>
      <c r="AQ113" s="58"/>
      <c r="AR113" s="79">
        <v>5</v>
      </c>
      <c r="AS113" s="423">
        <v>5</v>
      </c>
      <c r="AT113" s="241"/>
      <c r="AU113" s="241"/>
      <c r="AV113" s="57"/>
      <c r="AW113" s="57"/>
      <c r="AX113" s="57"/>
      <c r="AY113" s="59"/>
      <c r="AZ113" s="60"/>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row>
    <row r="114" spans="1:98" s="106" customFormat="1" ht="9.75" customHeight="1">
      <c r="A114" s="1040"/>
      <c r="B114" s="980"/>
      <c r="C114" s="36" t="s">
        <v>6</v>
      </c>
      <c r="D114" s="36">
        <f t="shared" si="13"/>
        <v>120</v>
      </c>
      <c r="E114" s="36"/>
      <c r="F114" s="36"/>
      <c r="G114" s="36"/>
      <c r="H114" s="36"/>
      <c r="I114" s="36"/>
      <c r="J114" s="36"/>
      <c r="K114" s="36"/>
      <c r="L114" s="36"/>
      <c r="M114" s="37"/>
      <c r="N114" s="37"/>
      <c r="O114" s="37"/>
      <c r="P114" s="37"/>
      <c r="Q114" s="41">
        <v>5</v>
      </c>
      <c r="R114" s="41">
        <v>3</v>
      </c>
      <c r="S114" s="41">
        <v>5</v>
      </c>
      <c r="T114" s="41">
        <v>2</v>
      </c>
      <c r="U114" s="41">
        <v>2</v>
      </c>
      <c r="V114" s="41">
        <v>2</v>
      </c>
      <c r="W114" s="160">
        <v>0</v>
      </c>
      <c r="X114" s="160">
        <v>2</v>
      </c>
      <c r="Y114" s="160">
        <v>2</v>
      </c>
      <c r="Z114" s="160">
        <v>1</v>
      </c>
      <c r="AA114" s="160">
        <v>1</v>
      </c>
      <c r="AB114" s="43">
        <v>1</v>
      </c>
      <c r="AC114" s="336">
        <v>2</v>
      </c>
      <c r="AD114" s="160">
        <v>2</v>
      </c>
      <c r="AE114" s="160">
        <v>2</v>
      </c>
      <c r="AF114" s="160">
        <v>2</v>
      </c>
      <c r="AG114" s="160">
        <v>5</v>
      </c>
      <c r="AH114" s="424"/>
      <c r="AI114" s="424"/>
      <c r="AJ114" s="41">
        <v>10</v>
      </c>
      <c r="AK114" s="41">
        <v>12</v>
      </c>
      <c r="AL114" s="41">
        <v>13</v>
      </c>
      <c r="AM114" s="41">
        <v>10</v>
      </c>
      <c r="AN114" s="41">
        <v>10</v>
      </c>
      <c r="AO114" s="41">
        <v>3</v>
      </c>
      <c r="AP114" s="41">
        <v>3</v>
      </c>
      <c r="AQ114" s="41">
        <v>5</v>
      </c>
      <c r="AR114" s="42">
        <v>5</v>
      </c>
      <c r="AS114" s="212">
        <v>10</v>
      </c>
      <c r="AT114" s="242"/>
      <c r="AU114" s="242"/>
      <c r="AV114" s="36"/>
      <c r="AW114" s="36"/>
      <c r="AX114" s="36"/>
      <c r="AY114" s="38"/>
      <c r="AZ114" s="39"/>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row>
    <row r="115" spans="1:98" s="106" customFormat="1" ht="9.75" customHeight="1">
      <c r="A115" s="1040"/>
      <c r="B115" s="980"/>
      <c r="C115" s="36" t="s">
        <v>7</v>
      </c>
      <c r="D115" s="36">
        <f t="shared" si="13"/>
        <v>281</v>
      </c>
      <c r="E115" s="36"/>
      <c r="F115" s="36"/>
      <c r="G115" s="36"/>
      <c r="H115" s="36"/>
      <c r="I115" s="36"/>
      <c r="J115" s="36"/>
      <c r="K115" s="36"/>
      <c r="L115" s="36"/>
      <c r="M115" s="41">
        <v>2</v>
      </c>
      <c r="N115" s="41">
        <v>6</v>
      </c>
      <c r="O115" s="41">
        <v>10</v>
      </c>
      <c r="P115" s="41">
        <v>15</v>
      </c>
      <c r="Q115" s="41">
        <v>15</v>
      </c>
      <c r="R115" s="41">
        <v>15</v>
      </c>
      <c r="S115" s="41">
        <v>5</v>
      </c>
      <c r="T115" s="41">
        <v>5</v>
      </c>
      <c r="U115" s="41">
        <v>10</v>
      </c>
      <c r="V115" s="41">
        <v>10</v>
      </c>
      <c r="W115" s="41">
        <v>10</v>
      </c>
      <c r="X115" s="41">
        <v>10</v>
      </c>
      <c r="Y115" s="41">
        <v>10</v>
      </c>
      <c r="Z115" s="41">
        <v>10</v>
      </c>
      <c r="AA115" s="41">
        <v>10</v>
      </c>
      <c r="AB115" s="42">
        <v>10</v>
      </c>
      <c r="AC115" s="231">
        <v>10</v>
      </c>
      <c r="AD115" s="41">
        <v>10</v>
      </c>
      <c r="AE115" s="41">
        <v>10</v>
      </c>
      <c r="AF115" s="41">
        <v>10</v>
      </c>
      <c r="AG115" s="41">
        <v>10</v>
      </c>
      <c r="AH115" s="41">
        <v>10</v>
      </c>
      <c r="AI115" s="41">
        <v>10</v>
      </c>
      <c r="AJ115" s="41">
        <v>10</v>
      </c>
      <c r="AK115" s="41">
        <v>10</v>
      </c>
      <c r="AL115" s="41">
        <v>5</v>
      </c>
      <c r="AM115" s="41">
        <v>5</v>
      </c>
      <c r="AN115" s="41">
        <v>3</v>
      </c>
      <c r="AO115" s="160">
        <v>5</v>
      </c>
      <c r="AP115" s="160">
        <v>5</v>
      </c>
      <c r="AQ115" s="160">
        <v>5</v>
      </c>
      <c r="AR115" s="43">
        <v>5</v>
      </c>
      <c r="AS115" s="44">
        <v>5</v>
      </c>
      <c r="AT115" s="242"/>
      <c r="AU115" s="242"/>
      <c r="AV115" s="36"/>
      <c r="AW115" s="36"/>
      <c r="AX115" s="36"/>
      <c r="AY115" s="38"/>
      <c r="AZ115" s="39"/>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row>
    <row r="116" spans="1:98" s="106" customFormat="1" ht="9.75" customHeight="1">
      <c r="A116" s="1040"/>
      <c r="B116" s="980"/>
      <c r="C116" s="36" t="s">
        <v>8</v>
      </c>
      <c r="D116" s="36">
        <f t="shared" si="13"/>
        <v>3.5</v>
      </c>
      <c r="E116" s="36"/>
      <c r="F116" s="36"/>
      <c r="G116" s="36"/>
      <c r="H116" s="36"/>
      <c r="I116" s="36"/>
      <c r="J116" s="36"/>
      <c r="K116" s="36"/>
      <c r="L116" s="36"/>
      <c r="M116" s="37"/>
      <c r="N116" s="37"/>
      <c r="O116" s="37"/>
      <c r="P116" s="80">
        <v>1</v>
      </c>
      <c r="Q116" s="41">
        <v>1</v>
      </c>
      <c r="R116" s="41">
        <v>1</v>
      </c>
      <c r="S116" s="37"/>
      <c r="T116" s="37"/>
      <c r="U116" s="37">
        <v>0.5</v>
      </c>
      <c r="V116" s="37"/>
      <c r="W116" s="37"/>
      <c r="X116" s="37"/>
      <c r="Y116" s="37"/>
      <c r="Z116" s="37"/>
      <c r="AA116" s="37"/>
      <c r="AB116" s="36"/>
      <c r="AC116" s="327"/>
      <c r="AD116" s="37"/>
      <c r="AE116" s="37"/>
      <c r="AF116" s="37"/>
      <c r="AG116" s="37"/>
      <c r="AH116" s="37"/>
      <c r="AI116" s="37"/>
      <c r="AJ116" s="37"/>
      <c r="AK116" s="37"/>
      <c r="AL116" s="37"/>
      <c r="AM116" s="37"/>
      <c r="AN116" s="37"/>
      <c r="AO116" s="37"/>
      <c r="AP116" s="37"/>
      <c r="AQ116" s="37"/>
      <c r="AR116" s="36"/>
      <c r="AS116" s="39"/>
      <c r="AT116" s="242"/>
      <c r="AU116" s="242"/>
      <c r="AV116" s="36"/>
      <c r="AW116" s="36"/>
      <c r="AX116" s="36"/>
      <c r="AY116" s="38"/>
      <c r="AZ116" s="39"/>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row>
    <row r="117" spans="1:98" s="106" customFormat="1" ht="9.75" customHeight="1">
      <c r="A117" s="1041"/>
      <c r="B117" s="981"/>
      <c r="C117" s="46" t="s">
        <v>9</v>
      </c>
      <c r="D117" s="46">
        <f t="shared" si="13"/>
        <v>41</v>
      </c>
      <c r="E117" s="46"/>
      <c r="F117" s="46"/>
      <c r="G117" s="46"/>
      <c r="H117" s="46"/>
      <c r="I117" s="46"/>
      <c r="J117" s="46"/>
      <c r="K117" s="46"/>
      <c r="L117" s="46"/>
      <c r="M117" s="47"/>
      <c r="N117" s="47"/>
      <c r="O117" s="47"/>
      <c r="P117" s="81">
        <v>1</v>
      </c>
      <c r="Q117" s="372"/>
      <c r="R117" s="114"/>
      <c r="S117" s="114"/>
      <c r="T117" s="114"/>
      <c r="U117" s="80">
        <v>5</v>
      </c>
      <c r="V117" s="114">
        <v>5</v>
      </c>
      <c r="W117" s="114">
        <v>5</v>
      </c>
      <c r="X117" s="114">
        <v>5</v>
      </c>
      <c r="Y117" s="47"/>
      <c r="Z117" s="80">
        <v>5</v>
      </c>
      <c r="AA117" s="80">
        <v>6</v>
      </c>
      <c r="AB117" s="81">
        <v>9</v>
      </c>
      <c r="AC117" s="328"/>
      <c r="AD117" s="47"/>
      <c r="AE117" s="47"/>
      <c r="AF117" s="47"/>
      <c r="AG117" s="47"/>
      <c r="AH117" s="47"/>
      <c r="AI117" s="47"/>
      <c r="AJ117" s="47"/>
      <c r="AK117" s="47"/>
      <c r="AL117" s="47"/>
      <c r="AM117" s="47"/>
      <c r="AN117" s="47"/>
      <c r="AO117" s="47"/>
      <c r="AP117" s="47"/>
      <c r="AQ117" s="47"/>
      <c r="AR117" s="46"/>
      <c r="AS117" s="45"/>
      <c r="AT117" s="237"/>
      <c r="AU117" s="237"/>
      <c r="AV117" s="46"/>
      <c r="AW117" s="46"/>
      <c r="AX117" s="46"/>
      <c r="AY117" s="48"/>
      <c r="AZ117" s="45"/>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c r="CD117" s="46"/>
      <c r="CE117" s="46"/>
      <c r="CF117" s="46"/>
      <c r="CG117" s="46"/>
      <c r="CH117" s="46"/>
      <c r="CI117" s="46"/>
      <c r="CJ117" s="46"/>
      <c r="CK117" s="46"/>
      <c r="CL117" s="46"/>
      <c r="CM117" s="46"/>
      <c r="CN117" s="46"/>
      <c r="CO117" s="46"/>
      <c r="CP117" s="46"/>
      <c r="CQ117" s="46"/>
      <c r="CR117" s="46"/>
      <c r="CS117" s="46"/>
      <c r="CT117" s="46"/>
    </row>
    <row r="118" spans="1:98" s="57" customFormat="1" ht="9.75" customHeight="1">
      <c r="A118" s="1036">
        <v>0</v>
      </c>
      <c r="B118" s="985" t="s">
        <v>108</v>
      </c>
      <c r="C118" s="57" t="s">
        <v>5</v>
      </c>
      <c r="D118" s="57">
        <f t="shared" si="13"/>
        <v>60</v>
      </c>
      <c r="AG118" s="58"/>
      <c r="AH118" s="58"/>
      <c r="AI118" s="58"/>
      <c r="AJ118" s="58"/>
      <c r="AK118" s="58"/>
      <c r="AL118" s="58"/>
      <c r="AM118" s="140"/>
      <c r="AN118" s="140"/>
      <c r="AO118" s="470"/>
      <c r="AP118" s="470"/>
      <c r="AQ118" s="470"/>
      <c r="AR118" s="405"/>
      <c r="AS118" s="466"/>
      <c r="AT118" s="241"/>
      <c r="AU118" s="241"/>
      <c r="AV118" s="405">
        <v>5</v>
      </c>
      <c r="AW118" s="405">
        <v>5</v>
      </c>
      <c r="AX118" s="405">
        <v>5</v>
      </c>
      <c r="AY118" s="456">
        <v>5</v>
      </c>
      <c r="AZ118" s="466">
        <v>5</v>
      </c>
      <c r="BA118" s="405">
        <v>5</v>
      </c>
      <c r="BB118" s="405">
        <v>5</v>
      </c>
      <c r="BC118" s="405">
        <v>5</v>
      </c>
      <c r="BD118" s="405">
        <v>5</v>
      </c>
      <c r="BE118" s="405">
        <v>5</v>
      </c>
      <c r="BF118" s="405">
        <v>5</v>
      </c>
      <c r="BG118" s="405">
        <v>5</v>
      </c>
    </row>
    <row r="119" spans="1:98" ht="9.75" customHeight="1">
      <c r="A119" s="1037"/>
      <c r="B119" s="986"/>
      <c r="C119" s="36" t="s">
        <v>6</v>
      </c>
      <c r="D119" s="36">
        <f t="shared" si="13"/>
        <v>0</v>
      </c>
      <c r="M119" s="36"/>
      <c r="N119" s="36"/>
      <c r="O119" s="36"/>
      <c r="P119" s="36"/>
      <c r="Q119" s="36"/>
      <c r="R119" s="36"/>
      <c r="S119" s="36"/>
      <c r="T119" s="36"/>
      <c r="U119" s="36"/>
      <c r="V119" s="36"/>
      <c r="W119" s="36"/>
      <c r="X119" s="36"/>
      <c r="Y119" s="36"/>
      <c r="Z119" s="36"/>
      <c r="AA119" s="36"/>
      <c r="AC119" s="36"/>
      <c r="AD119" s="36"/>
      <c r="AE119" s="36"/>
      <c r="AF119" s="36"/>
    </row>
    <row r="120" spans="1:98" ht="9.75" customHeight="1">
      <c r="A120" s="1037"/>
      <c r="B120" s="986"/>
      <c r="C120" s="36" t="s">
        <v>7</v>
      </c>
      <c r="D120" s="36">
        <f t="shared" si="13"/>
        <v>0</v>
      </c>
      <c r="M120" s="36"/>
      <c r="N120" s="36"/>
      <c r="O120" s="36"/>
      <c r="P120" s="36"/>
      <c r="Q120" s="36"/>
      <c r="R120" s="36"/>
      <c r="S120" s="36"/>
      <c r="T120" s="36"/>
      <c r="U120" s="36"/>
      <c r="V120" s="36"/>
      <c r="W120" s="36"/>
      <c r="X120" s="36"/>
      <c r="Y120" s="36"/>
      <c r="Z120" s="36"/>
      <c r="AA120" s="36"/>
      <c r="AC120" s="36"/>
      <c r="AD120" s="36"/>
      <c r="AE120" s="36"/>
      <c r="AF120" s="36"/>
    </row>
    <row r="121" spans="1:98" ht="9.75" customHeight="1">
      <c r="A121" s="1037"/>
      <c r="B121" s="986"/>
      <c r="C121" s="36" t="s">
        <v>8</v>
      </c>
      <c r="D121" s="36">
        <f t="shared" si="13"/>
        <v>0</v>
      </c>
      <c r="M121" s="36"/>
      <c r="N121" s="36"/>
      <c r="O121" s="36"/>
      <c r="P121" s="36"/>
      <c r="Q121" s="36"/>
      <c r="R121" s="36"/>
      <c r="S121" s="36"/>
      <c r="T121" s="36"/>
      <c r="U121" s="36"/>
      <c r="V121" s="36"/>
      <c r="W121" s="36"/>
      <c r="X121" s="36"/>
      <c r="Y121" s="36"/>
      <c r="Z121" s="36"/>
      <c r="AA121" s="36"/>
      <c r="AC121" s="36"/>
      <c r="AD121" s="36"/>
      <c r="AE121" s="36"/>
      <c r="AF121" s="36"/>
    </row>
    <row r="122" spans="1:98" s="61" customFormat="1" ht="9.75" customHeight="1">
      <c r="A122" s="1038"/>
      <c r="B122" s="987"/>
      <c r="C122" s="61" t="s">
        <v>9</v>
      </c>
      <c r="D122" s="61">
        <f t="shared" si="13"/>
        <v>0</v>
      </c>
      <c r="AG122" s="62"/>
      <c r="AH122" s="62"/>
      <c r="AI122" s="62"/>
      <c r="AJ122" s="62"/>
      <c r="AK122" s="62"/>
      <c r="AL122" s="62"/>
      <c r="AM122" s="62"/>
      <c r="AN122" s="62"/>
      <c r="AO122" s="62"/>
      <c r="AP122" s="62"/>
      <c r="AQ122" s="62"/>
      <c r="AS122" s="64"/>
      <c r="AT122" s="243"/>
      <c r="AU122" s="243"/>
      <c r="AY122" s="63"/>
      <c r="AZ122" s="64"/>
    </row>
    <row r="123" spans="1:98" s="67" customFormat="1" ht="9.75" customHeight="1">
      <c r="A123" s="1024">
        <v>0</v>
      </c>
      <c r="B123" s="979" t="s">
        <v>113</v>
      </c>
      <c r="C123" s="67" t="s">
        <v>5</v>
      </c>
      <c r="D123" s="67">
        <f t="shared" si="13"/>
        <v>0</v>
      </c>
      <c r="AG123" s="68"/>
      <c r="AH123" s="68"/>
      <c r="AI123" s="68"/>
      <c r="AJ123" s="68"/>
      <c r="AK123" s="68"/>
      <c r="AL123" s="68"/>
      <c r="AM123" s="68"/>
      <c r="AN123" s="68"/>
      <c r="AO123" s="68"/>
      <c r="AP123" s="68"/>
      <c r="AQ123" s="68"/>
      <c r="AS123" s="70"/>
      <c r="AT123" s="244"/>
      <c r="AU123" s="244"/>
      <c r="AY123" s="69"/>
      <c r="AZ123" s="70"/>
    </row>
    <row r="124" spans="1:98" ht="9.75" customHeight="1">
      <c r="A124" s="1025"/>
      <c r="B124" s="980"/>
      <c r="C124" s="36" t="s">
        <v>6</v>
      </c>
      <c r="D124" s="36">
        <f t="shared" si="13"/>
        <v>0</v>
      </c>
      <c r="M124" s="36"/>
      <c r="N124" s="36"/>
      <c r="O124" s="36"/>
      <c r="P124" s="36"/>
      <c r="Q124" s="36"/>
      <c r="R124" s="36"/>
      <c r="S124" s="36"/>
      <c r="T124" s="36"/>
      <c r="U124" s="36"/>
      <c r="V124" s="36"/>
      <c r="W124" s="36"/>
      <c r="X124" s="36"/>
      <c r="Y124" s="36"/>
      <c r="Z124" s="36"/>
      <c r="AA124" s="36"/>
      <c r="AC124" s="36"/>
      <c r="AD124" s="36"/>
      <c r="AE124" s="36"/>
      <c r="AF124" s="36"/>
    </row>
    <row r="125" spans="1:98" ht="9.75" customHeight="1">
      <c r="A125" s="1025"/>
      <c r="B125" s="980"/>
      <c r="C125" s="36" t="s">
        <v>7</v>
      </c>
      <c r="D125" s="36">
        <f t="shared" si="13"/>
        <v>25</v>
      </c>
      <c r="M125" s="36"/>
      <c r="N125" s="36"/>
      <c r="O125" s="36"/>
      <c r="P125" s="36"/>
      <c r="Q125" s="36"/>
      <c r="R125" s="36"/>
      <c r="S125" s="36"/>
      <c r="T125" s="36"/>
      <c r="U125" s="36"/>
      <c r="V125" s="36"/>
      <c r="W125" s="36"/>
      <c r="X125" s="36"/>
      <c r="Y125" s="36"/>
      <c r="Z125" s="36"/>
      <c r="AA125" s="36"/>
      <c r="AC125" s="36"/>
      <c r="AD125" s="36"/>
      <c r="AE125" s="36"/>
      <c r="AF125" s="36"/>
      <c r="AL125" s="290">
        <v>5</v>
      </c>
      <c r="AM125" s="290"/>
      <c r="AN125" s="290"/>
      <c r="AO125" s="112">
        <v>4</v>
      </c>
      <c r="AP125" s="112">
        <v>4</v>
      </c>
      <c r="AQ125" s="112">
        <v>4</v>
      </c>
      <c r="AR125" s="53">
        <v>4</v>
      </c>
      <c r="AS125" s="268">
        <v>4</v>
      </c>
    </row>
    <row r="126" spans="1:98" ht="9.75" customHeight="1">
      <c r="A126" s="1025"/>
      <c r="B126" s="980"/>
      <c r="C126" s="36" t="s">
        <v>8</v>
      </c>
      <c r="D126" s="36">
        <f t="shared" si="13"/>
        <v>0</v>
      </c>
      <c r="M126" s="36"/>
      <c r="N126" s="36"/>
      <c r="O126" s="36"/>
      <c r="P126" s="36"/>
      <c r="Q126" s="36"/>
      <c r="R126" s="36"/>
      <c r="S126" s="36"/>
      <c r="T126" s="36"/>
      <c r="U126" s="36"/>
      <c r="V126" s="36"/>
      <c r="W126" s="36"/>
      <c r="X126" s="36"/>
      <c r="Y126" s="36"/>
      <c r="Z126" s="36"/>
      <c r="AA126" s="36"/>
      <c r="AC126" s="36"/>
      <c r="AD126" s="36"/>
      <c r="AE126" s="36"/>
      <c r="AF126" s="36"/>
    </row>
    <row r="127" spans="1:98" s="46" customFormat="1" ht="9.75" customHeight="1">
      <c r="A127" s="1026"/>
      <c r="B127" s="981"/>
      <c r="C127" s="46" t="s">
        <v>9</v>
      </c>
      <c r="D127" s="46">
        <f t="shared" si="13"/>
        <v>0</v>
      </c>
      <c r="AG127" s="47"/>
      <c r="AH127" s="47"/>
      <c r="AI127" s="47"/>
      <c r="AJ127" s="47"/>
      <c r="AK127" s="47"/>
      <c r="AL127" s="47"/>
      <c r="AM127" s="47"/>
      <c r="AN127" s="47"/>
      <c r="AO127" s="47"/>
      <c r="AP127" s="47"/>
      <c r="AQ127" s="47"/>
      <c r="AS127" s="45"/>
      <c r="AT127" s="237"/>
      <c r="AU127" s="237"/>
      <c r="AY127" s="48"/>
      <c r="AZ127" s="45"/>
    </row>
    <row r="128" spans="1:98" s="57" customFormat="1" ht="9.75" customHeight="1">
      <c r="A128" s="1024">
        <v>0</v>
      </c>
      <c r="B128" s="979" t="s">
        <v>110</v>
      </c>
      <c r="C128" s="57" t="s">
        <v>5</v>
      </c>
      <c r="D128" s="57">
        <f t="shared" si="13"/>
        <v>0</v>
      </c>
      <c r="AG128" s="58"/>
      <c r="AH128" s="58"/>
      <c r="AI128" s="58"/>
      <c r="AJ128" s="58"/>
      <c r="AK128" s="58"/>
      <c r="AL128" s="58"/>
      <c r="AM128" s="58"/>
      <c r="AN128" s="58"/>
      <c r="AO128" s="58"/>
      <c r="AP128" s="58"/>
      <c r="AQ128" s="58"/>
      <c r="AS128" s="60"/>
      <c r="AT128" s="241"/>
      <c r="AU128" s="241"/>
      <c r="AY128" s="59"/>
      <c r="AZ128" s="60"/>
    </row>
    <row r="129" spans="1:52" ht="9.75" customHeight="1">
      <c r="A129" s="1025"/>
      <c r="B129" s="980"/>
      <c r="C129" s="36" t="s">
        <v>6</v>
      </c>
      <c r="D129" s="36">
        <f t="shared" si="13"/>
        <v>0</v>
      </c>
      <c r="M129" s="36"/>
      <c r="N129" s="36"/>
      <c r="O129" s="36"/>
      <c r="P129" s="36"/>
      <c r="Q129" s="36"/>
      <c r="R129" s="36"/>
      <c r="S129" s="36"/>
      <c r="T129" s="36"/>
      <c r="U129" s="36"/>
      <c r="V129" s="36"/>
      <c r="W129" s="36"/>
      <c r="X129" s="36"/>
      <c r="Y129" s="36"/>
      <c r="Z129" s="36"/>
      <c r="AA129" s="36"/>
      <c r="AC129" s="36"/>
      <c r="AD129" s="36"/>
      <c r="AE129" s="36"/>
      <c r="AF129" s="36"/>
    </row>
    <row r="130" spans="1:52" ht="9.75" customHeight="1">
      <c r="A130" s="1025"/>
      <c r="B130" s="980"/>
      <c r="C130" s="36" t="s">
        <v>7</v>
      </c>
      <c r="D130" s="36">
        <f t="shared" si="13"/>
        <v>34</v>
      </c>
      <c r="M130" s="36"/>
      <c r="N130" s="36"/>
      <c r="O130" s="36"/>
      <c r="P130" s="36"/>
      <c r="Q130" s="36"/>
      <c r="R130" s="36"/>
      <c r="S130" s="36"/>
      <c r="T130" s="36"/>
      <c r="U130" s="36"/>
      <c r="V130" s="36"/>
      <c r="W130" s="36"/>
      <c r="X130" s="36"/>
      <c r="Y130" s="36"/>
      <c r="Z130" s="36"/>
      <c r="AA130" s="36"/>
      <c r="AC130" s="36"/>
      <c r="AD130" s="36"/>
      <c r="AE130" s="36"/>
      <c r="AF130" s="36"/>
      <c r="AG130" s="41">
        <v>3</v>
      </c>
      <c r="AH130" s="41">
        <v>3</v>
      </c>
      <c r="AI130" s="41"/>
      <c r="AJ130" s="41">
        <v>2</v>
      </c>
      <c r="AK130" s="41">
        <v>2</v>
      </c>
      <c r="AL130" s="41">
        <v>2</v>
      </c>
      <c r="AM130" s="41">
        <v>2</v>
      </c>
      <c r="AN130" s="41">
        <v>2</v>
      </c>
      <c r="AO130" s="41">
        <v>2</v>
      </c>
      <c r="AP130" s="41">
        <v>2</v>
      </c>
      <c r="AQ130" s="41">
        <v>2</v>
      </c>
      <c r="AR130" s="42">
        <v>2</v>
      </c>
      <c r="AS130" s="41">
        <v>2</v>
      </c>
      <c r="AV130" s="41">
        <v>2</v>
      </c>
      <c r="AW130" s="41">
        <v>2</v>
      </c>
      <c r="AX130" s="41">
        <v>2</v>
      </c>
      <c r="AY130" s="40">
        <v>2</v>
      </c>
    </row>
    <row r="131" spans="1:52" ht="9.75" customHeight="1">
      <c r="A131" s="1025"/>
      <c r="B131" s="980"/>
      <c r="C131" s="36" t="s">
        <v>8</v>
      </c>
      <c r="D131" s="36">
        <f t="shared" si="13"/>
        <v>0</v>
      </c>
      <c r="M131" s="36"/>
      <c r="N131" s="36"/>
      <c r="O131" s="36"/>
      <c r="P131" s="36"/>
      <c r="Q131" s="36"/>
      <c r="R131" s="36"/>
      <c r="S131" s="36"/>
      <c r="T131" s="36"/>
      <c r="U131" s="36"/>
      <c r="V131" s="36"/>
      <c r="W131" s="36"/>
      <c r="X131" s="36"/>
      <c r="Y131" s="36"/>
      <c r="Z131" s="36"/>
      <c r="AA131" s="36"/>
      <c r="AC131" s="36"/>
      <c r="AD131" s="36"/>
      <c r="AE131" s="36"/>
      <c r="AF131" s="36"/>
    </row>
    <row r="132" spans="1:52" s="61" customFormat="1" ht="9.75" customHeight="1">
      <c r="A132" s="1026"/>
      <c r="B132" s="981"/>
      <c r="C132" s="61" t="s">
        <v>9</v>
      </c>
      <c r="D132" s="61">
        <f t="shared" si="13"/>
        <v>0</v>
      </c>
      <c r="AG132" s="62"/>
      <c r="AH132" s="62"/>
      <c r="AI132" s="62"/>
      <c r="AJ132" s="62"/>
      <c r="AK132" s="62"/>
      <c r="AL132" s="62"/>
      <c r="AM132" s="62"/>
      <c r="AN132" s="62"/>
      <c r="AO132" s="62"/>
      <c r="AP132" s="62"/>
      <c r="AQ132" s="62"/>
      <c r="AS132" s="64"/>
      <c r="AT132" s="243"/>
      <c r="AU132" s="243"/>
      <c r="AY132" s="63"/>
      <c r="AZ132" s="64"/>
    </row>
    <row r="133" spans="1:52" s="67" customFormat="1" ht="9.75" customHeight="1">
      <c r="A133" s="1024">
        <v>1</v>
      </c>
      <c r="B133" s="979" t="s">
        <v>102</v>
      </c>
      <c r="C133" s="145" t="s">
        <v>5</v>
      </c>
      <c r="D133" s="67">
        <f t="shared" si="13"/>
        <v>34</v>
      </c>
      <c r="AD133" s="68"/>
      <c r="AE133" s="68"/>
      <c r="AF133" s="68"/>
      <c r="AG133" s="68"/>
      <c r="AH133" s="68"/>
      <c r="AI133" s="68"/>
      <c r="AJ133" s="141">
        <v>5</v>
      </c>
      <c r="AK133" s="141">
        <v>5</v>
      </c>
      <c r="AL133" s="141">
        <v>5</v>
      </c>
      <c r="AM133" s="141">
        <v>5</v>
      </c>
      <c r="AN133" s="141">
        <v>5</v>
      </c>
      <c r="AO133" s="141">
        <v>4</v>
      </c>
      <c r="AP133" s="141">
        <v>5</v>
      </c>
      <c r="AQ133" s="68"/>
      <c r="AS133" s="70"/>
      <c r="AT133" s="244"/>
      <c r="AU133" s="244"/>
      <c r="AY133" s="69"/>
      <c r="AZ133" s="70"/>
    </row>
    <row r="134" spans="1:52" ht="9.75" customHeight="1">
      <c r="A134" s="1025"/>
      <c r="B134" s="980"/>
      <c r="C134" s="36" t="s">
        <v>6</v>
      </c>
      <c r="D134" s="36">
        <f t="shared" si="13"/>
        <v>0</v>
      </c>
      <c r="M134" s="36"/>
      <c r="N134" s="36"/>
      <c r="O134" s="36"/>
      <c r="P134" s="36"/>
      <c r="Q134" s="36"/>
      <c r="R134" s="36"/>
      <c r="S134" s="36"/>
      <c r="T134" s="36"/>
      <c r="U134" s="36"/>
      <c r="V134" s="36"/>
      <c r="W134" s="36"/>
      <c r="X134" s="36"/>
      <c r="Y134" s="36"/>
      <c r="Z134" s="36"/>
      <c r="AA134" s="36"/>
      <c r="AC134" s="36"/>
    </row>
    <row r="135" spans="1:52" ht="9.75" customHeight="1">
      <c r="A135" s="1025"/>
      <c r="B135" s="980"/>
      <c r="C135" s="43" t="s">
        <v>7</v>
      </c>
      <c r="D135" s="36">
        <f t="shared" si="13"/>
        <v>50</v>
      </c>
      <c r="M135" s="36"/>
      <c r="N135" s="36"/>
      <c r="O135" s="36"/>
      <c r="P135" s="36"/>
      <c r="Q135" s="36"/>
      <c r="R135" s="36"/>
      <c r="S135" s="36"/>
      <c r="T135" s="36"/>
      <c r="U135" s="36"/>
      <c r="V135" s="36"/>
      <c r="W135" s="36"/>
      <c r="X135" s="36"/>
      <c r="Y135" s="36"/>
      <c r="Z135" s="36"/>
      <c r="AA135" s="36"/>
      <c r="AC135" s="36"/>
      <c r="AH135" s="160"/>
      <c r="AI135" s="41">
        <v>2</v>
      </c>
      <c r="AJ135" s="41">
        <v>2</v>
      </c>
      <c r="AK135" s="41">
        <v>2</v>
      </c>
      <c r="AL135" s="41">
        <v>5</v>
      </c>
      <c r="AM135" s="41">
        <v>3</v>
      </c>
      <c r="AN135" s="41">
        <v>3</v>
      </c>
      <c r="AO135" s="41">
        <v>7</v>
      </c>
      <c r="AP135" s="160">
        <v>7</v>
      </c>
      <c r="AQ135" s="160">
        <v>7</v>
      </c>
      <c r="AR135" s="43">
        <v>7</v>
      </c>
      <c r="AS135" s="44">
        <v>5</v>
      </c>
    </row>
    <row r="136" spans="1:52" ht="9.75" customHeight="1">
      <c r="A136" s="1025"/>
      <c r="B136" s="980"/>
      <c r="C136" s="43" t="s">
        <v>8</v>
      </c>
      <c r="D136" s="36">
        <f t="shared" si="13"/>
        <v>24</v>
      </c>
      <c r="M136" s="36"/>
      <c r="N136" s="36"/>
      <c r="O136" s="36"/>
      <c r="P136" s="36"/>
      <c r="Q136" s="36"/>
      <c r="R136" s="36"/>
      <c r="S136" s="36"/>
      <c r="T136" s="36"/>
      <c r="U136" s="36"/>
      <c r="V136" s="36"/>
      <c r="W136" s="36"/>
      <c r="X136" s="36"/>
      <c r="Y136" s="36"/>
      <c r="Z136" s="36"/>
      <c r="AA136" s="36"/>
      <c r="AC136" s="36"/>
      <c r="AH136" s="41">
        <v>3</v>
      </c>
      <c r="AI136" s="41">
        <v>3</v>
      </c>
      <c r="AJ136" s="41">
        <v>3</v>
      </c>
      <c r="AK136" s="41">
        <v>3</v>
      </c>
      <c r="AL136" s="41">
        <v>3</v>
      </c>
      <c r="AM136" s="41">
        <v>3</v>
      </c>
      <c r="AN136" s="41">
        <v>3</v>
      </c>
      <c r="AO136" s="41">
        <v>3</v>
      </c>
    </row>
    <row r="137" spans="1:52" s="46" customFormat="1" ht="9.75" customHeight="1">
      <c r="A137" s="1026"/>
      <c r="B137" s="980"/>
      <c r="C137" s="46" t="s">
        <v>9</v>
      </c>
      <c r="D137" s="46">
        <f t="shared" si="13"/>
        <v>0</v>
      </c>
      <c r="AD137" s="47"/>
      <c r="AE137" s="47"/>
      <c r="AF137" s="47"/>
      <c r="AG137" s="47"/>
      <c r="AH137" s="47"/>
      <c r="AI137" s="47"/>
      <c r="AJ137" s="47"/>
      <c r="AK137" s="47"/>
      <c r="AL137" s="47"/>
      <c r="AM137" s="47"/>
      <c r="AN137" s="47"/>
      <c r="AO137" s="47"/>
      <c r="AP137" s="47"/>
      <c r="AQ137" s="47"/>
      <c r="AS137" s="45"/>
      <c r="AT137" s="237"/>
      <c r="AU137" s="237"/>
      <c r="AY137" s="48"/>
      <c r="AZ137" s="45"/>
    </row>
    <row r="138" spans="1:52" s="57" customFormat="1" ht="9.75" customHeight="1">
      <c r="A138" s="1039">
        <v>2</v>
      </c>
      <c r="B138" s="985" t="s">
        <v>26</v>
      </c>
      <c r="C138" s="60" t="s">
        <v>5</v>
      </c>
      <c r="D138" s="57">
        <f>SUM(E138:CT138)</f>
        <v>45</v>
      </c>
      <c r="M138" s="58"/>
      <c r="N138" s="58"/>
      <c r="O138" s="58"/>
      <c r="P138" s="58"/>
      <c r="Q138" s="82">
        <v>5</v>
      </c>
      <c r="R138" s="82">
        <v>5</v>
      </c>
      <c r="S138" s="58"/>
      <c r="T138" s="82">
        <v>4</v>
      </c>
      <c r="U138" s="82">
        <v>4</v>
      </c>
      <c r="V138" s="376">
        <v>5</v>
      </c>
      <c r="W138" s="82">
        <v>5</v>
      </c>
      <c r="X138" s="82">
        <v>5</v>
      </c>
      <c r="Y138" s="157">
        <v>5</v>
      </c>
      <c r="Z138" s="181">
        <v>2</v>
      </c>
      <c r="AA138" s="58"/>
      <c r="AC138" s="326"/>
      <c r="AD138" s="58"/>
      <c r="AE138" s="58"/>
      <c r="AF138" s="58"/>
      <c r="AG138" s="58"/>
      <c r="AH138" s="58"/>
      <c r="AI138" s="58"/>
      <c r="AJ138" s="58"/>
      <c r="AK138" s="58"/>
      <c r="AL138" s="58"/>
      <c r="AM138" s="58"/>
      <c r="AN138" s="140"/>
      <c r="AO138" s="140"/>
      <c r="AP138" s="140"/>
      <c r="AQ138" s="140">
        <v>2</v>
      </c>
      <c r="AR138" s="85">
        <v>3</v>
      </c>
      <c r="AS138" s="60"/>
      <c r="AT138" s="241"/>
      <c r="AU138" s="241"/>
      <c r="AY138" s="59"/>
      <c r="AZ138" s="60"/>
    </row>
    <row r="139" spans="1:52" ht="9.75" customHeight="1">
      <c r="A139" s="1040"/>
      <c r="B139" s="986"/>
      <c r="C139" s="39" t="s">
        <v>6</v>
      </c>
      <c r="D139" s="36">
        <f t="shared" si="13"/>
        <v>26</v>
      </c>
      <c r="P139" s="41">
        <v>1</v>
      </c>
      <c r="S139" s="41">
        <v>2</v>
      </c>
      <c r="T139" s="41">
        <v>1</v>
      </c>
      <c r="U139" s="41">
        <v>3</v>
      </c>
      <c r="V139" s="41">
        <v>4</v>
      </c>
      <c r="W139" s="112">
        <v>5</v>
      </c>
      <c r="X139" s="41">
        <v>0</v>
      </c>
      <c r="Y139" s="112">
        <v>3</v>
      </c>
      <c r="Z139" s="182"/>
      <c r="AK139" s="160"/>
      <c r="AL139" s="160"/>
      <c r="AM139" s="160"/>
      <c r="AN139" s="160">
        <v>2</v>
      </c>
      <c r="AO139" s="160">
        <v>2</v>
      </c>
      <c r="AP139" s="160"/>
      <c r="AQ139" s="160"/>
      <c r="AR139" s="43">
        <v>3</v>
      </c>
    </row>
    <row r="140" spans="1:52" ht="9.75" customHeight="1">
      <c r="A140" s="1040"/>
      <c r="B140" s="986"/>
      <c r="C140" s="39" t="s">
        <v>7</v>
      </c>
      <c r="D140" s="36">
        <f t="shared" si="13"/>
        <v>32</v>
      </c>
      <c r="V140" s="141">
        <v>5</v>
      </c>
      <c r="W140" s="41">
        <v>10</v>
      </c>
      <c r="X140" s="41">
        <v>5</v>
      </c>
      <c r="Y140" s="112">
        <v>5</v>
      </c>
      <c r="Z140" s="182">
        <v>5</v>
      </c>
      <c r="AA140" s="182">
        <v>2</v>
      </c>
    </row>
    <row r="141" spans="1:52" ht="9.75" customHeight="1">
      <c r="A141" s="1040"/>
      <c r="B141" s="986"/>
      <c r="C141" s="39" t="s">
        <v>8</v>
      </c>
      <c r="D141" s="36">
        <f t="shared" si="13"/>
        <v>0</v>
      </c>
    </row>
    <row r="142" spans="1:52" s="61" customFormat="1" ht="9.75" customHeight="1">
      <c r="A142" s="1041"/>
      <c r="B142" s="987"/>
      <c r="C142" s="64" t="s">
        <v>9</v>
      </c>
      <c r="D142" s="61">
        <f t="shared" si="13"/>
        <v>0</v>
      </c>
      <c r="M142" s="62"/>
      <c r="N142" s="62"/>
      <c r="O142" s="62"/>
      <c r="P142" s="62"/>
      <c r="Q142" s="62"/>
      <c r="R142" s="62"/>
      <c r="S142" s="62"/>
      <c r="T142" s="62"/>
      <c r="U142" s="62"/>
      <c r="V142" s="62"/>
      <c r="W142" s="62"/>
      <c r="X142" s="62"/>
      <c r="Y142" s="62"/>
      <c r="Z142" s="62"/>
      <c r="AA142" s="62"/>
      <c r="AC142" s="329"/>
      <c r="AD142" s="62"/>
      <c r="AE142" s="62"/>
      <c r="AF142" s="62"/>
      <c r="AG142" s="62"/>
      <c r="AH142" s="62"/>
      <c r="AI142" s="62"/>
      <c r="AJ142" s="62"/>
      <c r="AK142" s="62"/>
      <c r="AL142" s="62"/>
      <c r="AM142" s="62"/>
      <c r="AN142" s="62"/>
      <c r="AO142" s="62"/>
      <c r="AP142" s="62"/>
      <c r="AQ142" s="62"/>
      <c r="AS142" s="64"/>
      <c r="AT142" s="243"/>
      <c r="AU142" s="243"/>
      <c r="AY142" s="63"/>
      <c r="AZ142" s="64"/>
    </row>
    <row r="143" spans="1:52" s="67" customFormat="1" ht="9.75" hidden="1" customHeight="1">
      <c r="A143" s="1039"/>
      <c r="B143" s="1042" t="s">
        <v>27</v>
      </c>
      <c r="C143" s="67" t="s">
        <v>5</v>
      </c>
      <c r="D143" s="67">
        <f t="shared" si="13"/>
        <v>37</v>
      </c>
      <c r="M143" s="68"/>
      <c r="N143" s="141">
        <v>5</v>
      </c>
      <c r="O143" s="141">
        <v>10</v>
      </c>
      <c r="P143" s="141">
        <v>11</v>
      </c>
      <c r="Q143" s="141">
        <v>5</v>
      </c>
      <c r="R143" s="142">
        <v>4</v>
      </c>
      <c r="S143" s="171">
        <v>2</v>
      </c>
      <c r="T143" s="68"/>
      <c r="U143" s="68"/>
      <c r="V143" s="68"/>
      <c r="W143" s="68"/>
      <c r="X143" s="68"/>
      <c r="Y143" s="68"/>
      <c r="Z143" s="68"/>
      <c r="AA143" s="68"/>
      <c r="AC143" s="271"/>
      <c r="AD143" s="68"/>
      <c r="AE143" s="68"/>
      <c r="AF143" s="68"/>
      <c r="AG143" s="68"/>
      <c r="AH143" s="68"/>
      <c r="AI143" s="68"/>
      <c r="AJ143" s="68"/>
      <c r="AK143" s="68"/>
      <c r="AL143" s="68"/>
      <c r="AM143" s="68"/>
      <c r="AN143" s="68"/>
      <c r="AO143" s="68"/>
      <c r="AP143" s="68"/>
      <c r="AQ143" s="68"/>
      <c r="AS143" s="70"/>
      <c r="AT143" s="244"/>
      <c r="AU143" s="244"/>
      <c r="AY143" s="69"/>
      <c r="AZ143" s="70"/>
    </row>
    <row r="144" spans="1:52" ht="9.75" hidden="1" customHeight="1">
      <c r="A144" s="1040"/>
      <c r="B144" s="1042"/>
      <c r="C144" s="36" t="s">
        <v>6</v>
      </c>
      <c r="D144" s="36">
        <f t="shared" si="13"/>
        <v>17</v>
      </c>
      <c r="O144" s="41">
        <v>2</v>
      </c>
      <c r="P144" s="41">
        <v>3</v>
      </c>
      <c r="Q144" s="41">
        <v>6</v>
      </c>
      <c r="R144" s="112">
        <v>4</v>
      </c>
      <c r="S144" s="182">
        <v>2</v>
      </c>
    </row>
    <row r="145" spans="1:57" ht="9.75" hidden="1" customHeight="1">
      <c r="A145" s="1040"/>
      <c r="B145" s="1042"/>
      <c r="C145" s="36" t="s">
        <v>7</v>
      </c>
      <c r="D145" s="36">
        <f t="shared" si="13"/>
        <v>22</v>
      </c>
      <c r="S145" s="41">
        <v>1</v>
      </c>
      <c r="T145" s="41">
        <v>9</v>
      </c>
      <c r="U145" s="41">
        <v>5</v>
      </c>
      <c r="V145" s="112">
        <v>5</v>
      </c>
      <c r="W145" s="182">
        <v>2</v>
      </c>
      <c r="X145" s="135"/>
      <c r="Y145" s="135"/>
      <c r="Z145" s="135"/>
    </row>
    <row r="146" spans="1:57" ht="9.75" hidden="1" customHeight="1">
      <c r="A146" s="1040"/>
      <c r="B146" s="1042"/>
      <c r="C146" s="36" t="s">
        <v>8</v>
      </c>
      <c r="D146" s="36">
        <v>8</v>
      </c>
      <c r="N146" s="41">
        <v>2</v>
      </c>
      <c r="O146" s="41">
        <v>4</v>
      </c>
      <c r="P146" s="41">
        <v>1</v>
      </c>
      <c r="Q146" s="41">
        <v>1</v>
      </c>
      <c r="R146" s="112">
        <v>0.5</v>
      </c>
      <c r="AE146" s="68"/>
      <c r="AF146" s="68"/>
      <c r="AG146" s="68"/>
      <c r="AH146" s="68"/>
      <c r="AI146" s="68"/>
      <c r="AJ146" s="68"/>
      <c r="AK146" s="68"/>
    </row>
    <row r="147" spans="1:57" s="46" customFormat="1" ht="9.75" hidden="1" customHeight="1">
      <c r="A147" s="1041"/>
      <c r="B147" s="1042"/>
      <c r="C147" s="46" t="s">
        <v>9</v>
      </c>
      <c r="D147" s="46">
        <f t="shared" si="13"/>
        <v>0</v>
      </c>
      <c r="M147" s="47"/>
      <c r="N147" s="47"/>
      <c r="O147" s="47"/>
      <c r="P147" s="47"/>
      <c r="Q147" s="47"/>
      <c r="R147" s="47"/>
      <c r="S147" s="47"/>
      <c r="T147" s="47"/>
      <c r="U147" s="47"/>
      <c r="V147" s="47"/>
      <c r="W147" s="47"/>
      <c r="X147" s="47"/>
      <c r="Y147" s="47"/>
      <c r="Z147" s="47"/>
      <c r="AA147" s="47"/>
      <c r="AC147" s="328"/>
      <c r="AD147" s="47"/>
      <c r="AE147" s="47"/>
      <c r="AF147" s="47"/>
      <c r="AG147" s="47"/>
      <c r="AH147" s="47"/>
      <c r="AI147" s="47"/>
      <c r="AJ147" s="47"/>
      <c r="AK147" s="47"/>
      <c r="AL147" s="47"/>
      <c r="AM147" s="47"/>
      <c r="AN147" s="47"/>
      <c r="AO147" s="47"/>
      <c r="AP147" s="47"/>
      <c r="AQ147" s="47"/>
      <c r="AS147" s="45"/>
      <c r="AT147" s="237"/>
      <c r="AU147" s="237"/>
      <c r="AY147" s="48"/>
      <c r="AZ147" s="45"/>
    </row>
    <row r="148" spans="1:57" s="67" customFormat="1" ht="9.75" customHeight="1">
      <c r="A148" s="1048">
        <v>3</v>
      </c>
      <c r="B148" s="1032" t="s">
        <v>91</v>
      </c>
      <c r="C148" s="70" t="s">
        <v>5</v>
      </c>
      <c r="D148" s="57">
        <f>SUM(E148:CT148)</f>
        <v>0</v>
      </c>
      <c r="V148" s="68"/>
      <c r="W148" s="68"/>
      <c r="X148" s="68"/>
      <c r="Y148" s="68"/>
      <c r="Z148" s="68"/>
      <c r="AA148" s="68"/>
      <c r="AC148" s="271"/>
      <c r="AD148" s="68"/>
      <c r="AE148" s="68"/>
      <c r="AF148" s="68"/>
      <c r="AG148" s="68"/>
      <c r="AH148" s="68"/>
      <c r="AI148" s="68"/>
      <c r="AJ148" s="68"/>
      <c r="AK148" s="68"/>
      <c r="AL148" s="68"/>
      <c r="AM148" s="68"/>
      <c r="AN148" s="68"/>
      <c r="AO148" s="68"/>
      <c r="AP148" s="68"/>
      <c r="AQ148" s="68"/>
      <c r="AS148" s="70"/>
      <c r="AT148" s="244"/>
      <c r="AU148" s="244"/>
      <c r="AV148" s="130"/>
      <c r="AW148" s="130"/>
      <c r="AX148" s="130"/>
      <c r="AY148" s="273"/>
      <c r="AZ148" s="253"/>
      <c r="BA148" s="130"/>
      <c r="BB148" s="130"/>
      <c r="BC148" s="130"/>
      <c r="BD148" s="130"/>
      <c r="BE148" s="130"/>
    </row>
    <row r="149" spans="1:57" ht="9.75" customHeight="1">
      <c r="A149" s="1049"/>
      <c r="B149" s="980"/>
      <c r="C149" s="39" t="s">
        <v>6</v>
      </c>
      <c r="D149" s="36">
        <f t="shared" ref="D149:D196" si="14">SUM(E149:CT149)</f>
        <v>0</v>
      </c>
      <c r="M149" s="36"/>
      <c r="N149" s="36"/>
      <c r="O149" s="36"/>
      <c r="P149" s="36"/>
      <c r="Q149" s="36"/>
      <c r="R149" s="36"/>
      <c r="S149" s="36"/>
      <c r="T149" s="36"/>
      <c r="U149" s="36"/>
      <c r="AV149" s="43"/>
      <c r="AW149" s="43"/>
      <c r="AX149" s="43"/>
      <c r="AY149" s="174"/>
      <c r="AZ149" s="44"/>
      <c r="BA149" s="43"/>
      <c r="BB149" s="43"/>
      <c r="BC149" s="43"/>
      <c r="BD149" s="43"/>
      <c r="BE149" s="43"/>
    </row>
    <row r="150" spans="1:57" ht="9.75" customHeight="1">
      <c r="A150" s="1049"/>
      <c r="B150" s="980"/>
      <c r="C150" s="39" t="s">
        <v>7</v>
      </c>
      <c r="D150" s="36">
        <f t="shared" si="14"/>
        <v>0</v>
      </c>
      <c r="M150" s="36"/>
      <c r="N150" s="36"/>
      <c r="O150" s="36"/>
      <c r="P150" s="36"/>
      <c r="Q150" s="36"/>
      <c r="R150" s="36"/>
      <c r="S150" s="36"/>
      <c r="T150" s="36"/>
      <c r="U150" s="36"/>
      <c r="AV150" s="43"/>
      <c r="AW150" s="43"/>
      <c r="AX150" s="43"/>
      <c r="AY150" s="174"/>
      <c r="AZ150" s="44"/>
      <c r="BA150" s="43"/>
      <c r="BB150" s="43"/>
      <c r="BC150" s="43"/>
      <c r="BD150" s="43"/>
      <c r="BE150" s="43"/>
    </row>
    <row r="151" spans="1:57" ht="9.75" customHeight="1">
      <c r="A151" s="1049"/>
      <c r="B151" s="980"/>
      <c r="C151" s="39" t="s">
        <v>8</v>
      </c>
      <c r="D151" s="36">
        <f t="shared" si="14"/>
        <v>0</v>
      </c>
      <c r="M151" s="36"/>
      <c r="N151" s="36"/>
      <c r="O151" s="36"/>
      <c r="P151" s="36"/>
      <c r="Q151" s="36"/>
      <c r="R151" s="36"/>
      <c r="S151" s="36"/>
      <c r="T151" s="36"/>
      <c r="U151" s="36"/>
    </row>
    <row r="152" spans="1:57" s="46" customFormat="1" ht="9.75" customHeight="1">
      <c r="A152" s="1050"/>
      <c r="B152" s="981"/>
      <c r="C152" s="45" t="s">
        <v>5</v>
      </c>
      <c r="D152" s="46">
        <f t="shared" si="14"/>
        <v>0</v>
      </c>
      <c r="V152" s="47"/>
      <c r="W152" s="47"/>
      <c r="X152" s="47"/>
      <c r="Y152" s="47"/>
      <c r="Z152" s="47"/>
      <c r="AA152" s="47"/>
      <c r="AC152" s="328"/>
      <c r="AD152" s="47"/>
      <c r="AE152" s="47"/>
      <c r="AF152" s="47"/>
      <c r="AG152" s="47"/>
      <c r="AH152" s="47"/>
      <c r="AI152" s="47"/>
      <c r="AJ152" s="114"/>
      <c r="AK152" s="114"/>
      <c r="AL152" s="114"/>
      <c r="AM152" s="114"/>
      <c r="AN152" s="114"/>
      <c r="AO152" s="114"/>
      <c r="AP152" s="114"/>
      <c r="AQ152" s="114"/>
      <c r="AR152" s="269"/>
      <c r="AS152" s="407"/>
      <c r="AT152" s="237"/>
      <c r="AU152" s="237"/>
      <c r="AV152" s="269"/>
      <c r="AW152" s="269"/>
      <c r="AY152" s="48"/>
      <c r="AZ152" s="45"/>
    </row>
    <row r="153" spans="1:57" s="57" customFormat="1" ht="9.75" customHeight="1">
      <c r="A153" s="1033">
        <v>4</v>
      </c>
      <c r="B153" s="982" t="s">
        <v>111</v>
      </c>
      <c r="C153" s="60" t="s">
        <v>5</v>
      </c>
      <c r="D153" s="57">
        <f t="shared" si="14"/>
        <v>0</v>
      </c>
      <c r="M153" s="58"/>
      <c r="N153" s="58"/>
      <c r="O153" s="58"/>
      <c r="P153" s="58"/>
      <c r="Q153" s="58"/>
      <c r="R153" s="58"/>
      <c r="S153" s="58"/>
      <c r="T153" s="58"/>
      <c r="U153" s="58"/>
      <c r="V153" s="58"/>
      <c r="W153" s="58"/>
      <c r="X153" s="58"/>
      <c r="Y153" s="58"/>
      <c r="Z153" s="58"/>
      <c r="AA153" s="58"/>
      <c r="AC153" s="326"/>
      <c r="AD153" s="58"/>
      <c r="AE153" s="58"/>
      <c r="AF153" s="58"/>
      <c r="AG153" s="58"/>
      <c r="AH153" s="58"/>
      <c r="AI153" s="58"/>
      <c r="AJ153" s="58"/>
      <c r="AK153" s="58"/>
      <c r="AL153" s="58"/>
      <c r="AM153" s="58"/>
      <c r="AN153" s="58"/>
      <c r="AO153" s="58"/>
      <c r="AP153" s="58"/>
      <c r="AQ153" s="58"/>
      <c r="AS153" s="60"/>
      <c r="AT153" s="241"/>
      <c r="AU153" s="241"/>
      <c r="AY153" s="59"/>
      <c r="AZ153" s="60"/>
    </row>
    <row r="154" spans="1:57" ht="9.75" customHeight="1">
      <c r="A154" s="1034"/>
      <c r="B154" s="983"/>
      <c r="C154" s="39" t="s">
        <v>6</v>
      </c>
      <c r="D154" s="36">
        <f t="shared" si="14"/>
        <v>0</v>
      </c>
    </row>
    <row r="155" spans="1:57" ht="9.75" customHeight="1">
      <c r="A155" s="1034"/>
      <c r="B155" s="983"/>
      <c r="C155" s="39" t="s">
        <v>7</v>
      </c>
      <c r="D155" s="36">
        <f t="shared" si="14"/>
        <v>0</v>
      </c>
    </row>
    <row r="156" spans="1:57" ht="9.75" customHeight="1">
      <c r="A156" s="1034"/>
      <c r="B156" s="983"/>
      <c r="C156" s="39" t="s">
        <v>8</v>
      </c>
      <c r="D156" s="36">
        <f t="shared" si="14"/>
        <v>0</v>
      </c>
    </row>
    <row r="157" spans="1:57" s="46" customFormat="1" ht="9.75" customHeight="1">
      <c r="A157" s="1035"/>
      <c r="B157" s="984"/>
      <c r="C157" s="45" t="s">
        <v>9</v>
      </c>
      <c r="D157" s="46">
        <f t="shared" si="14"/>
        <v>0</v>
      </c>
      <c r="M157" s="47"/>
      <c r="N157" s="47"/>
      <c r="O157" s="47"/>
      <c r="P157" s="47"/>
      <c r="Q157" s="47"/>
      <c r="R157" s="47"/>
      <c r="S157" s="47"/>
      <c r="T157" s="47"/>
      <c r="U157" s="47"/>
      <c r="V157" s="47"/>
      <c r="W157" s="47"/>
      <c r="X157" s="47"/>
      <c r="Y157" s="47"/>
      <c r="Z157" s="47"/>
      <c r="AA157" s="47"/>
      <c r="AC157" s="328"/>
      <c r="AD157" s="47"/>
      <c r="AE157" s="47"/>
      <c r="AF157" s="47"/>
      <c r="AG157" s="47"/>
      <c r="AH157" s="47"/>
      <c r="AI157" s="47"/>
      <c r="AJ157" s="47"/>
      <c r="AK157" s="47"/>
      <c r="AL157" s="47"/>
      <c r="AM157" s="47"/>
      <c r="AN157" s="47"/>
      <c r="AO157" s="47"/>
      <c r="AP157" s="47"/>
      <c r="AQ157" s="47"/>
      <c r="AS157" s="45"/>
      <c r="AT157" s="237"/>
      <c r="AU157" s="237"/>
      <c r="AY157" s="48"/>
      <c r="AZ157" s="45"/>
    </row>
    <row r="158" spans="1:57" s="57" customFormat="1" ht="9.75" customHeight="1">
      <c r="A158" s="1036">
        <v>4</v>
      </c>
      <c r="B158" s="985" t="s">
        <v>103</v>
      </c>
      <c r="C158" s="57" t="s">
        <v>5</v>
      </c>
      <c r="D158" s="57">
        <f t="shared" si="14"/>
        <v>0</v>
      </c>
      <c r="X158" s="58"/>
      <c r="Y158" s="58"/>
      <c r="Z158" s="58"/>
      <c r="AA158" s="58"/>
      <c r="AC158" s="326"/>
      <c r="AD158" s="58"/>
      <c r="AE158" s="58"/>
      <c r="AF158" s="58"/>
      <c r="AG158" s="58"/>
      <c r="AH158" s="58"/>
      <c r="AI158" s="58"/>
      <c r="AJ158" s="58"/>
      <c r="AK158" s="58"/>
      <c r="AL158" s="58"/>
      <c r="AM158" s="58"/>
      <c r="AN158" s="58"/>
      <c r="AO158" s="58"/>
      <c r="AP158" s="58"/>
      <c r="AQ158" s="58"/>
      <c r="AS158" s="60"/>
      <c r="AT158" s="241"/>
      <c r="AU158" s="241"/>
      <c r="AY158" s="59"/>
      <c r="AZ158" s="60"/>
    </row>
    <row r="159" spans="1:57" ht="9.75" customHeight="1">
      <c r="A159" s="1037"/>
      <c r="B159" s="986"/>
      <c r="C159" s="36" t="s">
        <v>6</v>
      </c>
      <c r="D159" s="36">
        <f t="shared" si="14"/>
        <v>21</v>
      </c>
      <c r="M159" s="36"/>
      <c r="N159" s="36"/>
      <c r="O159" s="36"/>
      <c r="P159" s="36"/>
      <c r="Q159" s="36"/>
      <c r="R159" s="36"/>
      <c r="S159" s="36"/>
      <c r="T159" s="36"/>
      <c r="U159" s="36"/>
      <c r="V159" s="36"/>
      <c r="W159" s="36"/>
      <c r="AD159" s="41">
        <v>5</v>
      </c>
      <c r="AE159" s="41">
        <v>5</v>
      </c>
      <c r="AF159" s="41">
        <v>3</v>
      </c>
      <c r="AG159" s="41">
        <v>4</v>
      </c>
      <c r="AH159" s="41">
        <v>2</v>
      </c>
      <c r="AI159" s="41">
        <v>2</v>
      </c>
      <c r="AJ159" s="182"/>
    </row>
    <row r="160" spans="1:57" ht="9.75" customHeight="1">
      <c r="A160" s="1037"/>
      <c r="B160" s="986"/>
      <c r="C160" s="36" t="s">
        <v>7</v>
      </c>
      <c r="D160" s="36">
        <f t="shared" si="14"/>
        <v>26</v>
      </c>
      <c r="M160" s="36"/>
      <c r="N160" s="36"/>
      <c r="O160" s="36"/>
      <c r="P160" s="36"/>
      <c r="Q160" s="36"/>
      <c r="R160" s="36"/>
      <c r="S160" s="36"/>
      <c r="T160" s="36"/>
      <c r="U160" s="36"/>
      <c r="V160" s="36"/>
      <c r="W160" s="36"/>
      <c r="AF160" s="41">
        <v>5</v>
      </c>
      <c r="AG160" s="41">
        <v>5</v>
      </c>
      <c r="AH160" s="41">
        <v>5</v>
      </c>
      <c r="AI160" s="41">
        <v>5</v>
      </c>
      <c r="AJ160" s="41">
        <v>2</v>
      </c>
      <c r="AK160" s="41">
        <v>2</v>
      </c>
      <c r="AL160" s="182">
        <v>2</v>
      </c>
      <c r="AM160" s="160"/>
      <c r="AN160" s="160"/>
      <c r="AO160" s="160"/>
      <c r="AP160" s="160"/>
      <c r="AQ160" s="160"/>
    </row>
    <row r="161" spans="1:52" ht="9.75" customHeight="1">
      <c r="A161" s="1037"/>
      <c r="B161" s="986"/>
      <c r="C161" s="36" t="s">
        <v>8</v>
      </c>
      <c r="D161" s="36">
        <f t="shared" si="14"/>
        <v>0</v>
      </c>
      <c r="M161" s="36"/>
      <c r="N161" s="36"/>
      <c r="O161" s="36"/>
      <c r="P161" s="36"/>
      <c r="Q161" s="36"/>
      <c r="R161" s="36"/>
      <c r="S161" s="36"/>
      <c r="T161" s="36"/>
      <c r="U161" s="36"/>
      <c r="V161" s="36"/>
      <c r="W161" s="36"/>
    </row>
    <row r="162" spans="1:52" s="61" customFormat="1" ht="9.75" customHeight="1">
      <c r="A162" s="1038"/>
      <c r="B162" s="987"/>
      <c r="C162" s="61" t="s">
        <v>9</v>
      </c>
      <c r="D162" s="61">
        <f t="shared" si="14"/>
        <v>0</v>
      </c>
      <c r="X162" s="62"/>
      <c r="Y162" s="62"/>
      <c r="Z162" s="62"/>
      <c r="AA162" s="62"/>
      <c r="AC162" s="329"/>
      <c r="AD162" s="62"/>
      <c r="AE162" s="62"/>
      <c r="AF162" s="62"/>
      <c r="AG162" s="62"/>
      <c r="AH162" s="62"/>
      <c r="AI162" s="62"/>
      <c r="AJ162" s="62"/>
      <c r="AK162" s="62"/>
      <c r="AL162" s="62"/>
      <c r="AM162" s="62"/>
      <c r="AN162" s="62"/>
      <c r="AO162" s="62"/>
      <c r="AP162" s="62"/>
      <c r="AQ162" s="62"/>
      <c r="AS162" s="64"/>
      <c r="AT162" s="243"/>
      <c r="AU162" s="243"/>
      <c r="AY162" s="63"/>
      <c r="AZ162" s="64"/>
    </row>
    <row r="163" spans="1:52" s="67" customFormat="1" ht="9.75" customHeight="1">
      <c r="A163" s="1024">
        <v>5</v>
      </c>
      <c r="B163" s="985" t="s">
        <v>104</v>
      </c>
      <c r="C163" s="145" t="s">
        <v>5</v>
      </c>
      <c r="D163" s="67">
        <f t="shared" si="14"/>
        <v>16</v>
      </c>
      <c r="X163" s="68"/>
      <c r="Y163" s="68"/>
      <c r="Z163" s="68"/>
      <c r="AA163" s="68"/>
      <c r="AC163" s="271"/>
      <c r="AD163" s="68"/>
      <c r="AE163" s="68"/>
      <c r="AF163" s="68"/>
      <c r="AG163" s="68"/>
      <c r="AH163" s="141">
        <v>5</v>
      </c>
      <c r="AI163" s="141">
        <v>5</v>
      </c>
      <c r="AJ163" s="141">
        <v>2</v>
      </c>
      <c r="AK163" s="141">
        <v>2</v>
      </c>
      <c r="AL163" s="141">
        <v>2</v>
      </c>
      <c r="AM163" s="171"/>
      <c r="AN163" s="171"/>
      <c r="AO163" s="68"/>
      <c r="AP163" s="68"/>
      <c r="AQ163" s="68"/>
      <c r="AS163" s="70"/>
      <c r="AT163" s="244"/>
      <c r="AU163" s="244"/>
      <c r="AY163" s="69"/>
      <c r="AZ163" s="70"/>
    </row>
    <row r="164" spans="1:52" ht="9.75" customHeight="1">
      <c r="A164" s="1025"/>
      <c r="B164" s="986"/>
      <c r="C164" s="36" t="s">
        <v>6</v>
      </c>
      <c r="D164" s="36">
        <f t="shared" si="14"/>
        <v>47</v>
      </c>
      <c r="M164" s="36"/>
      <c r="N164" s="36"/>
      <c r="O164" s="36"/>
      <c r="P164" s="36"/>
      <c r="Q164" s="36"/>
      <c r="R164" s="36"/>
      <c r="S164" s="36"/>
      <c r="T164" s="36"/>
      <c r="U164" s="36"/>
      <c r="V164" s="36"/>
      <c r="W164" s="36"/>
      <c r="AC164" s="336">
        <v>1</v>
      </c>
      <c r="AD164" s="160">
        <v>1</v>
      </c>
      <c r="AE164" s="160"/>
      <c r="AF164" s="41">
        <v>2</v>
      </c>
      <c r="AG164" s="41">
        <v>5</v>
      </c>
      <c r="AH164" s="112"/>
      <c r="AI164" s="182"/>
      <c r="AJ164" s="41"/>
      <c r="AK164" s="41">
        <v>5</v>
      </c>
      <c r="AL164" s="41">
        <v>5</v>
      </c>
      <c r="AM164" s="112">
        <v>5</v>
      </c>
      <c r="AN164" s="112">
        <v>5</v>
      </c>
      <c r="AO164" s="112">
        <v>5</v>
      </c>
      <c r="AP164" s="112">
        <v>5</v>
      </c>
      <c r="AQ164" s="112">
        <v>5</v>
      </c>
      <c r="AR164" s="52">
        <v>3</v>
      </c>
    </row>
    <row r="165" spans="1:52" ht="9.75" customHeight="1">
      <c r="A165" s="1025"/>
      <c r="B165" s="986"/>
      <c r="C165" s="36" t="s">
        <v>7</v>
      </c>
      <c r="D165" s="36">
        <f t="shared" si="14"/>
        <v>26</v>
      </c>
      <c r="M165" s="36"/>
      <c r="N165" s="36"/>
      <c r="O165" s="36"/>
      <c r="P165" s="36"/>
      <c r="Q165" s="36"/>
      <c r="R165" s="36"/>
      <c r="S165" s="36"/>
      <c r="T165" s="36"/>
      <c r="U165" s="36"/>
      <c r="V165" s="36"/>
      <c r="W165" s="36"/>
      <c r="AH165" s="160"/>
      <c r="AI165" s="160"/>
      <c r="AJ165" s="160"/>
      <c r="AK165" s="160"/>
      <c r="AL165" s="160"/>
      <c r="AM165" s="160"/>
      <c r="AN165" s="41">
        <v>5</v>
      </c>
      <c r="AO165" s="41">
        <v>5</v>
      </c>
      <c r="AP165" s="41">
        <v>3</v>
      </c>
      <c r="AQ165" s="41">
        <v>3</v>
      </c>
      <c r="AR165" s="42">
        <v>5</v>
      </c>
      <c r="AS165" s="212">
        <v>5</v>
      </c>
    </row>
    <row r="166" spans="1:52" ht="9.75" customHeight="1">
      <c r="A166" s="1025"/>
      <c r="B166" s="986"/>
      <c r="C166" s="36" t="s">
        <v>8</v>
      </c>
      <c r="D166" s="36">
        <f t="shared" si="14"/>
        <v>0</v>
      </c>
      <c r="M166" s="36"/>
      <c r="N166" s="36"/>
      <c r="O166" s="36"/>
      <c r="P166" s="36"/>
      <c r="Q166" s="36"/>
      <c r="R166" s="36"/>
      <c r="S166" s="36"/>
      <c r="T166" s="36"/>
      <c r="U166" s="36"/>
      <c r="V166" s="36"/>
      <c r="W166" s="36"/>
    </row>
    <row r="167" spans="1:52" s="61" customFormat="1" ht="9.75" customHeight="1">
      <c r="A167" s="1025"/>
      <c r="B167" s="987"/>
      <c r="C167" s="252" t="s">
        <v>9</v>
      </c>
      <c r="D167" s="61">
        <f t="shared" si="14"/>
        <v>20</v>
      </c>
      <c r="X167" s="62"/>
      <c r="Y167" s="62"/>
      <c r="Z167" s="62"/>
      <c r="AA167" s="62"/>
      <c r="AC167" s="329"/>
      <c r="AD167" s="62"/>
      <c r="AE167" s="62"/>
      <c r="AF167" s="62"/>
      <c r="AG167" s="62"/>
      <c r="AH167" s="173"/>
      <c r="AI167" s="173"/>
      <c r="AJ167" s="173"/>
      <c r="AK167" s="138">
        <v>5</v>
      </c>
      <c r="AL167" s="138">
        <v>5</v>
      </c>
      <c r="AM167" s="138">
        <v>5</v>
      </c>
      <c r="AN167" s="138">
        <v>5</v>
      </c>
      <c r="AO167" s="158"/>
      <c r="AP167" s="183"/>
      <c r="AQ167" s="62"/>
      <c r="AS167" s="64"/>
      <c r="AT167" s="243"/>
      <c r="AU167" s="243"/>
      <c r="AY167" s="63"/>
      <c r="AZ167" s="64"/>
    </row>
    <row r="168" spans="1:52" s="57" customFormat="1" ht="9.75" customHeight="1">
      <c r="A168" s="1051">
        <v>6</v>
      </c>
      <c r="B168" s="979" t="s">
        <v>30</v>
      </c>
      <c r="C168" s="57" t="s">
        <v>5</v>
      </c>
      <c r="D168" s="57">
        <f t="shared" si="14"/>
        <v>0</v>
      </c>
      <c r="M168" s="58"/>
      <c r="N168" s="58"/>
      <c r="O168" s="58"/>
      <c r="P168" s="58"/>
      <c r="Q168" s="58"/>
      <c r="R168" s="58"/>
      <c r="S168" s="58"/>
      <c r="T168" s="58"/>
      <c r="U168" s="58"/>
      <c r="V168" s="58"/>
      <c r="W168" s="58"/>
      <c r="X168" s="58"/>
      <c r="Y168" s="58"/>
      <c r="Z168" s="58"/>
      <c r="AA168" s="58"/>
      <c r="AC168" s="326"/>
      <c r="AD168" s="58"/>
      <c r="AE168" s="58"/>
      <c r="AF168" s="58"/>
      <c r="AG168" s="58"/>
      <c r="AH168" s="58"/>
      <c r="AI168" s="58"/>
      <c r="AJ168" s="58"/>
      <c r="AK168" s="58"/>
      <c r="AL168" s="58"/>
      <c r="AM168" s="58"/>
      <c r="AN168" s="58"/>
      <c r="AO168" s="58"/>
      <c r="AP168" s="58"/>
      <c r="AQ168" s="58"/>
      <c r="AS168" s="60"/>
      <c r="AT168" s="241"/>
      <c r="AU168" s="241"/>
      <c r="AY168" s="59"/>
      <c r="AZ168" s="60"/>
    </row>
    <row r="169" spans="1:52" ht="9.75" customHeight="1">
      <c r="A169" s="1052"/>
      <c r="B169" s="980"/>
      <c r="C169" s="36" t="s">
        <v>6</v>
      </c>
      <c r="D169" s="36">
        <f t="shared" si="14"/>
        <v>0</v>
      </c>
      <c r="AM169" s="47"/>
      <c r="AN169" s="47"/>
      <c r="AO169" s="47"/>
      <c r="AP169" s="47"/>
      <c r="AQ169" s="47"/>
      <c r="AR169" s="46"/>
      <c r="AS169" s="45"/>
      <c r="AT169" s="237"/>
    </row>
    <row r="170" spans="1:52" ht="9.75" customHeight="1">
      <c r="A170" s="1052"/>
      <c r="B170" s="980"/>
      <c r="C170" s="36" t="s">
        <v>7</v>
      </c>
      <c r="D170" s="36">
        <f t="shared" si="14"/>
        <v>0</v>
      </c>
      <c r="AU170" s="248"/>
    </row>
    <row r="171" spans="1:52" ht="9.75" customHeight="1">
      <c r="A171" s="1052"/>
      <c r="B171" s="980"/>
      <c r="C171" s="36" t="s">
        <v>8</v>
      </c>
      <c r="D171" s="36">
        <f t="shared" si="14"/>
        <v>0</v>
      </c>
      <c r="AM171" s="68"/>
      <c r="AN171" s="68"/>
      <c r="AO171" s="68"/>
      <c r="AP171" s="68"/>
      <c r="AQ171" s="68"/>
      <c r="AR171" s="67"/>
      <c r="AS171" s="70"/>
      <c r="AT171" s="244"/>
    </row>
    <row r="172" spans="1:52" s="61" customFormat="1" ht="9.75" customHeight="1">
      <c r="A172" s="1053"/>
      <c r="B172" s="981"/>
      <c r="C172" s="61" t="s">
        <v>9</v>
      </c>
      <c r="D172" s="61">
        <f t="shared" si="14"/>
        <v>180</v>
      </c>
      <c r="M172" s="62"/>
      <c r="N172" s="62"/>
      <c r="O172" s="62"/>
      <c r="P172" s="62"/>
      <c r="Q172" s="62"/>
      <c r="R172" s="138">
        <v>4</v>
      </c>
      <c r="S172" s="138">
        <v>4</v>
      </c>
      <c r="T172" s="138">
        <v>2</v>
      </c>
      <c r="U172" s="138">
        <v>10</v>
      </c>
      <c r="V172" s="138">
        <v>10</v>
      </c>
      <c r="W172" s="138">
        <v>10</v>
      </c>
      <c r="X172" s="138">
        <v>10</v>
      </c>
      <c r="Y172" s="138">
        <v>10</v>
      </c>
      <c r="Z172" s="138">
        <v>10</v>
      </c>
      <c r="AA172" s="173">
        <v>10</v>
      </c>
      <c r="AB172" s="110">
        <v>10</v>
      </c>
      <c r="AC172" s="230">
        <v>10</v>
      </c>
      <c r="AD172" s="173">
        <v>10</v>
      </c>
      <c r="AE172" s="173">
        <v>10</v>
      </c>
      <c r="AF172" s="173">
        <v>10</v>
      </c>
      <c r="AG172" s="173">
        <v>10</v>
      </c>
      <c r="AH172" s="173">
        <v>10</v>
      </c>
      <c r="AI172" s="173">
        <v>10</v>
      </c>
      <c r="AJ172" s="173">
        <v>10</v>
      </c>
      <c r="AK172" s="173">
        <v>10</v>
      </c>
      <c r="AL172" s="62"/>
      <c r="AM172" s="62"/>
      <c r="AN172" s="62"/>
      <c r="AO172" s="62"/>
      <c r="AP172" s="62"/>
      <c r="AQ172" s="62"/>
      <c r="AS172" s="64"/>
      <c r="AT172" s="243"/>
      <c r="AU172" s="243"/>
      <c r="AY172" s="63"/>
      <c r="AZ172" s="64"/>
    </row>
    <row r="173" spans="1:52" s="106" customFormat="1" ht="50.25" hidden="1" customHeight="1">
      <c r="A173" s="412"/>
      <c r="B173" s="148"/>
      <c r="M173" s="149"/>
      <c r="N173" s="149"/>
      <c r="O173" s="149"/>
      <c r="P173" s="149"/>
      <c r="Q173" s="149"/>
      <c r="R173" s="187"/>
      <c r="S173" s="187"/>
      <c r="T173" s="187"/>
      <c r="U173" s="187"/>
      <c r="V173" s="187"/>
      <c r="W173" s="187"/>
      <c r="X173" s="187"/>
      <c r="Y173" s="187"/>
      <c r="Z173" s="187"/>
      <c r="AA173" s="187"/>
      <c r="AB173" s="159"/>
      <c r="AC173" s="337"/>
      <c r="AD173" s="187"/>
      <c r="AE173" s="187"/>
      <c r="AF173" s="187"/>
      <c r="AG173" s="187"/>
      <c r="AH173" s="187"/>
      <c r="AI173" s="187"/>
      <c r="AJ173" s="187"/>
      <c r="AK173" s="187"/>
      <c r="AL173" s="149"/>
      <c r="AM173" s="149"/>
      <c r="AN173" s="149"/>
      <c r="AO173" s="149"/>
      <c r="AP173" s="149"/>
      <c r="AQ173" s="149"/>
      <c r="AS173" s="210"/>
      <c r="AT173" s="246"/>
      <c r="AU173" s="246"/>
      <c r="AY173" s="151"/>
      <c r="AZ173" s="210"/>
    </row>
    <row r="174" spans="1:52" s="57" customFormat="1" ht="9.75" customHeight="1">
      <c r="A174" s="1051">
        <v>6</v>
      </c>
      <c r="B174" s="985" t="s">
        <v>31</v>
      </c>
      <c r="C174" s="57" t="s">
        <v>5</v>
      </c>
      <c r="D174" s="57">
        <f t="shared" ref="D174:D183" si="15">SUM(E174:CT174)</f>
        <v>0</v>
      </c>
      <c r="R174" s="58"/>
      <c r="S174" s="58"/>
      <c r="T174" s="58"/>
      <c r="U174" s="58"/>
      <c r="V174" s="58"/>
      <c r="W174" s="58"/>
      <c r="X174" s="58"/>
      <c r="Y174" s="58"/>
      <c r="Z174" s="58"/>
      <c r="AA174" s="58"/>
      <c r="AC174" s="326"/>
      <c r="AD174" s="58"/>
      <c r="AE174" s="58"/>
      <c r="AF174" s="58"/>
      <c r="AG174" s="58"/>
      <c r="AH174" s="58"/>
      <c r="AI174" s="58"/>
      <c r="AJ174" s="58"/>
      <c r="AK174" s="58"/>
      <c r="AL174" s="58"/>
      <c r="AM174" s="58"/>
      <c r="AN174" s="58"/>
      <c r="AO174" s="58"/>
      <c r="AP174" s="58"/>
      <c r="AQ174" s="58"/>
      <c r="AS174" s="60"/>
      <c r="AT174" s="241"/>
      <c r="AU174" s="241"/>
      <c r="AY174" s="59"/>
      <c r="AZ174" s="60"/>
    </row>
    <row r="175" spans="1:52" ht="9.75" customHeight="1">
      <c r="A175" s="1052"/>
      <c r="B175" s="986"/>
      <c r="C175" s="36" t="s">
        <v>6</v>
      </c>
      <c r="D175" s="36">
        <f t="shared" si="15"/>
        <v>0</v>
      </c>
      <c r="M175" s="36"/>
      <c r="N175" s="36"/>
      <c r="O175" s="36"/>
      <c r="P175" s="36"/>
      <c r="Q175" s="36"/>
    </row>
    <row r="176" spans="1:52" ht="9.75" customHeight="1">
      <c r="A176" s="1052"/>
      <c r="B176" s="986"/>
      <c r="C176" s="36" t="s">
        <v>7</v>
      </c>
      <c r="D176" s="36">
        <f t="shared" si="15"/>
        <v>0</v>
      </c>
      <c r="M176" s="36"/>
      <c r="N176" s="36"/>
      <c r="O176" s="36"/>
      <c r="P176" s="36"/>
      <c r="Q176" s="36"/>
    </row>
    <row r="177" spans="1:100" ht="9.75" customHeight="1">
      <c r="A177" s="1052"/>
      <c r="B177" s="986"/>
      <c r="C177" s="36" t="s">
        <v>8</v>
      </c>
      <c r="D177" s="36">
        <f t="shared" si="15"/>
        <v>0</v>
      </c>
      <c r="M177" s="36"/>
      <c r="N177" s="36"/>
      <c r="O177" s="36"/>
      <c r="P177" s="36"/>
      <c r="Q177" s="36"/>
    </row>
    <row r="178" spans="1:100" s="61" customFormat="1" ht="9.75" customHeight="1">
      <c r="A178" s="1053"/>
      <c r="B178" s="987"/>
      <c r="C178" s="61" t="s">
        <v>9</v>
      </c>
      <c r="D178" s="61">
        <f t="shared" si="15"/>
        <v>67</v>
      </c>
      <c r="Q178" s="110"/>
      <c r="R178" s="138">
        <v>3</v>
      </c>
      <c r="S178" s="138">
        <v>7</v>
      </c>
      <c r="T178" s="138">
        <v>7</v>
      </c>
      <c r="U178" s="173">
        <v>5</v>
      </c>
      <c r="V178" s="173">
        <v>5</v>
      </c>
      <c r="W178" s="173">
        <v>5</v>
      </c>
      <c r="X178" s="173">
        <v>5</v>
      </c>
      <c r="Y178" s="173">
        <v>5</v>
      </c>
      <c r="Z178" s="173">
        <v>5</v>
      </c>
      <c r="AA178" s="62"/>
      <c r="AB178" s="110">
        <v>5</v>
      </c>
      <c r="AC178" s="230">
        <v>5</v>
      </c>
      <c r="AD178" s="173">
        <v>5</v>
      </c>
      <c r="AE178" s="173">
        <v>5</v>
      </c>
      <c r="AF178" s="62"/>
      <c r="AG178" s="62"/>
      <c r="AH178" s="62"/>
      <c r="AI178" s="62"/>
      <c r="AJ178" s="62"/>
      <c r="AK178" s="62"/>
      <c r="AL178" s="62"/>
      <c r="AM178" s="62"/>
      <c r="AN178" s="62"/>
      <c r="AO178" s="62"/>
      <c r="AP178" s="62"/>
      <c r="AQ178" s="62"/>
      <c r="AS178" s="64"/>
      <c r="AT178" s="243"/>
      <c r="AU178" s="243"/>
      <c r="AY178" s="63"/>
      <c r="AZ178" s="64"/>
    </row>
    <row r="179" spans="1:100" s="106" customFormat="1" ht="9.75" customHeight="1">
      <c r="A179" s="1024">
        <v>7</v>
      </c>
      <c r="B179" s="979" t="s">
        <v>105</v>
      </c>
      <c r="C179" s="67" t="s">
        <v>5</v>
      </c>
      <c r="D179" s="67">
        <f t="shared" si="15"/>
        <v>27</v>
      </c>
      <c r="E179" s="67"/>
      <c r="F179" s="67"/>
      <c r="G179" s="67"/>
      <c r="H179" s="67"/>
      <c r="I179" s="67"/>
      <c r="J179" s="67"/>
      <c r="K179" s="67"/>
      <c r="L179" s="67"/>
      <c r="M179" s="68"/>
      <c r="N179" s="68"/>
      <c r="O179" s="68"/>
      <c r="P179" s="68"/>
      <c r="Q179" s="68"/>
      <c r="R179" s="68"/>
      <c r="S179" s="68"/>
      <c r="T179" s="68"/>
      <c r="U179" s="68"/>
      <c r="V179" s="68"/>
      <c r="W179" s="68"/>
      <c r="X179" s="68"/>
      <c r="Y179" s="68"/>
      <c r="Z179" s="68"/>
      <c r="AA179" s="68"/>
      <c r="AB179" s="67"/>
      <c r="AC179" s="271"/>
      <c r="AD179" s="141">
        <v>3</v>
      </c>
      <c r="AE179" s="141">
        <v>5</v>
      </c>
      <c r="AF179" s="141">
        <v>5</v>
      </c>
      <c r="AG179" s="141">
        <v>5</v>
      </c>
      <c r="AH179" s="141">
        <v>5</v>
      </c>
      <c r="AI179" s="142">
        <v>2</v>
      </c>
      <c r="AJ179" s="171">
        <v>2</v>
      </c>
      <c r="AK179" s="68"/>
      <c r="AL179" s="68"/>
      <c r="AM179" s="68"/>
      <c r="AN179" s="68"/>
      <c r="AO179" s="68"/>
      <c r="AP179" s="68"/>
      <c r="AQ179" s="68"/>
      <c r="AR179" s="67"/>
      <c r="AS179" s="70"/>
      <c r="AT179" s="244"/>
      <c r="AU179" s="244"/>
      <c r="AV179" s="67"/>
      <c r="AW179" s="67"/>
      <c r="AX179" s="67"/>
      <c r="AY179" s="69"/>
      <c r="AZ179" s="70"/>
      <c r="BA179" s="67"/>
      <c r="BB179" s="67"/>
      <c r="BC179" s="67"/>
      <c r="BD179" s="67"/>
      <c r="BE179" s="67"/>
      <c r="BF179" s="67"/>
      <c r="BG179" s="67"/>
      <c r="BH179" s="67"/>
      <c r="BI179" s="67"/>
      <c r="BJ179" s="67"/>
      <c r="BK179" s="67"/>
      <c r="BL179" s="67"/>
      <c r="BM179" s="67"/>
      <c r="BN179" s="67"/>
      <c r="BO179" s="67"/>
      <c r="BP179" s="67"/>
      <c r="BQ179" s="67"/>
      <c r="BR179" s="67"/>
      <c r="BS179" s="67"/>
      <c r="BT179" s="67"/>
      <c r="BU179" s="67"/>
      <c r="BV179" s="67"/>
      <c r="BW179" s="67"/>
      <c r="BX179" s="67"/>
      <c r="BY179" s="67"/>
      <c r="BZ179" s="67"/>
      <c r="CA179" s="67"/>
      <c r="CB179" s="67"/>
      <c r="CC179" s="67"/>
      <c r="CD179" s="67"/>
      <c r="CE179" s="67"/>
      <c r="CF179" s="67"/>
      <c r="CG179" s="67"/>
      <c r="CH179" s="67"/>
      <c r="CI179" s="67"/>
      <c r="CJ179" s="67"/>
      <c r="CK179" s="67"/>
      <c r="CL179" s="67"/>
      <c r="CM179" s="67"/>
      <c r="CN179" s="67"/>
      <c r="CO179" s="67"/>
      <c r="CP179" s="67"/>
      <c r="CQ179" s="67"/>
      <c r="CR179" s="67"/>
      <c r="CS179" s="67"/>
      <c r="CT179" s="67"/>
      <c r="CU179" s="67"/>
    </row>
    <row r="180" spans="1:100" s="106" customFormat="1" ht="9.75" customHeight="1">
      <c r="A180" s="1025"/>
      <c r="B180" s="980"/>
      <c r="C180" s="36" t="s">
        <v>6</v>
      </c>
      <c r="D180" s="36">
        <f t="shared" si="15"/>
        <v>0</v>
      </c>
      <c r="E180" s="36"/>
      <c r="F180" s="36"/>
      <c r="G180" s="36"/>
      <c r="H180" s="36"/>
      <c r="I180" s="36"/>
      <c r="J180" s="36"/>
      <c r="K180" s="36"/>
      <c r="L180" s="36"/>
      <c r="M180" s="37"/>
      <c r="N180" s="37"/>
      <c r="O180" s="37"/>
      <c r="P180" s="37"/>
      <c r="Q180" s="37"/>
      <c r="R180" s="37"/>
      <c r="S180" s="37"/>
      <c r="T180" s="37"/>
      <c r="U180" s="37"/>
      <c r="V180" s="37"/>
      <c r="W180" s="37"/>
      <c r="X180" s="37"/>
      <c r="Y180" s="37"/>
      <c r="Z180" s="37"/>
      <c r="AA180" s="37"/>
      <c r="AB180" s="36"/>
      <c r="AC180" s="327"/>
      <c r="AD180" s="37"/>
      <c r="AE180" s="37"/>
      <c r="AF180" s="37"/>
      <c r="AG180" s="37"/>
      <c r="AH180" s="37"/>
      <c r="AI180" s="37"/>
      <c r="AJ180" s="37"/>
      <c r="AK180" s="37"/>
      <c r="AL180" s="37"/>
      <c r="AM180" s="37"/>
      <c r="AN180" s="37"/>
      <c r="AO180" s="37"/>
      <c r="AP180" s="37"/>
      <c r="AQ180" s="37"/>
      <c r="AR180" s="36"/>
      <c r="AS180" s="39"/>
      <c r="AT180" s="242"/>
      <c r="AU180" s="242"/>
      <c r="AV180" s="36"/>
      <c r="AW180" s="36"/>
      <c r="AX180" s="36"/>
      <c r="AY180" s="38"/>
      <c r="AZ180" s="39"/>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row>
    <row r="181" spans="1:100" s="106" customFormat="1" ht="9.75" customHeight="1">
      <c r="A181" s="1025"/>
      <c r="B181" s="980"/>
      <c r="C181" s="36" t="s">
        <v>7</v>
      </c>
      <c r="D181" s="36">
        <f t="shared" si="15"/>
        <v>9</v>
      </c>
      <c r="E181" s="36"/>
      <c r="F181" s="36"/>
      <c r="G181" s="36"/>
      <c r="H181" s="36"/>
      <c r="I181" s="36"/>
      <c r="J181" s="36"/>
      <c r="K181" s="36"/>
      <c r="L181" s="36"/>
      <c r="M181" s="37"/>
      <c r="N181" s="37">
        <v>4.5</v>
      </c>
      <c r="O181" s="37">
        <v>4.5</v>
      </c>
      <c r="P181" s="37"/>
      <c r="Q181" s="37"/>
      <c r="R181" s="37"/>
      <c r="S181" s="37"/>
      <c r="T181" s="37"/>
      <c r="U181" s="37"/>
      <c r="V181" s="37"/>
      <c r="W181" s="37"/>
      <c r="X181" s="37"/>
      <c r="Y181" s="37"/>
      <c r="Z181" s="37"/>
      <c r="AA181" s="37"/>
      <c r="AB181" s="36"/>
      <c r="AC181" s="327"/>
      <c r="AD181" s="37"/>
      <c r="AE181" s="37"/>
      <c r="AF181" s="37"/>
      <c r="AG181" s="37"/>
      <c r="AH181" s="37"/>
      <c r="AI181" s="37"/>
      <c r="AJ181" s="37"/>
      <c r="AK181" s="37"/>
      <c r="AL181" s="37"/>
      <c r="AM181" s="37"/>
      <c r="AN181" s="37"/>
      <c r="AO181" s="37"/>
      <c r="AP181" s="37"/>
      <c r="AQ181" s="37"/>
      <c r="AR181" s="36"/>
      <c r="AS181" s="39"/>
      <c r="AT181" s="242"/>
      <c r="AU181" s="242"/>
      <c r="AV181" s="36"/>
      <c r="AW181" s="36"/>
      <c r="AX181" s="36"/>
      <c r="AY181" s="38"/>
      <c r="AZ181" s="39"/>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row>
    <row r="182" spans="1:100" s="106" customFormat="1" ht="9.75" customHeight="1">
      <c r="A182" s="1025"/>
      <c r="B182" s="980"/>
      <c r="C182" s="36" t="s">
        <v>8</v>
      </c>
      <c r="D182" s="36">
        <f t="shared" si="15"/>
        <v>0</v>
      </c>
      <c r="E182" s="36"/>
      <c r="F182" s="36"/>
      <c r="G182" s="36"/>
      <c r="H182" s="36"/>
      <c r="I182" s="36"/>
      <c r="J182" s="36"/>
      <c r="K182" s="36"/>
      <c r="L182" s="36"/>
      <c r="M182" s="37"/>
      <c r="N182" s="37"/>
      <c r="O182" s="37"/>
      <c r="P182" s="37"/>
      <c r="Q182" s="37"/>
      <c r="R182" s="37"/>
      <c r="S182" s="37"/>
      <c r="T182" s="37"/>
      <c r="U182" s="37"/>
      <c r="V182" s="37"/>
      <c r="W182" s="37"/>
      <c r="X182" s="37"/>
      <c r="Y182" s="37"/>
      <c r="Z182" s="37"/>
      <c r="AA182" s="37"/>
      <c r="AB182" s="36"/>
      <c r="AC182" s="327"/>
      <c r="AD182" s="37"/>
      <c r="AE182" s="37"/>
      <c r="AF182" s="37"/>
      <c r="AG182" s="37"/>
      <c r="AH182" s="37"/>
      <c r="AI182" s="37"/>
      <c r="AJ182" s="37"/>
      <c r="AK182" s="37"/>
      <c r="AL182" s="37"/>
      <c r="AM182" s="37"/>
      <c r="AN182" s="37"/>
      <c r="AO182" s="37"/>
      <c r="AP182" s="37"/>
      <c r="AQ182" s="37"/>
      <c r="AR182" s="36"/>
      <c r="AS182" s="39"/>
      <c r="AT182" s="242"/>
      <c r="AU182" s="242"/>
      <c r="AV182" s="36"/>
      <c r="AW182" s="36"/>
      <c r="AX182" s="36"/>
      <c r="AY182" s="38"/>
      <c r="AZ182" s="39"/>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row>
    <row r="183" spans="1:100" s="106" customFormat="1" ht="9.75" customHeight="1">
      <c r="A183" s="1025"/>
      <c r="B183" s="980"/>
      <c r="C183" s="46" t="s">
        <v>9</v>
      </c>
      <c r="D183" s="46">
        <f t="shared" si="15"/>
        <v>0</v>
      </c>
      <c r="E183" s="46"/>
      <c r="F183" s="46"/>
      <c r="G183" s="46"/>
      <c r="H183" s="46"/>
      <c r="I183" s="46"/>
      <c r="J183" s="46"/>
      <c r="K183" s="46"/>
      <c r="L183" s="46"/>
      <c r="M183" s="47"/>
      <c r="N183" s="47"/>
      <c r="O183" s="47"/>
      <c r="P183" s="47"/>
      <c r="Q183" s="47"/>
      <c r="R183" s="47"/>
      <c r="S183" s="47"/>
      <c r="T183" s="47"/>
      <c r="U183" s="47"/>
      <c r="V183" s="47"/>
      <c r="W183" s="47"/>
      <c r="X183" s="47"/>
      <c r="Y183" s="47"/>
      <c r="Z183" s="47"/>
      <c r="AA183" s="47"/>
      <c r="AB183" s="46"/>
      <c r="AC183" s="328"/>
      <c r="AD183" s="47"/>
      <c r="AE183" s="47"/>
      <c r="AF183" s="47"/>
      <c r="AG183" s="47"/>
      <c r="AH183" s="47"/>
      <c r="AI183" s="47"/>
      <c r="AJ183" s="47"/>
      <c r="AK183" s="47"/>
      <c r="AL183" s="47"/>
      <c r="AM183" s="47"/>
      <c r="AN183" s="47"/>
      <c r="AO183" s="47"/>
      <c r="AP183" s="47"/>
      <c r="AQ183" s="47"/>
      <c r="AR183" s="46"/>
      <c r="AS183" s="45"/>
      <c r="AT183" s="237"/>
      <c r="AU183" s="237"/>
      <c r="AV183" s="46"/>
      <c r="AW183" s="46"/>
      <c r="AX183" s="46"/>
      <c r="AY183" s="48"/>
      <c r="AZ183" s="45"/>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row>
    <row r="184" spans="1:100" s="106" customFormat="1" ht="9.75" customHeight="1">
      <c r="A184" s="1060">
        <v>8</v>
      </c>
      <c r="B184" s="985" t="s">
        <v>35</v>
      </c>
      <c r="C184" s="57" t="s">
        <v>5</v>
      </c>
      <c r="D184" s="378">
        <f>SUM(E184:CT184)</f>
        <v>50</v>
      </c>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8"/>
      <c r="AE184" s="58"/>
      <c r="AF184" s="58"/>
      <c r="AG184" s="58"/>
      <c r="AH184" s="58"/>
      <c r="AI184" s="58"/>
      <c r="AJ184" s="58"/>
      <c r="AK184" s="58"/>
      <c r="AL184" s="58"/>
      <c r="AM184" s="58"/>
      <c r="AN184" s="58"/>
      <c r="AO184" s="58"/>
      <c r="AP184" s="58"/>
      <c r="AQ184" s="58"/>
      <c r="AR184" s="57"/>
      <c r="AS184" s="60"/>
      <c r="AT184" s="241"/>
      <c r="AU184" s="241"/>
      <c r="AV184" s="57"/>
      <c r="AW184" s="57"/>
      <c r="AX184" s="57"/>
      <c r="AY184" s="59"/>
      <c r="AZ184" s="60"/>
      <c r="BA184" s="57"/>
      <c r="BB184" s="57"/>
      <c r="BC184" s="57"/>
      <c r="BD184" s="57"/>
      <c r="BE184" s="57"/>
      <c r="BF184" s="57"/>
      <c r="BG184" s="57"/>
      <c r="BH184" s="57"/>
      <c r="BI184" s="57"/>
      <c r="BJ184" s="85">
        <v>10</v>
      </c>
      <c r="BK184" s="85">
        <v>10</v>
      </c>
      <c r="BL184" s="85">
        <v>5</v>
      </c>
      <c r="BM184" s="85">
        <v>15</v>
      </c>
      <c r="BN184" s="85">
        <v>10</v>
      </c>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c r="CV184" s="57"/>
    </row>
    <row r="185" spans="1:100" s="106" customFormat="1" ht="9.75" customHeight="1">
      <c r="A185" s="1061"/>
      <c r="B185" s="986"/>
      <c r="C185" s="36" t="s">
        <v>6</v>
      </c>
      <c r="D185" s="36">
        <f>SUM(E185:CT185)</f>
        <v>35</v>
      </c>
      <c r="E185" s="36"/>
      <c r="F185" s="36"/>
      <c r="G185" s="36"/>
      <c r="H185" s="36"/>
      <c r="I185" s="36"/>
      <c r="J185" s="36"/>
      <c r="K185" s="36"/>
      <c r="L185" s="36"/>
      <c r="M185" s="36"/>
      <c r="N185" s="36"/>
      <c r="O185" s="36"/>
      <c r="P185" s="36"/>
      <c r="Q185" s="36"/>
      <c r="R185" s="36"/>
      <c r="S185" s="36"/>
      <c r="T185" s="36"/>
      <c r="U185" s="36"/>
      <c r="V185" s="36"/>
      <c r="W185" s="36"/>
      <c r="X185" s="36"/>
      <c r="Y185" s="36"/>
      <c r="Z185" s="36"/>
      <c r="AA185" s="43">
        <v>2</v>
      </c>
      <c r="AB185" s="43">
        <v>2</v>
      </c>
      <c r="AC185" s="36"/>
      <c r="AD185" s="37"/>
      <c r="AE185" s="37"/>
      <c r="AF185" s="37"/>
      <c r="AG185" s="37"/>
      <c r="AH185" s="41">
        <v>1</v>
      </c>
      <c r="AI185" s="41">
        <v>1</v>
      </c>
      <c r="AJ185" s="41">
        <v>1</v>
      </c>
      <c r="AK185" s="41">
        <v>1</v>
      </c>
      <c r="AL185" s="41">
        <v>1</v>
      </c>
      <c r="AM185" s="41">
        <v>1</v>
      </c>
      <c r="AN185" s="37"/>
      <c r="AO185" s="37"/>
      <c r="AP185" s="37"/>
      <c r="AQ185" s="37"/>
      <c r="AR185" s="36"/>
      <c r="AS185" s="39"/>
      <c r="AT185" s="242"/>
      <c r="AU185" s="242"/>
      <c r="AV185" s="36"/>
      <c r="AW185" s="42">
        <v>5</v>
      </c>
      <c r="AX185" s="42">
        <v>10</v>
      </c>
      <c r="AY185" s="40">
        <v>5</v>
      </c>
      <c r="AZ185" s="212">
        <v>5</v>
      </c>
      <c r="BA185" s="53"/>
      <c r="BB185" s="179"/>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row>
    <row r="186" spans="1:100" s="106" customFormat="1" ht="9.75" customHeight="1">
      <c r="A186" s="1061"/>
      <c r="B186" s="986"/>
      <c r="C186" s="36" t="s">
        <v>7</v>
      </c>
      <c r="D186" s="36">
        <f>SUM(E186:CT186)</f>
        <v>30</v>
      </c>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7"/>
      <c r="AE186" s="37"/>
      <c r="AF186" s="37"/>
      <c r="AG186" s="37"/>
      <c r="AH186" s="37"/>
      <c r="AI186" s="37"/>
      <c r="AJ186" s="37"/>
      <c r="AK186" s="37"/>
      <c r="AL186" s="37"/>
      <c r="AM186" s="37"/>
      <c r="AN186" s="37"/>
      <c r="AO186" s="37"/>
      <c r="AP186" s="37"/>
      <c r="AQ186" s="37"/>
      <c r="AR186" s="36"/>
      <c r="AS186" s="39"/>
      <c r="AT186" s="242"/>
      <c r="AU186" s="242"/>
      <c r="AV186" s="36"/>
      <c r="AW186" s="36"/>
      <c r="AX186" s="36"/>
      <c r="AY186" s="174">
        <v>5</v>
      </c>
      <c r="AZ186" s="44">
        <v>10</v>
      </c>
      <c r="BA186" s="43">
        <v>10</v>
      </c>
      <c r="BB186" s="43">
        <v>5</v>
      </c>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row>
    <row r="187" spans="1:100" s="106" customFormat="1" ht="9.75" customHeight="1">
      <c r="A187" s="1061"/>
      <c r="B187" s="986"/>
      <c r="C187" s="36" t="s">
        <v>8</v>
      </c>
      <c r="D187" s="49">
        <f>SUM(E187:CT187)</f>
        <v>8</v>
      </c>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7"/>
      <c r="AE187" s="37"/>
      <c r="AF187" s="37"/>
      <c r="AG187" s="37"/>
      <c r="AH187" s="37"/>
      <c r="AI187" s="37"/>
      <c r="AJ187" s="41">
        <v>2</v>
      </c>
      <c r="AK187" s="41">
        <v>2</v>
      </c>
      <c r="AL187" s="41">
        <v>2</v>
      </c>
      <c r="AM187" s="41">
        <v>2</v>
      </c>
      <c r="AN187" s="160"/>
      <c r="AO187" s="37"/>
      <c r="AP187" s="37"/>
      <c r="AQ187" s="37"/>
      <c r="AR187" s="36"/>
      <c r="AS187" s="39"/>
      <c r="AT187" s="242"/>
      <c r="AU187" s="242"/>
      <c r="AV187" s="36"/>
      <c r="AW187" s="36"/>
      <c r="AX187" s="36"/>
      <c r="AY187" s="38"/>
      <c r="AZ187" s="39"/>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row>
    <row r="188" spans="1:100" s="106" customFormat="1" ht="9.75" customHeight="1">
      <c r="A188" s="1062"/>
      <c r="B188" s="987"/>
      <c r="C188" s="46" t="s">
        <v>9</v>
      </c>
      <c r="D188" s="46">
        <f>SUM(E188:CT188)</f>
        <v>0</v>
      </c>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7"/>
      <c r="AE188" s="47"/>
      <c r="AF188" s="47"/>
      <c r="AG188" s="47"/>
      <c r="AH188" s="47"/>
      <c r="AI188" s="47"/>
      <c r="AJ188" s="47"/>
      <c r="AK188" s="47"/>
      <c r="AL188" s="47"/>
      <c r="AM188" s="47"/>
      <c r="AN188" s="47"/>
      <c r="AO188" s="47"/>
      <c r="AP188" s="47"/>
      <c r="AQ188" s="47"/>
      <c r="AR188" s="46"/>
      <c r="AS188" s="45"/>
      <c r="AT188" s="237"/>
      <c r="AU188" s="237"/>
      <c r="AV188" s="46"/>
      <c r="AW188" s="46"/>
      <c r="AX188" s="46"/>
      <c r="AY188" s="48"/>
      <c r="AZ188" s="45"/>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row>
    <row r="189" spans="1:100" s="57" customFormat="1" ht="9.75" customHeight="1">
      <c r="A189" s="1051">
        <v>9</v>
      </c>
      <c r="B189" s="985" t="s">
        <v>32</v>
      </c>
      <c r="C189" s="57" t="s">
        <v>5</v>
      </c>
      <c r="D189" s="57">
        <f t="shared" si="14"/>
        <v>28</v>
      </c>
      <c r="J189" s="85">
        <v>5</v>
      </c>
      <c r="K189" s="85">
        <v>10</v>
      </c>
      <c r="L189" s="85">
        <v>5</v>
      </c>
      <c r="M189" s="614">
        <v>5</v>
      </c>
      <c r="N189" s="181">
        <v>3</v>
      </c>
      <c r="O189" s="58"/>
      <c r="P189" s="58"/>
      <c r="Q189" s="58"/>
      <c r="R189" s="58"/>
      <c r="S189" s="58"/>
      <c r="T189" s="58"/>
      <c r="U189" s="58"/>
      <c r="V189" s="58"/>
      <c r="W189" s="58"/>
      <c r="X189" s="58"/>
      <c r="Y189" s="58"/>
      <c r="Z189" s="58"/>
      <c r="AA189" s="58"/>
      <c r="AC189" s="326"/>
      <c r="AD189" s="58"/>
      <c r="AE189" s="58"/>
      <c r="AF189" s="58"/>
      <c r="AG189" s="58"/>
      <c r="AH189" s="58"/>
      <c r="AI189" s="58"/>
      <c r="AJ189" s="58"/>
      <c r="AK189" s="58"/>
      <c r="AL189" s="58"/>
      <c r="AM189" s="58"/>
      <c r="AN189" s="58"/>
      <c r="AO189" s="58"/>
      <c r="AP189" s="58"/>
      <c r="AQ189" s="58"/>
      <c r="AS189" s="60"/>
      <c r="AT189" s="241"/>
      <c r="AU189" s="241"/>
      <c r="AY189" s="59"/>
      <c r="AZ189" s="60"/>
    </row>
    <row r="190" spans="1:100" ht="9.75" customHeight="1">
      <c r="A190" s="1052"/>
      <c r="B190" s="986"/>
      <c r="C190" s="36" t="s">
        <v>6</v>
      </c>
      <c r="D190" s="36">
        <f t="shared" si="14"/>
        <v>0</v>
      </c>
      <c r="M190" s="36"/>
    </row>
    <row r="191" spans="1:100" ht="9.75" customHeight="1">
      <c r="A191" s="1052"/>
      <c r="B191" s="986"/>
      <c r="C191" s="36" t="s">
        <v>7</v>
      </c>
      <c r="D191" s="36">
        <f t="shared" si="14"/>
        <v>0</v>
      </c>
      <c r="M191" s="36"/>
    </row>
    <row r="192" spans="1:100" ht="9.75" customHeight="1">
      <c r="A192" s="1052"/>
      <c r="B192" s="986"/>
      <c r="C192" s="36" t="s">
        <v>8</v>
      </c>
      <c r="D192" s="36">
        <f t="shared" si="14"/>
        <v>0</v>
      </c>
      <c r="M192" s="36"/>
      <c r="AV192" s="39"/>
      <c r="AW192" s="39"/>
    </row>
    <row r="193" spans="1:63" s="61" customFormat="1" ht="9.75" customHeight="1">
      <c r="A193" s="1053"/>
      <c r="B193" s="987"/>
      <c r="C193" s="61" t="s">
        <v>9</v>
      </c>
      <c r="D193" s="61">
        <f t="shared" si="14"/>
        <v>0</v>
      </c>
      <c r="E193" s="144"/>
      <c r="N193" s="62"/>
      <c r="O193" s="62"/>
      <c r="P193" s="62"/>
      <c r="Q193" s="62"/>
      <c r="R193" s="62"/>
      <c r="S193" s="62"/>
      <c r="T193" s="62"/>
      <c r="U193" s="62"/>
      <c r="V193" s="62"/>
      <c r="W193" s="62"/>
      <c r="X193" s="62"/>
      <c r="Y193" s="62"/>
      <c r="Z193" s="62"/>
      <c r="AA193" s="62"/>
      <c r="AC193" s="329"/>
      <c r="AD193" s="62"/>
      <c r="AE193" s="62"/>
      <c r="AF193" s="62"/>
      <c r="AG193" s="62"/>
      <c r="AH193" s="62"/>
      <c r="AI193" s="62"/>
      <c r="AJ193" s="62"/>
      <c r="AK193" s="62"/>
      <c r="AL193" s="62"/>
      <c r="AM193" s="62"/>
      <c r="AN193" s="62"/>
      <c r="AO193" s="62"/>
      <c r="AP193" s="62"/>
      <c r="AQ193" s="62"/>
      <c r="AS193" s="64"/>
      <c r="AT193" s="243"/>
      <c r="AU193" s="243"/>
      <c r="AV193" s="64"/>
      <c r="AW193" s="64"/>
      <c r="AY193" s="63"/>
      <c r="AZ193" s="64"/>
    </row>
    <row r="194" spans="1:63" s="67" customFormat="1" ht="9.75" customHeight="1">
      <c r="A194" s="1024">
        <v>10</v>
      </c>
      <c r="B194" s="985" t="s">
        <v>33</v>
      </c>
      <c r="C194" s="70" t="s">
        <v>5</v>
      </c>
      <c r="D194" s="145">
        <v>60</v>
      </c>
      <c r="M194" s="68"/>
      <c r="N194" s="68"/>
      <c r="O194" s="68"/>
      <c r="P194" s="68"/>
      <c r="Q194" s="68"/>
      <c r="R194" s="68"/>
      <c r="S194" s="68"/>
      <c r="T194" s="68"/>
      <c r="U194" s="68"/>
      <c r="V194" s="68"/>
      <c r="W194" s="68"/>
      <c r="X194" s="68"/>
      <c r="Y194" s="68"/>
      <c r="Z194" s="141">
        <v>10</v>
      </c>
      <c r="AA194" s="141">
        <v>10</v>
      </c>
      <c r="AB194" s="139">
        <v>10</v>
      </c>
      <c r="AC194" s="338">
        <v>5</v>
      </c>
      <c r="AD194" s="142">
        <v>5</v>
      </c>
      <c r="AE194" s="380">
        <v>2</v>
      </c>
      <c r="AF194" s="68"/>
      <c r="AG194" s="68"/>
      <c r="AH194" s="68"/>
      <c r="AI194" s="68"/>
      <c r="AJ194" s="68"/>
      <c r="AK194" s="68"/>
      <c r="AL194" s="68"/>
      <c r="AM194" s="68"/>
      <c r="AN194" s="68"/>
      <c r="AO194" s="68"/>
      <c r="AP194" s="68"/>
      <c r="AQ194" s="68"/>
      <c r="AS194" s="70"/>
      <c r="AT194" s="244"/>
      <c r="AU194" s="244"/>
      <c r="AY194" s="69">
        <v>5</v>
      </c>
      <c r="AZ194" s="70">
        <v>10</v>
      </c>
      <c r="BA194" s="67">
        <v>10</v>
      </c>
    </row>
    <row r="195" spans="1:63" ht="9.75" customHeight="1">
      <c r="A195" s="1025"/>
      <c r="B195" s="986"/>
      <c r="C195" s="39" t="s">
        <v>6</v>
      </c>
      <c r="D195" s="36">
        <f t="shared" si="14"/>
        <v>23</v>
      </c>
      <c r="AB195" s="42">
        <v>5</v>
      </c>
      <c r="AC195" s="231">
        <v>5</v>
      </c>
      <c r="AD195" s="41">
        <v>5</v>
      </c>
      <c r="AE195" s="41">
        <v>5</v>
      </c>
      <c r="AF195" s="112">
        <v>3</v>
      </c>
      <c r="AG195" s="112"/>
      <c r="AH195" s="182"/>
    </row>
    <row r="196" spans="1:63" ht="9.75" customHeight="1">
      <c r="A196" s="1025"/>
      <c r="B196" s="986"/>
      <c r="C196" s="39" t="s">
        <v>7</v>
      </c>
      <c r="D196" s="36">
        <f t="shared" si="14"/>
        <v>27</v>
      </c>
      <c r="AE196" s="41">
        <v>5</v>
      </c>
      <c r="AF196" s="41">
        <v>5</v>
      </c>
      <c r="AG196" s="41">
        <v>5</v>
      </c>
      <c r="AH196" s="41">
        <v>2</v>
      </c>
      <c r="AI196" s="41">
        <v>3</v>
      </c>
      <c r="AJ196" s="41">
        <v>2</v>
      </c>
      <c r="AK196" s="41">
        <v>2</v>
      </c>
      <c r="AL196" s="182">
        <v>3</v>
      </c>
    </row>
    <row r="197" spans="1:63" ht="9.75" customHeight="1">
      <c r="A197" s="1025"/>
      <c r="B197" s="986"/>
      <c r="C197" s="39" t="s">
        <v>8</v>
      </c>
      <c r="D197" s="49">
        <v>20</v>
      </c>
      <c r="AA197" s="396">
        <v>5</v>
      </c>
      <c r="AB197" s="127">
        <v>5</v>
      </c>
      <c r="AC197" s="397">
        <v>5</v>
      </c>
      <c r="AD197" s="396">
        <v>5</v>
      </c>
    </row>
    <row r="198" spans="1:63" s="46" customFormat="1" ht="9.75" customHeight="1">
      <c r="A198" s="1026"/>
      <c r="B198" s="987"/>
      <c r="C198" s="45" t="s">
        <v>9</v>
      </c>
      <c r="D198" s="46">
        <f>SUM(E198:CT198)</f>
        <v>0</v>
      </c>
      <c r="M198" s="47"/>
      <c r="N198" s="47"/>
      <c r="O198" s="47"/>
      <c r="P198" s="47"/>
      <c r="Q198" s="47"/>
      <c r="R198" s="47"/>
      <c r="S198" s="47"/>
      <c r="T198" s="47"/>
      <c r="U198" s="47"/>
      <c r="V198" s="47"/>
      <c r="W198" s="47"/>
      <c r="X198" s="47"/>
      <c r="Y198" s="47"/>
      <c r="Z198" s="47"/>
      <c r="AA198" s="47"/>
      <c r="AC198" s="328"/>
      <c r="AD198" s="47"/>
      <c r="AE198" s="47"/>
      <c r="AF198" s="47"/>
      <c r="AG198" s="47"/>
      <c r="AH198" s="47"/>
      <c r="AI198" s="47"/>
      <c r="AJ198" s="47"/>
      <c r="AK198" s="47"/>
      <c r="AL198" s="47"/>
      <c r="AM198" s="47"/>
      <c r="AN198" s="47"/>
      <c r="AO198" s="47"/>
      <c r="AP198" s="47"/>
      <c r="AQ198" s="47"/>
      <c r="AS198" s="45"/>
      <c r="AT198" s="237"/>
      <c r="AU198" s="237"/>
      <c r="AY198" s="48"/>
      <c r="AZ198" s="45"/>
    </row>
    <row r="199" spans="1:63" s="57" customFormat="1" ht="9.75" customHeight="1">
      <c r="A199" s="1051">
        <v>11</v>
      </c>
      <c r="B199" s="979" t="s">
        <v>34</v>
      </c>
      <c r="C199" s="57" t="s">
        <v>5</v>
      </c>
      <c r="D199" s="57">
        <f t="shared" ref="D199:D238" si="16">SUM(E199:CT199)</f>
        <v>0</v>
      </c>
      <c r="M199" s="58"/>
      <c r="N199" s="58"/>
      <c r="O199" s="58"/>
      <c r="P199" s="58"/>
      <c r="Q199" s="58"/>
      <c r="R199" s="58"/>
      <c r="S199" s="58"/>
      <c r="T199" s="58"/>
      <c r="U199" s="58"/>
      <c r="V199" s="58"/>
      <c r="W199" s="58"/>
      <c r="X199" s="58"/>
      <c r="Y199" s="58"/>
      <c r="Z199" s="58"/>
      <c r="AA199" s="58"/>
      <c r="AC199" s="326"/>
      <c r="AD199" s="58"/>
      <c r="AE199" s="58"/>
      <c r="AF199" s="58"/>
      <c r="AG199" s="58"/>
      <c r="AH199" s="58"/>
      <c r="AI199" s="58"/>
      <c r="AJ199" s="58"/>
      <c r="AK199" s="58"/>
      <c r="AL199" s="58"/>
      <c r="AM199" s="58"/>
      <c r="AN199" s="58"/>
      <c r="AO199" s="58"/>
      <c r="AP199" s="58"/>
      <c r="AQ199" s="58"/>
      <c r="AS199" s="60"/>
      <c r="AT199" s="241"/>
      <c r="AU199" s="241"/>
      <c r="AY199" s="59"/>
      <c r="AZ199" s="213"/>
      <c r="BA199" s="85"/>
      <c r="BB199" s="85"/>
      <c r="BC199" s="85"/>
      <c r="BD199" s="85"/>
    </row>
    <row r="200" spans="1:63" ht="9.75" customHeight="1">
      <c r="A200" s="1052"/>
      <c r="B200" s="980"/>
      <c r="C200" s="36" t="s">
        <v>6</v>
      </c>
      <c r="D200" s="36">
        <f t="shared" si="16"/>
        <v>0</v>
      </c>
      <c r="BC200" s="43"/>
      <c r="BD200" s="43"/>
      <c r="BE200" s="43"/>
      <c r="BF200" s="43"/>
      <c r="BG200" s="43"/>
    </row>
    <row r="201" spans="1:63" ht="9.75" customHeight="1">
      <c r="A201" s="1052"/>
      <c r="B201" s="980"/>
      <c r="C201" s="36" t="s">
        <v>7</v>
      </c>
      <c r="D201" s="36">
        <f t="shared" si="16"/>
        <v>0</v>
      </c>
      <c r="BC201" s="43"/>
      <c r="BD201" s="43"/>
      <c r="BE201" s="43"/>
      <c r="BF201" s="43"/>
      <c r="BG201" s="43"/>
      <c r="BH201" s="43"/>
      <c r="BI201" s="43"/>
      <c r="BJ201" s="43"/>
      <c r="BK201" s="43"/>
    </row>
    <row r="202" spans="1:63" ht="9.75" customHeight="1">
      <c r="A202" s="1052"/>
      <c r="B202" s="980"/>
      <c r="C202" s="36" t="s">
        <v>8</v>
      </c>
      <c r="D202" s="36">
        <f t="shared" si="16"/>
        <v>0</v>
      </c>
      <c r="AX202" s="43"/>
      <c r="AY202" s="174"/>
      <c r="AZ202" s="44"/>
      <c r="BA202" s="43"/>
      <c r="BB202" s="43"/>
      <c r="BC202" s="43"/>
    </row>
    <row r="203" spans="1:63" s="46" customFormat="1" ht="9.75" customHeight="1">
      <c r="A203" s="1053"/>
      <c r="B203" s="981"/>
      <c r="C203" s="46" t="s">
        <v>9</v>
      </c>
      <c r="D203" s="46">
        <f t="shared" si="16"/>
        <v>0</v>
      </c>
      <c r="M203" s="47"/>
      <c r="N203" s="47"/>
      <c r="O203" s="47"/>
      <c r="P203" s="47"/>
      <c r="Q203" s="47"/>
      <c r="R203" s="47"/>
      <c r="S203" s="47"/>
      <c r="T203" s="47"/>
      <c r="U203" s="47"/>
      <c r="V203" s="47"/>
      <c r="W203" s="47"/>
      <c r="X203" s="47"/>
      <c r="Y203" s="47"/>
      <c r="Z203" s="47"/>
      <c r="AA203" s="47"/>
      <c r="AC203" s="328"/>
      <c r="AD203" s="47"/>
      <c r="AE203" s="47"/>
      <c r="AF203" s="47"/>
      <c r="AG203" s="47"/>
      <c r="AH203" s="47"/>
      <c r="AI203" s="47"/>
      <c r="AJ203" s="47"/>
      <c r="AK203" s="47"/>
      <c r="AL203" s="47"/>
      <c r="AM203" s="47"/>
      <c r="AN203" s="47"/>
      <c r="AO203" s="47"/>
      <c r="AP203" s="47"/>
      <c r="AQ203" s="47"/>
      <c r="AS203" s="45"/>
      <c r="AT203" s="237"/>
      <c r="AU203" s="237"/>
      <c r="AY203" s="48"/>
      <c r="AZ203" s="45"/>
    </row>
    <row r="204" spans="1:63" s="57" customFormat="1" ht="9.75" customHeight="1">
      <c r="A204" s="1060">
        <v>12</v>
      </c>
      <c r="B204" s="985" t="s">
        <v>106</v>
      </c>
      <c r="C204" s="57" t="s">
        <v>5</v>
      </c>
      <c r="D204" s="57">
        <f t="shared" si="16"/>
        <v>45</v>
      </c>
      <c r="X204" s="58"/>
      <c r="Y204" s="58"/>
      <c r="Z204" s="58"/>
      <c r="AA204" s="58"/>
      <c r="AC204" s="326"/>
      <c r="AD204" s="58"/>
      <c r="AE204" s="58"/>
      <c r="AF204" s="58"/>
      <c r="AG204" s="58"/>
      <c r="AH204" s="58"/>
      <c r="AI204" s="58"/>
      <c r="AJ204" s="58"/>
      <c r="AK204" s="58"/>
      <c r="AL204" s="58"/>
      <c r="AM204" s="58"/>
      <c r="AN204" s="58"/>
      <c r="AO204" s="58"/>
      <c r="AP204" s="58"/>
      <c r="AQ204" s="58"/>
      <c r="AS204" s="60"/>
      <c r="AT204" s="241"/>
      <c r="AU204" s="241"/>
      <c r="AY204" s="59"/>
      <c r="AZ204" s="60"/>
      <c r="BB204" s="85">
        <v>10</v>
      </c>
      <c r="BC204" s="85">
        <v>15</v>
      </c>
      <c r="BD204" s="85">
        <v>15</v>
      </c>
      <c r="BE204" s="85">
        <v>5</v>
      </c>
    </row>
    <row r="205" spans="1:63" ht="9.75" customHeight="1">
      <c r="A205" s="1061"/>
      <c r="B205" s="986"/>
      <c r="C205" s="36" t="s">
        <v>6</v>
      </c>
      <c r="D205" s="36">
        <f t="shared" si="16"/>
        <v>0</v>
      </c>
      <c r="M205" s="36"/>
      <c r="N205" s="36"/>
      <c r="O205" s="36"/>
      <c r="P205" s="36"/>
      <c r="Q205" s="36"/>
      <c r="R205" s="36"/>
      <c r="S205" s="36"/>
      <c r="T205" s="36"/>
      <c r="U205" s="36"/>
      <c r="V205" s="36"/>
      <c r="W205" s="36"/>
    </row>
    <row r="206" spans="1:63" ht="9.75" customHeight="1">
      <c r="A206" s="1061"/>
      <c r="B206" s="986"/>
      <c r="C206" s="36" t="s">
        <v>7</v>
      </c>
      <c r="D206" s="36">
        <f t="shared" si="16"/>
        <v>0</v>
      </c>
      <c r="M206" s="36"/>
      <c r="N206" s="36"/>
      <c r="O206" s="36"/>
      <c r="P206" s="36"/>
      <c r="Q206" s="36"/>
      <c r="R206" s="36"/>
      <c r="S206" s="36"/>
      <c r="T206" s="36"/>
      <c r="U206" s="36"/>
      <c r="V206" s="36"/>
      <c r="W206" s="36"/>
    </row>
    <row r="207" spans="1:63" ht="9.75" customHeight="1">
      <c r="A207" s="1061"/>
      <c r="B207" s="986"/>
      <c r="C207" s="36" t="s">
        <v>8</v>
      </c>
      <c r="D207" s="36">
        <f t="shared" si="16"/>
        <v>0</v>
      </c>
      <c r="M207" s="36"/>
      <c r="N207" s="36"/>
      <c r="O207" s="36"/>
      <c r="P207" s="36"/>
      <c r="Q207" s="36"/>
      <c r="R207" s="36"/>
      <c r="S207" s="36"/>
      <c r="T207" s="36"/>
      <c r="U207" s="36"/>
      <c r="V207" s="36"/>
      <c r="W207" s="36"/>
    </row>
    <row r="208" spans="1:63" s="61" customFormat="1" ht="9.75" customHeight="1">
      <c r="A208" s="1062"/>
      <c r="B208" s="987"/>
      <c r="C208" s="61" t="s">
        <v>9</v>
      </c>
      <c r="D208" s="61">
        <f t="shared" si="16"/>
        <v>0</v>
      </c>
      <c r="X208" s="62"/>
      <c r="Y208" s="62"/>
      <c r="Z208" s="62"/>
      <c r="AA208" s="62"/>
      <c r="AC208" s="329"/>
      <c r="AD208" s="62"/>
      <c r="AE208" s="62"/>
      <c r="AF208" s="62"/>
      <c r="AG208" s="62"/>
      <c r="AH208" s="62"/>
      <c r="AI208" s="62"/>
      <c r="AJ208" s="62"/>
      <c r="AK208" s="62"/>
      <c r="AL208" s="62"/>
      <c r="AM208" s="62"/>
      <c r="AN208" s="62"/>
      <c r="AO208" s="62"/>
      <c r="AP208" s="62"/>
      <c r="AQ208" s="62"/>
      <c r="AS208" s="64"/>
      <c r="AT208" s="243"/>
      <c r="AU208" s="243"/>
      <c r="AY208" s="63"/>
      <c r="AZ208" s="64"/>
    </row>
    <row r="209" spans="1:100" s="67" customFormat="1" ht="9.75" customHeight="1">
      <c r="A209" s="1024">
        <v>13</v>
      </c>
      <c r="B209" s="985" t="s">
        <v>36</v>
      </c>
      <c r="C209" s="145" t="s">
        <v>5</v>
      </c>
      <c r="D209" s="67">
        <f t="shared" si="16"/>
        <v>0</v>
      </c>
      <c r="N209" s="68"/>
      <c r="O209" s="68"/>
      <c r="P209" s="68"/>
      <c r="Q209" s="68"/>
      <c r="R209" s="68"/>
      <c r="S209" s="68"/>
      <c r="T209" s="68"/>
      <c r="U209" s="68"/>
      <c r="V209" s="68"/>
      <c r="W209" s="68"/>
      <c r="X209" s="68"/>
      <c r="Y209" s="149"/>
      <c r="Z209" s="68"/>
      <c r="AA209" s="68"/>
      <c r="AB209" s="106"/>
      <c r="AC209" s="35"/>
      <c r="AD209" s="149"/>
      <c r="AE209" s="149"/>
      <c r="AF209" s="149"/>
      <c r="AG209" s="68"/>
      <c r="AH209" s="408"/>
      <c r="AI209" s="408"/>
      <c r="AJ209" s="408"/>
      <c r="AK209" s="68"/>
      <c r="AL209" s="68"/>
      <c r="AM209" s="68"/>
      <c r="AN209" s="68"/>
      <c r="AO209" s="68"/>
      <c r="AP209" s="68"/>
      <c r="AQ209" s="68"/>
      <c r="AS209" s="70"/>
      <c r="AT209" s="244"/>
      <c r="AU209" s="244"/>
      <c r="AV209" s="130"/>
      <c r="AW209" s="130"/>
      <c r="AX209" s="130"/>
      <c r="AY209" s="273"/>
      <c r="AZ209" s="70"/>
    </row>
    <row r="210" spans="1:100" ht="9.75" customHeight="1">
      <c r="A210" s="1025"/>
      <c r="B210" s="986"/>
      <c r="C210" s="36" t="s">
        <v>6</v>
      </c>
      <c r="D210" s="36">
        <v>25</v>
      </c>
      <c r="M210" s="36"/>
      <c r="T210" s="41">
        <v>2</v>
      </c>
      <c r="U210" s="41">
        <v>2</v>
      </c>
      <c r="V210" s="41">
        <v>3</v>
      </c>
      <c r="W210" s="41">
        <v>3</v>
      </c>
      <c r="X210" s="41">
        <v>6</v>
      </c>
      <c r="Y210" s="41">
        <v>4</v>
      </c>
      <c r="Z210" s="112">
        <v>2</v>
      </c>
      <c r="AA210" s="112">
        <v>2</v>
      </c>
      <c r="AB210" s="251">
        <v>2</v>
      </c>
      <c r="AH210" s="182"/>
      <c r="AV210" s="43"/>
      <c r="AW210" s="43"/>
      <c r="AX210" s="43"/>
      <c r="AY210" s="174"/>
    </row>
    <row r="211" spans="1:100" ht="9.75" customHeight="1">
      <c r="A211" s="1025"/>
      <c r="B211" s="986"/>
      <c r="C211" s="36" t="s">
        <v>7</v>
      </c>
      <c r="D211" s="36">
        <f t="shared" si="16"/>
        <v>17</v>
      </c>
      <c r="M211" s="36"/>
      <c r="T211" s="68"/>
      <c r="U211" s="68"/>
      <c r="V211" s="68"/>
      <c r="W211" s="68"/>
      <c r="X211" s="141">
        <v>1</v>
      </c>
      <c r="Y211" s="141">
        <v>2</v>
      </c>
      <c r="Z211" s="141">
        <v>4</v>
      </c>
      <c r="AA211" s="141">
        <v>5</v>
      </c>
      <c r="AB211" s="189">
        <v>3</v>
      </c>
      <c r="AC211" s="340">
        <v>1</v>
      </c>
      <c r="AD211" s="171">
        <v>1</v>
      </c>
      <c r="AE211" s="68"/>
      <c r="AF211" s="68"/>
    </row>
    <row r="212" spans="1:100" ht="9.75" customHeight="1">
      <c r="A212" s="1025"/>
      <c r="B212" s="986"/>
      <c r="C212" s="36" t="s">
        <v>8</v>
      </c>
      <c r="D212" s="36">
        <f t="shared" si="16"/>
        <v>0</v>
      </c>
      <c r="M212" s="36"/>
    </row>
    <row r="213" spans="1:100" s="61" customFormat="1" ht="9.75" customHeight="1">
      <c r="A213" s="1026"/>
      <c r="B213" s="987"/>
      <c r="C213" s="61" t="s">
        <v>9</v>
      </c>
      <c r="D213" s="61">
        <f t="shared" si="16"/>
        <v>0</v>
      </c>
      <c r="N213" s="62"/>
      <c r="O213" s="62"/>
      <c r="P213" s="62"/>
      <c r="Q213" s="62"/>
      <c r="R213" s="62"/>
      <c r="S213" s="62"/>
      <c r="T213" s="62"/>
      <c r="U213" s="62"/>
      <c r="V213" s="62"/>
      <c r="W213" s="62"/>
      <c r="X213" s="62"/>
      <c r="Y213" s="62"/>
      <c r="Z213" s="62"/>
      <c r="AA213" s="62"/>
      <c r="AC213" s="329"/>
      <c r="AD213" s="62"/>
      <c r="AE213" s="62"/>
      <c r="AF213" s="62"/>
      <c r="AG213" s="62"/>
      <c r="AH213" s="62"/>
      <c r="AI213" s="62"/>
      <c r="AJ213" s="62"/>
      <c r="AK213" s="62"/>
      <c r="AL213" s="62"/>
      <c r="AM213" s="62"/>
      <c r="AN213" s="62"/>
      <c r="AO213" s="62"/>
      <c r="AP213" s="62"/>
      <c r="AQ213" s="62"/>
      <c r="AS213" s="64"/>
      <c r="AT213" s="243"/>
      <c r="AU213" s="243"/>
      <c r="AY213" s="63"/>
      <c r="AZ213" s="64"/>
    </row>
    <row r="214" spans="1:100" s="433" customFormat="1" ht="9.75" customHeight="1">
      <c r="A214" s="1054">
        <v>14</v>
      </c>
      <c r="B214" s="1057" t="s">
        <v>29</v>
      </c>
      <c r="C214" s="91" t="s">
        <v>5</v>
      </c>
      <c r="D214" s="91">
        <f t="shared" si="16"/>
        <v>70</v>
      </c>
      <c r="E214" s="91"/>
      <c r="F214" s="91"/>
      <c r="G214" s="91"/>
      <c r="H214" s="91"/>
      <c r="I214" s="91"/>
      <c r="J214" s="91"/>
      <c r="K214" s="91"/>
      <c r="L214" s="91"/>
      <c r="M214" s="172"/>
      <c r="N214" s="172"/>
      <c r="O214" s="172"/>
      <c r="P214" s="172"/>
      <c r="Q214" s="172"/>
      <c r="R214" s="172"/>
      <c r="S214" s="172"/>
      <c r="T214" s="172"/>
      <c r="U214" s="172"/>
      <c r="V214" s="172"/>
      <c r="W214" s="172"/>
      <c r="X214" s="172"/>
      <c r="Y214" s="172"/>
      <c r="Z214" s="172"/>
      <c r="AA214" s="172"/>
      <c r="AB214" s="91"/>
      <c r="AC214" s="428"/>
      <c r="AD214" s="172"/>
      <c r="AE214" s="172"/>
      <c r="AF214" s="172"/>
      <c r="AG214" s="172"/>
      <c r="AH214" s="172"/>
      <c r="AI214" s="172"/>
      <c r="AJ214" s="172"/>
      <c r="AK214" s="172"/>
      <c r="AL214" s="172"/>
      <c r="AM214" s="172"/>
      <c r="AN214" s="172"/>
      <c r="AO214" s="172"/>
      <c r="AP214" s="172"/>
      <c r="AQ214" s="172"/>
      <c r="AR214" s="91"/>
      <c r="AS214" s="430"/>
      <c r="AT214" s="241"/>
      <c r="AU214" s="241"/>
      <c r="AV214" s="91"/>
      <c r="AW214" s="91"/>
      <c r="AX214" s="91"/>
      <c r="AY214" s="429"/>
      <c r="AZ214" s="430"/>
      <c r="BA214" s="91"/>
      <c r="BB214" s="430"/>
      <c r="BC214" s="91"/>
      <c r="BD214" s="91">
        <v>5</v>
      </c>
      <c r="BE214" s="91">
        <v>10</v>
      </c>
      <c r="BF214" s="91">
        <v>10</v>
      </c>
      <c r="BG214" s="91">
        <v>15</v>
      </c>
      <c r="BH214" s="91">
        <v>15</v>
      </c>
      <c r="BI214" s="91">
        <v>15</v>
      </c>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c r="CM214" s="91"/>
      <c r="CN214" s="91"/>
      <c r="CO214" s="91"/>
      <c r="CP214" s="91"/>
      <c r="CQ214" s="91"/>
      <c r="CR214" s="91"/>
      <c r="CS214" s="91"/>
      <c r="CT214" s="91"/>
      <c r="CU214" s="431"/>
      <c r="CV214" s="432"/>
    </row>
    <row r="215" spans="1:100" s="433" customFormat="1" ht="9.75" customHeight="1">
      <c r="A215" s="1055"/>
      <c r="B215" s="1058"/>
      <c r="C215" s="261" t="s">
        <v>6</v>
      </c>
      <c r="D215" s="261">
        <f t="shared" si="16"/>
        <v>20</v>
      </c>
      <c r="E215" s="261"/>
      <c r="F215" s="261"/>
      <c r="G215" s="261"/>
      <c r="H215" s="261"/>
      <c r="I215" s="261"/>
      <c r="J215" s="261"/>
      <c r="K215" s="261"/>
      <c r="L215" s="261"/>
      <c r="M215" s="135"/>
      <c r="N215" s="135"/>
      <c r="O215" s="135"/>
      <c r="P215" s="135"/>
      <c r="Q215" s="135"/>
      <c r="R215" s="135"/>
      <c r="S215" s="135"/>
      <c r="T215" s="135"/>
      <c r="U215" s="135"/>
      <c r="V215" s="135"/>
      <c r="W215" s="135"/>
      <c r="X215" s="135"/>
      <c r="Y215" s="135"/>
      <c r="Z215" s="135"/>
      <c r="AA215" s="135"/>
      <c r="AB215" s="261"/>
      <c r="AC215" s="434"/>
      <c r="AD215" s="135"/>
      <c r="AE215" s="135"/>
      <c r="AF215" s="135"/>
      <c r="AG215" s="135"/>
      <c r="AH215" s="135"/>
      <c r="AI215" s="135"/>
      <c r="AJ215" s="135"/>
      <c r="AK215" s="135"/>
      <c r="AL215" s="135"/>
      <c r="AM215" s="135"/>
      <c r="AN215" s="135"/>
      <c r="AO215" s="135"/>
      <c r="AP215" s="135"/>
      <c r="AQ215" s="135"/>
      <c r="AR215" s="261"/>
      <c r="AS215" s="264"/>
      <c r="AT215" s="242"/>
      <c r="AU215" s="242"/>
      <c r="AV215" s="261"/>
      <c r="AW215" s="261"/>
      <c r="AX215" s="261"/>
      <c r="AY215" s="274"/>
      <c r="AZ215" s="264"/>
      <c r="BA215" s="261"/>
      <c r="BB215" s="264"/>
      <c r="BC215" s="261"/>
      <c r="BD215" s="261"/>
      <c r="BE215" s="261"/>
      <c r="BF215" s="261"/>
      <c r="BG215" s="261"/>
      <c r="BH215" s="261">
        <v>5</v>
      </c>
      <c r="BI215" s="261">
        <v>5</v>
      </c>
      <c r="BJ215" s="261">
        <v>5</v>
      </c>
      <c r="BK215" s="261">
        <v>5</v>
      </c>
      <c r="BL215" s="261"/>
      <c r="BM215" s="261"/>
      <c r="BN215" s="261"/>
      <c r="BO215" s="261"/>
      <c r="BP215" s="261"/>
      <c r="BQ215" s="261"/>
      <c r="BR215" s="261"/>
      <c r="BS215" s="261"/>
      <c r="BT215" s="261"/>
      <c r="BU215" s="261"/>
      <c r="BV215" s="261"/>
      <c r="BW215" s="261"/>
      <c r="BX215" s="261"/>
      <c r="BY215" s="261"/>
      <c r="BZ215" s="261"/>
      <c r="CA215" s="261"/>
      <c r="CB215" s="261"/>
      <c r="CC215" s="261"/>
      <c r="CD215" s="261"/>
      <c r="CE215" s="261"/>
      <c r="CF215" s="261"/>
      <c r="CG215" s="261"/>
      <c r="CH215" s="261"/>
      <c r="CI215" s="261"/>
      <c r="CJ215" s="261"/>
      <c r="CK215" s="261"/>
      <c r="CL215" s="261"/>
      <c r="CM215" s="261"/>
      <c r="CN215" s="261"/>
      <c r="CO215" s="261"/>
      <c r="CP215" s="261"/>
      <c r="CQ215" s="261"/>
      <c r="CR215" s="261"/>
      <c r="CS215" s="261"/>
      <c r="CT215" s="261"/>
      <c r="CU215" s="435"/>
      <c r="CV215" s="432"/>
    </row>
    <row r="216" spans="1:100" s="433" customFormat="1" ht="9.75" customHeight="1">
      <c r="A216" s="1055"/>
      <c r="B216" s="1058"/>
      <c r="C216" s="261" t="s">
        <v>7</v>
      </c>
      <c r="D216" s="261">
        <f t="shared" si="16"/>
        <v>50</v>
      </c>
      <c r="E216" s="261"/>
      <c r="F216" s="261"/>
      <c r="G216" s="261"/>
      <c r="H216" s="261"/>
      <c r="I216" s="261"/>
      <c r="J216" s="261"/>
      <c r="K216" s="261"/>
      <c r="L216" s="261"/>
      <c r="M216" s="135"/>
      <c r="N216" s="135"/>
      <c r="O216" s="135"/>
      <c r="P216" s="135"/>
      <c r="Q216" s="135"/>
      <c r="R216" s="135"/>
      <c r="S216" s="135"/>
      <c r="T216" s="135"/>
      <c r="U216" s="135"/>
      <c r="V216" s="135"/>
      <c r="W216" s="135"/>
      <c r="X216" s="135"/>
      <c r="Y216" s="135"/>
      <c r="Z216" s="135"/>
      <c r="AA216" s="135"/>
      <c r="AB216" s="261"/>
      <c r="AC216" s="434"/>
      <c r="AD216" s="135"/>
      <c r="AE216" s="135"/>
      <c r="AF216" s="135"/>
      <c r="AG216" s="135"/>
      <c r="AH216" s="135"/>
      <c r="AI216" s="135"/>
      <c r="AJ216" s="135"/>
      <c r="AK216" s="135"/>
      <c r="AL216" s="135"/>
      <c r="AM216" s="135"/>
      <c r="AN216" s="135"/>
      <c r="AO216" s="135"/>
      <c r="AP216" s="135"/>
      <c r="AQ216" s="135"/>
      <c r="AR216" s="261"/>
      <c r="AS216" s="264"/>
      <c r="AT216" s="242"/>
      <c r="AU216" s="242"/>
      <c r="AV216" s="261"/>
      <c r="AW216" s="261"/>
      <c r="AX216" s="261"/>
      <c r="AY216" s="274"/>
      <c r="AZ216" s="264"/>
      <c r="BA216" s="261"/>
      <c r="BB216" s="264"/>
      <c r="BC216" s="261"/>
      <c r="BD216" s="261"/>
      <c r="BE216" s="261"/>
      <c r="BF216" s="261"/>
      <c r="BG216" s="261"/>
      <c r="BH216" s="261"/>
      <c r="BI216" s="261"/>
      <c r="BJ216" s="261">
        <v>5</v>
      </c>
      <c r="BK216" s="261">
        <v>10</v>
      </c>
      <c r="BL216" s="261">
        <v>10</v>
      </c>
      <c r="BM216" s="261">
        <v>10</v>
      </c>
      <c r="BN216" s="261">
        <v>10</v>
      </c>
      <c r="BO216" s="261">
        <v>5</v>
      </c>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435"/>
      <c r="CV216" s="432"/>
    </row>
    <row r="217" spans="1:100" s="433" customFormat="1" ht="9.75" customHeight="1">
      <c r="A217" s="1055"/>
      <c r="B217" s="1058"/>
      <c r="C217" s="261" t="s">
        <v>8</v>
      </c>
      <c r="D217" s="261">
        <f t="shared" si="16"/>
        <v>31</v>
      </c>
      <c r="E217" s="261"/>
      <c r="F217" s="261"/>
      <c r="G217" s="261"/>
      <c r="H217" s="261"/>
      <c r="I217" s="261"/>
      <c r="J217" s="261"/>
      <c r="K217" s="261"/>
      <c r="L217" s="261"/>
      <c r="M217" s="135"/>
      <c r="N217" s="135"/>
      <c r="O217" s="135"/>
      <c r="P217" s="135"/>
      <c r="Q217" s="135"/>
      <c r="R217" s="135"/>
      <c r="S217" s="135"/>
      <c r="T217" s="135"/>
      <c r="U217" s="135"/>
      <c r="V217" s="135"/>
      <c r="W217" s="135"/>
      <c r="X217" s="135"/>
      <c r="Y217" s="135"/>
      <c r="Z217" s="135"/>
      <c r="AA217" s="135"/>
      <c r="AB217" s="261"/>
      <c r="AC217" s="434"/>
      <c r="AD217" s="135"/>
      <c r="AE217" s="135"/>
      <c r="AF217" s="135"/>
      <c r="AG217" s="135"/>
      <c r="AH217" s="135"/>
      <c r="AI217" s="135"/>
      <c r="AJ217" s="135"/>
      <c r="AK217" s="135"/>
      <c r="AL217" s="135"/>
      <c r="AM217" s="135"/>
      <c r="AN217" s="135"/>
      <c r="AO217" s="135"/>
      <c r="AP217" s="135"/>
      <c r="AQ217" s="135"/>
      <c r="AR217" s="261"/>
      <c r="AS217" s="264"/>
      <c r="AT217" s="242"/>
      <c r="AU217" s="242"/>
      <c r="AV217" s="261"/>
      <c r="AW217" s="261"/>
      <c r="AX217" s="261"/>
      <c r="AY217" s="274"/>
      <c r="AZ217" s="264"/>
      <c r="BA217" s="261">
        <v>5</v>
      </c>
      <c r="BB217" s="264">
        <v>5</v>
      </c>
      <c r="BC217" s="261">
        <v>5</v>
      </c>
      <c r="BD217" s="261">
        <v>5</v>
      </c>
      <c r="BE217" s="261">
        <v>5</v>
      </c>
      <c r="BF217" s="261">
        <v>2</v>
      </c>
      <c r="BG217" s="261">
        <v>2</v>
      </c>
      <c r="BH217" s="261">
        <v>2</v>
      </c>
      <c r="BI217" s="261"/>
      <c r="BJ217" s="261"/>
      <c r="BK217" s="261"/>
      <c r="BL217" s="261"/>
      <c r="BM217" s="261"/>
      <c r="BN217" s="261"/>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435"/>
      <c r="CV217" s="432"/>
    </row>
    <row r="218" spans="1:100" s="433" customFormat="1" ht="9.75" customHeight="1">
      <c r="A218" s="1056"/>
      <c r="B218" s="1059"/>
      <c r="C218" s="436" t="s">
        <v>9</v>
      </c>
      <c r="D218" s="436">
        <f t="shared" si="16"/>
        <v>0</v>
      </c>
      <c r="E218" s="436"/>
      <c r="F218" s="436"/>
      <c r="G218" s="436"/>
      <c r="H218" s="436"/>
      <c r="I218" s="436"/>
      <c r="J218" s="436"/>
      <c r="K218" s="436"/>
      <c r="L218" s="436"/>
      <c r="M218" s="437"/>
      <c r="N218" s="437"/>
      <c r="O218" s="437"/>
      <c r="P218" s="437"/>
      <c r="Q218" s="437"/>
      <c r="R218" s="437"/>
      <c r="S218" s="437"/>
      <c r="T218" s="437"/>
      <c r="U218" s="437"/>
      <c r="V218" s="437"/>
      <c r="W218" s="437"/>
      <c r="X218" s="437"/>
      <c r="Y218" s="437"/>
      <c r="Z218" s="437"/>
      <c r="AA218" s="437"/>
      <c r="AB218" s="436"/>
      <c r="AC218" s="438"/>
      <c r="AD218" s="437"/>
      <c r="AE218" s="437"/>
      <c r="AF218" s="437"/>
      <c r="AG218" s="437"/>
      <c r="AH218" s="437"/>
      <c r="AI218" s="437"/>
      <c r="AJ218" s="437"/>
      <c r="AK218" s="437"/>
      <c r="AL218" s="437"/>
      <c r="AM218" s="437"/>
      <c r="AN218" s="437"/>
      <c r="AO218" s="437"/>
      <c r="AP218" s="437"/>
      <c r="AQ218" s="437"/>
      <c r="AR218" s="436"/>
      <c r="AS218" s="440"/>
      <c r="AT218" s="243"/>
      <c r="AU218" s="243"/>
      <c r="AV218" s="436"/>
      <c r="AW218" s="436"/>
      <c r="AX218" s="436"/>
      <c r="AY218" s="439"/>
      <c r="AZ218" s="440"/>
      <c r="BA218" s="436"/>
      <c r="BB218" s="440"/>
      <c r="BC218" s="436"/>
      <c r="BD218" s="436"/>
      <c r="BE218" s="436"/>
      <c r="BF218" s="436"/>
      <c r="BG218" s="436"/>
      <c r="BH218" s="436"/>
      <c r="BI218" s="436"/>
      <c r="BJ218" s="436"/>
      <c r="BK218" s="436"/>
      <c r="BL218" s="436"/>
      <c r="BM218" s="436"/>
      <c r="BN218" s="436"/>
      <c r="BO218" s="436"/>
      <c r="BP218" s="436"/>
      <c r="BQ218" s="436"/>
      <c r="BR218" s="436"/>
      <c r="BS218" s="436"/>
      <c r="BT218" s="436"/>
      <c r="BU218" s="436"/>
      <c r="BV218" s="436"/>
      <c r="BW218" s="436"/>
      <c r="BX218" s="436"/>
      <c r="BY218" s="436"/>
      <c r="BZ218" s="436"/>
      <c r="CA218" s="436"/>
      <c r="CB218" s="436"/>
      <c r="CC218" s="436"/>
      <c r="CD218" s="436"/>
      <c r="CE218" s="436"/>
      <c r="CF218" s="436"/>
      <c r="CG218" s="436"/>
      <c r="CH218" s="436"/>
      <c r="CI218" s="436"/>
      <c r="CJ218" s="436"/>
      <c r="CK218" s="436"/>
      <c r="CL218" s="436"/>
      <c r="CM218" s="436"/>
      <c r="CN218" s="436"/>
      <c r="CO218" s="436"/>
      <c r="CP218" s="436"/>
      <c r="CQ218" s="436"/>
      <c r="CR218" s="436"/>
      <c r="CS218" s="436"/>
      <c r="CT218" s="436"/>
      <c r="CU218" s="441"/>
      <c r="CV218" s="432"/>
    </row>
    <row r="219" spans="1:100" s="67" customFormat="1" ht="9.75" customHeight="1">
      <c r="A219" s="1024">
        <v>15</v>
      </c>
      <c r="B219" s="988" t="s">
        <v>37</v>
      </c>
      <c r="C219" s="70" t="s">
        <v>5</v>
      </c>
      <c r="D219" s="67">
        <f t="shared" si="16"/>
        <v>0</v>
      </c>
      <c r="M219" s="68"/>
      <c r="N219" s="68"/>
      <c r="O219" s="68"/>
      <c r="P219" s="68"/>
      <c r="Q219" s="68"/>
      <c r="R219" s="68"/>
      <c r="S219" s="68"/>
      <c r="T219" s="68"/>
      <c r="U219" s="68"/>
      <c r="V219" s="68"/>
      <c r="W219" s="68"/>
      <c r="X219" s="68"/>
      <c r="Y219" s="68"/>
      <c r="Z219" s="68"/>
      <c r="AA219" s="68"/>
      <c r="AC219" s="271"/>
      <c r="AD219" s="68"/>
      <c r="AE219" s="68"/>
      <c r="AF219" s="68"/>
      <c r="AG219" s="68"/>
      <c r="AH219" s="68"/>
      <c r="AI219" s="68"/>
      <c r="AJ219" s="68"/>
      <c r="AK219" s="68"/>
      <c r="AL219" s="68"/>
      <c r="AM219" s="68"/>
      <c r="AN219" s="68"/>
      <c r="AO219" s="68"/>
      <c r="AP219" s="68"/>
      <c r="AQ219" s="68"/>
      <c r="AS219" s="70"/>
      <c r="AT219" s="244"/>
      <c r="AU219" s="244"/>
      <c r="AY219" s="69"/>
      <c r="AZ219" s="70"/>
    </row>
    <row r="220" spans="1:100" ht="9.75" customHeight="1">
      <c r="A220" s="1025"/>
      <c r="B220" s="989"/>
      <c r="C220" s="39" t="s">
        <v>6</v>
      </c>
      <c r="D220" s="36">
        <f t="shared" si="16"/>
        <v>0</v>
      </c>
    </row>
    <row r="221" spans="1:100" ht="9.75" customHeight="1">
      <c r="A221" s="1025"/>
      <c r="B221" s="989"/>
      <c r="C221" s="39" t="s">
        <v>7</v>
      </c>
      <c r="D221" s="36">
        <f t="shared" si="16"/>
        <v>0</v>
      </c>
    </row>
    <row r="222" spans="1:100" ht="9.75" customHeight="1">
      <c r="A222" s="1025"/>
      <c r="B222" s="989"/>
      <c r="C222" s="39" t="s">
        <v>8</v>
      </c>
      <c r="D222" s="36">
        <f t="shared" si="16"/>
        <v>0</v>
      </c>
    </row>
    <row r="223" spans="1:100" s="61" customFormat="1" ht="9.75" customHeight="1">
      <c r="A223" s="1026"/>
      <c r="B223" s="990"/>
      <c r="C223" s="64" t="s">
        <v>9</v>
      </c>
      <c r="D223" s="61">
        <f t="shared" si="16"/>
        <v>0</v>
      </c>
      <c r="M223" s="62"/>
      <c r="N223" s="62"/>
      <c r="O223" s="62"/>
      <c r="P223" s="62"/>
      <c r="Q223" s="62"/>
      <c r="R223" s="62"/>
      <c r="S223" s="62"/>
      <c r="T223" s="62"/>
      <c r="U223" s="62"/>
      <c r="V223" s="62"/>
      <c r="W223" s="62"/>
      <c r="X223" s="62"/>
      <c r="Y223" s="62"/>
      <c r="Z223" s="62"/>
      <c r="AA223" s="62"/>
      <c r="AC223" s="329"/>
      <c r="AD223" s="62"/>
      <c r="AE223" s="62"/>
      <c r="AF223" s="62"/>
      <c r="AG223" s="62"/>
      <c r="AH223" s="62"/>
      <c r="AI223" s="62"/>
      <c r="AJ223" s="62"/>
      <c r="AK223" s="62"/>
      <c r="AL223" s="62"/>
      <c r="AM223" s="62"/>
      <c r="AN223" s="62"/>
      <c r="AO223" s="62"/>
      <c r="AP223" s="62"/>
      <c r="AQ223" s="62"/>
      <c r="AS223" s="64"/>
      <c r="AT223" s="243"/>
      <c r="AU223" s="243"/>
      <c r="AY223" s="63"/>
      <c r="AZ223" s="64"/>
    </row>
    <row r="224" spans="1:100" s="67" customFormat="1" ht="9.75" customHeight="1">
      <c r="A224" s="1024">
        <v>16</v>
      </c>
      <c r="B224" s="988" t="s">
        <v>38</v>
      </c>
      <c r="C224" s="70" t="s">
        <v>5</v>
      </c>
      <c r="D224" s="67">
        <f t="shared" si="16"/>
        <v>0</v>
      </c>
      <c r="M224" s="68"/>
      <c r="N224" s="68"/>
      <c r="O224" s="68"/>
      <c r="P224" s="68"/>
      <c r="Q224" s="68"/>
      <c r="R224" s="68"/>
      <c r="S224" s="68"/>
      <c r="T224" s="68"/>
      <c r="U224" s="68"/>
      <c r="V224" s="68"/>
      <c r="W224" s="68"/>
      <c r="X224" s="68"/>
      <c r="Y224" s="68"/>
      <c r="Z224" s="68"/>
      <c r="AA224" s="68"/>
      <c r="AC224" s="271"/>
      <c r="AD224" s="68"/>
      <c r="AE224" s="68"/>
      <c r="AF224" s="68"/>
      <c r="AG224" s="68"/>
      <c r="AH224" s="68"/>
      <c r="AI224" s="68"/>
      <c r="AJ224" s="68"/>
      <c r="AK224" s="68"/>
      <c r="AL224" s="68"/>
      <c r="AM224" s="68"/>
      <c r="AN224" s="68"/>
      <c r="AO224" s="68"/>
      <c r="AP224" s="68"/>
      <c r="AQ224" s="68"/>
      <c r="AS224" s="70"/>
      <c r="AT224" s="244"/>
      <c r="AU224" s="244"/>
      <c r="AY224" s="69"/>
      <c r="AZ224" s="70"/>
    </row>
    <row r="225" spans="1:57" ht="9.75" customHeight="1">
      <c r="A225" s="1025"/>
      <c r="B225" s="989"/>
      <c r="C225" s="39" t="s">
        <v>6</v>
      </c>
      <c r="D225" s="36">
        <f t="shared" si="16"/>
        <v>0</v>
      </c>
    </row>
    <row r="226" spans="1:57" ht="9.75" customHeight="1">
      <c r="A226" s="1025"/>
      <c r="B226" s="989"/>
      <c r="C226" s="39" t="s">
        <v>7</v>
      </c>
      <c r="D226" s="36">
        <f t="shared" si="16"/>
        <v>0</v>
      </c>
    </row>
    <row r="227" spans="1:57" ht="9.75" customHeight="1">
      <c r="A227" s="1025"/>
      <c r="B227" s="989"/>
      <c r="C227" s="39" t="s">
        <v>8</v>
      </c>
      <c r="D227" s="36">
        <f t="shared" si="16"/>
        <v>0</v>
      </c>
    </row>
    <row r="228" spans="1:57" s="46" customFormat="1" ht="9.75" customHeight="1">
      <c r="A228" s="1026"/>
      <c r="B228" s="989"/>
      <c r="C228" s="45" t="s">
        <v>9</v>
      </c>
      <c r="D228" s="46">
        <f t="shared" si="16"/>
        <v>0</v>
      </c>
      <c r="M228" s="47"/>
      <c r="N228" s="47"/>
      <c r="O228" s="47"/>
      <c r="P228" s="47"/>
      <c r="Q228" s="47"/>
      <c r="R228" s="47"/>
      <c r="S228" s="47"/>
      <c r="T228" s="47"/>
      <c r="U228" s="47"/>
      <c r="V228" s="47"/>
      <c r="W228" s="47"/>
      <c r="X228" s="47"/>
      <c r="Y228" s="47"/>
      <c r="Z228" s="47"/>
      <c r="AA228" s="47"/>
      <c r="AC228" s="328"/>
      <c r="AD228" s="47"/>
      <c r="AE228" s="47"/>
      <c r="AF228" s="47"/>
      <c r="AG228" s="47"/>
      <c r="AH228" s="47"/>
      <c r="AI228" s="47"/>
      <c r="AJ228" s="47"/>
      <c r="AK228" s="47"/>
      <c r="AL228" s="47"/>
      <c r="AM228" s="47"/>
      <c r="AN228" s="47"/>
      <c r="AO228" s="47"/>
      <c r="AP228" s="47"/>
      <c r="AQ228" s="47"/>
      <c r="AS228" s="45"/>
      <c r="AT228" s="237"/>
      <c r="AU228" s="237"/>
      <c r="AY228" s="48"/>
      <c r="AZ228" s="45"/>
    </row>
    <row r="229" spans="1:57" s="57" customFormat="1" ht="9.75" customHeight="1">
      <c r="A229" s="1039" t="s">
        <v>114</v>
      </c>
      <c r="B229" s="1069" t="s">
        <v>115</v>
      </c>
      <c r="C229" s="60" t="s">
        <v>5</v>
      </c>
      <c r="D229" s="57">
        <f t="shared" si="16"/>
        <v>0</v>
      </c>
      <c r="M229" s="58"/>
      <c r="N229" s="58"/>
      <c r="O229" s="58"/>
      <c r="P229" s="58"/>
      <c r="Q229" s="58"/>
      <c r="R229" s="58"/>
      <c r="S229" s="58"/>
      <c r="T229" s="58"/>
      <c r="U229" s="58"/>
      <c r="V229" s="58"/>
      <c r="W229" s="58"/>
      <c r="X229" s="58"/>
      <c r="Y229" s="58"/>
      <c r="Z229" s="58"/>
      <c r="AA229" s="58"/>
      <c r="AC229" s="326"/>
      <c r="AD229" s="58"/>
      <c r="AE229" s="58"/>
      <c r="AF229" s="58"/>
      <c r="AG229" s="58"/>
      <c r="AH229" s="58"/>
      <c r="AI229" s="58"/>
      <c r="AJ229" s="58"/>
      <c r="AK229" s="58"/>
      <c r="AL229" s="58"/>
      <c r="AM229" s="58"/>
      <c r="AN229" s="58"/>
      <c r="AO229" s="58"/>
      <c r="AP229" s="58"/>
      <c r="AQ229" s="58"/>
      <c r="AS229" s="60"/>
      <c r="AT229" s="241"/>
      <c r="AU229" s="241"/>
      <c r="AY229" s="59"/>
      <c r="AZ229" s="60"/>
    </row>
    <row r="230" spans="1:57" ht="9.75" customHeight="1">
      <c r="A230" s="1040"/>
      <c r="B230" s="1070"/>
      <c r="C230" s="491" t="s">
        <v>6</v>
      </c>
      <c r="D230" s="36">
        <f t="shared" si="16"/>
        <v>25</v>
      </c>
      <c r="AQ230" s="41">
        <v>5</v>
      </c>
      <c r="AR230" s="42">
        <v>5</v>
      </c>
      <c r="AS230" s="212">
        <v>5</v>
      </c>
      <c r="AV230" s="42">
        <v>5</v>
      </c>
      <c r="AW230" s="42">
        <v>5</v>
      </c>
      <c r="AX230" s="53"/>
      <c r="AY230" s="492"/>
    </row>
    <row r="231" spans="1:57" ht="9.75" customHeight="1">
      <c r="A231" s="1040"/>
      <c r="B231" s="1070"/>
      <c r="C231" s="39" t="s">
        <v>7</v>
      </c>
      <c r="D231" s="36">
        <f t="shared" si="16"/>
        <v>0</v>
      </c>
    </row>
    <row r="232" spans="1:57" ht="9.75" customHeight="1">
      <c r="A232" s="1040"/>
      <c r="B232" s="1070"/>
      <c r="C232" s="39" t="s">
        <v>8</v>
      </c>
      <c r="D232" s="36">
        <f t="shared" si="16"/>
        <v>0</v>
      </c>
    </row>
    <row r="233" spans="1:57" s="46" customFormat="1" ht="9.75" customHeight="1">
      <c r="A233" s="1041"/>
      <c r="B233" s="1071"/>
      <c r="C233" s="45" t="s">
        <v>9</v>
      </c>
      <c r="D233" s="46">
        <f t="shared" si="16"/>
        <v>0</v>
      </c>
      <c r="M233" s="47"/>
      <c r="N233" s="47"/>
      <c r="O233" s="47"/>
      <c r="P233" s="47"/>
      <c r="Q233" s="47"/>
      <c r="R233" s="47"/>
      <c r="S233" s="47"/>
      <c r="T233" s="47"/>
      <c r="U233" s="47"/>
      <c r="V233" s="47"/>
      <c r="W233" s="47"/>
      <c r="X233" s="47"/>
      <c r="Y233" s="47"/>
      <c r="Z233" s="47"/>
      <c r="AA233" s="47"/>
      <c r="AC233" s="328"/>
      <c r="AD233" s="47"/>
      <c r="AE233" s="47"/>
      <c r="AF233" s="47"/>
      <c r="AG233" s="47"/>
      <c r="AH233" s="47"/>
      <c r="AI233" s="47"/>
      <c r="AJ233" s="47"/>
      <c r="AK233" s="47"/>
      <c r="AL233" s="47"/>
      <c r="AM233" s="47"/>
      <c r="AN233" s="47"/>
      <c r="AO233" s="47"/>
      <c r="AP233" s="47"/>
      <c r="AQ233" s="47"/>
      <c r="AS233" s="45"/>
      <c r="AT233" s="237"/>
      <c r="AU233" s="237"/>
      <c r="AY233" s="48"/>
      <c r="AZ233" s="45"/>
    </row>
    <row r="234" spans="1:57" s="57" customFormat="1" ht="9.75" customHeight="1">
      <c r="A234" s="1024" t="s">
        <v>116</v>
      </c>
      <c r="B234" s="979" t="s">
        <v>117</v>
      </c>
      <c r="C234" s="60" t="s">
        <v>5</v>
      </c>
      <c r="D234" s="57">
        <f t="shared" si="16"/>
        <v>60</v>
      </c>
      <c r="M234" s="58"/>
      <c r="N234" s="58"/>
      <c r="O234" s="58"/>
      <c r="P234" s="58"/>
      <c r="Q234" s="58"/>
      <c r="R234" s="58"/>
      <c r="S234" s="58"/>
      <c r="T234" s="58"/>
      <c r="U234" s="58"/>
      <c r="V234" s="58"/>
      <c r="W234" s="58"/>
      <c r="X234" s="58"/>
      <c r="Y234" s="58"/>
      <c r="Z234" s="58"/>
      <c r="AA234" s="58"/>
      <c r="AC234" s="326"/>
      <c r="AD234" s="58"/>
      <c r="AE234" s="58"/>
      <c r="AF234" s="58"/>
      <c r="AG234" s="58"/>
      <c r="AH234" s="58"/>
      <c r="AI234" s="58"/>
      <c r="AJ234" s="58"/>
      <c r="AK234" s="58"/>
      <c r="AL234" s="58"/>
      <c r="AM234" s="58"/>
      <c r="AN234" s="58"/>
      <c r="AO234" s="58"/>
      <c r="AP234" s="58"/>
      <c r="AQ234" s="58"/>
      <c r="AS234" s="60"/>
      <c r="AT234" s="241"/>
      <c r="AU234" s="241"/>
      <c r="AY234" s="59"/>
      <c r="AZ234" s="60">
        <v>10</v>
      </c>
      <c r="BA234" s="57">
        <v>10</v>
      </c>
      <c r="BB234" s="57">
        <v>10</v>
      </c>
      <c r="BC234" s="57">
        <v>10</v>
      </c>
      <c r="BD234" s="57">
        <v>10</v>
      </c>
      <c r="BE234" s="57">
        <v>10</v>
      </c>
    </row>
    <row r="235" spans="1:57" ht="9.75" customHeight="1">
      <c r="A235" s="1025"/>
      <c r="B235" s="980"/>
      <c r="C235" s="39" t="s">
        <v>6</v>
      </c>
      <c r="D235" s="36">
        <f t="shared" si="16"/>
        <v>0</v>
      </c>
    </row>
    <row r="236" spans="1:57" ht="9.75" customHeight="1">
      <c r="A236" s="1025"/>
      <c r="B236" s="980"/>
      <c r="C236" s="39" t="s">
        <v>7</v>
      </c>
      <c r="D236" s="36">
        <f t="shared" si="16"/>
        <v>0</v>
      </c>
    </row>
    <row r="237" spans="1:57" ht="9.75" customHeight="1">
      <c r="A237" s="1025"/>
      <c r="B237" s="980"/>
      <c r="C237" s="39" t="s">
        <v>8</v>
      </c>
      <c r="D237" s="36">
        <f t="shared" si="16"/>
        <v>0</v>
      </c>
    </row>
    <row r="238" spans="1:57" s="61" customFormat="1" ht="9.75" customHeight="1">
      <c r="A238" s="1026"/>
      <c r="B238" s="981"/>
      <c r="C238" s="64" t="s">
        <v>9</v>
      </c>
      <c r="D238" s="61">
        <f t="shared" si="16"/>
        <v>0</v>
      </c>
      <c r="M238" s="62"/>
      <c r="N238" s="62"/>
      <c r="O238" s="62"/>
      <c r="P238" s="62"/>
      <c r="Q238" s="62"/>
      <c r="R238" s="62"/>
      <c r="S238" s="62"/>
      <c r="T238" s="62"/>
      <c r="U238" s="62"/>
      <c r="V238" s="62"/>
      <c r="W238" s="62"/>
      <c r="X238" s="62"/>
      <c r="Y238" s="62"/>
      <c r="Z238" s="62"/>
      <c r="AA238" s="62"/>
      <c r="AC238" s="329"/>
      <c r="AD238" s="62"/>
      <c r="AE238" s="62"/>
      <c r="AF238" s="62"/>
      <c r="AG238" s="62"/>
      <c r="AH238" s="62"/>
      <c r="AI238" s="62"/>
      <c r="AJ238" s="62"/>
      <c r="AK238" s="62"/>
      <c r="AL238" s="62"/>
      <c r="AM238" s="62"/>
      <c r="AN238" s="62"/>
      <c r="AO238" s="62"/>
      <c r="AP238" s="62"/>
      <c r="AQ238" s="62"/>
      <c r="AS238" s="64"/>
      <c r="AT238" s="243"/>
      <c r="AU238" s="243"/>
      <c r="AY238" s="63"/>
      <c r="AZ238" s="64"/>
    </row>
    <row r="239" spans="1:57" s="67" customFormat="1" ht="9.75" customHeight="1">
      <c r="A239" s="490"/>
      <c r="B239" s="229"/>
      <c r="M239" s="68"/>
      <c r="N239" s="68"/>
      <c r="O239" s="68"/>
      <c r="P239" s="68"/>
      <c r="Q239" s="68"/>
      <c r="R239" s="68"/>
      <c r="S239" s="68"/>
      <c r="T239" s="68"/>
      <c r="U239" s="68"/>
      <c r="V239" s="68"/>
      <c r="W239" s="68"/>
      <c r="X239" s="68"/>
      <c r="Y239" s="68"/>
      <c r="Z239" s="68"/>
      <c r="AA239" s="68"/>
      <c r="AC239" s="271"/>
      <c r="AD239" s="68"/>
      <c r="AE239" s="68"/>
      <c r="AF239" s="68"/>
      <c r="AG239" s="68"/>
      <c r="AH239" s="68"/>
      <c r="AI239" s="68"/>
      <c r="AJ239" s="68"/>
      <c r="AK239" s="68"/>
      <c r="AL239" s="68"/>
      <c r="AM239" s="68"/>
      <c r="AN239" s="68"/>
      <c r="AO239" s="68"/>
      <c r="AP239" s="68"/>
      <c r="AQ239" s="68"/>
      <c r="AS239" s="70"/>
      <c r="AT239" s="244"/>
      <c r="AU239" s="244"/>
      <c r="AY239" s="69"/>
      <c r="AZ239" s="70"/>
    </row>
  </sheetData>
  <sheetProtection formatCells="0"/>
  <protectedRanges>
    <protectedRange sqref="BS191:DK191 A13:DK82 A83:AE83 AN83:DK83 BO192:DK193 BO189:DK190 BO191:BQ191 BL190:BN193 BJ191 A190:BB193 BG191 BC192:BK193 BC190:BK190 BC191:BE191 A189:BN189 A84:DK188 A194:DK290" name="Zakres1"/>
    <protectedRange sqref="AF83:AM83" name="Zakres1_1"/>
  </protectedRanges>
  <autoFilter ref="A1:CT228" xr:uid="{44D5E0FA-8682-4778-BDC4-DC89439BED66}"/>
  <mergeCells count="93">
    <mergeCell ref="A234:A238"/>
    <mergeCell ref="B234:B238"/>
    <mergeCell ref="A219:A223"/>
    <mergeCell ref="B219:B223"/>
    <mergeCell ref="A224:A228"/>
    <mergeCell ref="B224:B228"/>
    <mergeCell ref="A229:A233"/>
    <mergeCell ref="B229:B233"/>
    <mergeCell ref="A204:A208"/>
    <mergeCell ref="B204:B208"/>
    <mergeCell ref="A209:A213"/>
    <mergeCell ref="B209:B213"/>
    <mergeCell ref="A214:A218"/>
    <mergeCell ref="B214:B218"/>
    <mergeCell ref="A189:A193"/>
    <mergeCell ref="B189:B193"/>
    <mergeCell ref="A194:A198"/>
    <mergeCell ref="B194:B198"/>
    <mergeCell ref="A199:A203"/>
    <mergeCell ref="B199:B203"/>
    <mergeCell ref="A174:A178"/>
    <mergeCell ref="B174:B178"/>
    <mergeCell ref="A179:A183"/>
    <mergeCell ref="B179:B183"/>
    <mergeCell ref="A184:A188"/>
    <mergeCell ref="B184:B188"/>
    <mergeCell ref="A158:A162"/>
    <mergeCell ref="B158:B162"/>
    <mergeCell ref="A163:A167"/>
    <mergeCell ref="B163:B167"/>
    <mergeCell ref="A168:A172"/>
    <mergeCell ref="B168:B172"/>
    <mergeCell ref="A143:A147"/>
    <mergeCell ref="B143:B147"/>
    <mergeCell ref="A148:A152"/>
    <mergeCell ref="B148:B152"/>
    <mergeCell ref="A153:A157"/>
    <mergeCell ref="B153:B157"/>
    <mergeCell ref="A128:A132"/>
    <mergeCell ref="B128:B132"/>
    <mergeCell ref="A133:A137"/>
    <mergeCell ref="B133:B137"/>
    <mergeCell ref="A138:A142"/>
    <mergeCell ref="B138:B142"/>
    <mergeCell ref="A113:A117"/>
    <mergeCell ref="B113:B117"/>
    <mergeCell ref="A118:A122"/>
    <mergeCell ref="B118:B122"/>
    <mergeCell ref="A123:A127"/>
    <mergeCell ref="B123:B127"/>
    <mergeCell ref="A98:A102"/>
    <mergeCell ref="B98:B102"/>
    <mergeCell ref="A103:A107"/>
    <mergeCell ref="B103:B107"/>
    <mergeCell ref="A108:A112"/>
    <mergeCell ref="B108:B112"/>
    <mergeCell ref="A83:A87"/>
    <mergeCell ref="B83:B87"/>
    <mergeCell ref="A88:A92"/>
    <mergeCell ref="B88:B92"/>
    <mergeCell ref="A93:A97"/>
    <mergeCell ref="B93:B97"/>
    <mergeCell ref="A68:A72"/>
    <mergeCell ref="B68:B72"/>
    <mergeCell ref="A73:A77"/>
    <mergeCell ref="B73:B77"/>
    <mergeCell ref="A78:A82"/>
    <mergeCell ref="B78:B82"/>
    <mergeCell ref="A53:A57"/>
    <mergeCell ref="B53:B57"/>
    <mergeCell ref="A58:A62"/>
    <mergeCell ref="B58:B62"/>
    <mergeCell ref="A63:A67"/>
    <mergeCell ref="B63:B67"/>
    <mergeCell ref="A38:A42"/>
    <mergeCell ref="B38:B42"/>
    <mergeCell ref="A43:A47"/>
    <mergeCell ref="B43:B47"/>
    <mergeCell ref="A48:A52"/>
    <mergeCell ref="B48:B52"/>
    <mergeCell ref="A23:A27"/>
    <mergeCell ref="B23:B27"/>
    <mergeCell ref="A28:A32"/>
    <mergeCell ref="B28:B32"/>
    <mergeCell ref="A33:A37"/>
    <mergeCell ref="B33:B37"/>
    <mergeCell ref="A18:A22"/>
    <mergeCell ref="B18:B22"/>
    <mergeCell ref="A1:A12"/>
    <mergeCell ref="B3:B7"/>
    <mergeCell ref="B8:B12"/>
    <mergeCell ref="A13:A17"/>
    <mergeCell ref="B13:B17"/>
  </mergeCells>
  <conditionalFormatting sqref="E8:CT12">
    <cfRule type="expression" dxfId="40"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E6EB-7064-416B-B5CF-B52587207095}">
  <dimension ref="A1:CV265"/>
  <sheetViews>
    <sheetView workbookViewId="0">
      <pane xSplit="4" ySplit="12" topLeftCell="E13"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6.4257812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43" width="8.42578125" style="37" customWidth="1"/>
    <col min="44" max="44" width="8.42578125" style="36" customWidth="1"/>
    <col min="45" max="45" width="8.42578125" style="39" customWidth="1"/>
    <col min="46" max="47" width="8.42578125" style="242" customWidth="1"/>
    <col min="48" max="49" width="8.42578125" style="36" customWidth="1"/>
    <col min="50" max="50" width="8.42578125" style="37" customWidth="1"/>
    <col min="51" max="51" width="8.42578125" style="36" customWidth="1"/>
    <col min="52" max="52" width="8.42578125" style="39" customWidth="1"/>
    <col min="53" max="56" width="8.42578125" style="36" customWidth="1"/>
    <col min="57" max="59" width="8.42578125" style="37" customWidth="1"/>
    <col min="60" max="60" width="8.42578125" style="36" customWidth="1"/>
    <col min="61" max="61" width="8.42578125" style="327" customWidth="1"/>
    <col min="62" max="62" width="8.42578125" style="37" customWidth="1"/>
    <col min="63" max="63" width="8.42578125" style="36" customWidth="1"/>
    <col min="64" max="64" width="8.42578125" style="327" customWidth="1"/>
    <col min="65" max="65" width="8.42578125" style="37" customWidth="1"/>
    <col min="66" max="66" width="8.42578125" style="38" customWidth="1"/>
    <col min="67" max="67" width="8.42578125" style="39" customWidth="1"/>
    <col min="68" max="98" width="8.42578125" style="36" customWidth="1"/>
    <col min="99" max="16384" width="8.85546875" style="36"/>
  </cols>
  <sheetData>
    <row r="1" spans="1:100"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78" t="str">
        <f t="shared" si="0"/>
        <v>21.10-27.10</v>
      </c>
      <c r="AL1" s="78" t="str">
        <f t="shared" si="0"/>
        <v>28.10-03.11</v>
      </c>
      <c r="AM1" s="78" t="str">
        <f t="shared" si="0"/>
        <v>04.11-10.11</v>
      </c>
      <c r="AN1" s="78" t="str">
        <f t="shared" si="0"/>
        <v>11.11-17.11</v>
      </c>
      <c r="AO1" s="78" t="str">
        <f t="shared" si="0"/>
        <v>18.11-24.11</v>
      </c>
      <c r="AP1" s="78" t="str">
        <f t="shared" si="0"/>
        <v>25.11-01.12</v>
      </c>
      <c r="AQ1" s="78" t="str">
        <f t="shared" si="0"/>
        <v>02.12-08.12</v>
      </c>
      <c r="AR1" s="77" t="str">
        <f t="shared" si="0"/>
        <v>09.12-15.12</v>
      </c>
      <c r="AS1" s="201"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8" t="str">
        <f t="shared" si="1"/>
        <v>20.01-26.01</v>
      </c>
      <c r="AY1" s="77" t="str">
        <f t="shared" si="1"/>
        <v>27.01-02.02</v>
      </c>
      <c r="AZ1" s="201" t="str">
        <f t="shared" si="1"/>
        <v>03.02-09.02</v>
      </c>
      <c r="BA1" s="77" t="str">
        <f t="shared" si="1"/>
        <v>10.02-16.02</v>
      </c>
      <c r="BB1" s="77" t="str">
        <f t="shared" si="1"/>
        <v>17.02-23.02</v>
      </c>
      <c r="BC1" s="77" t="str">
        <f t="shared" si="1"/>
        <v>24.02-02.03</v>
      </c>
      <c r="BD1" s="77" t="str">
        <f t="shared" si="1"/>
        <v>03.03-09.03</v>
      </c>
      <c r="BE1" s="78" t="str">
        <f t="shared" si="1"/>
        <v>10.03-16.03</v>
      </c>
      <c r="BF1" s="78" t="str">
        <f t="shared" si="1"/>
        <v>17.03-23.03</v>
      </c>
      <c r="BG1" s="78" t="str">
        <f t="shared" si="1"/>
        <v>24.03-30.03</v>
      </c>
      <c r="BH1" s="77" t="str">
        <f t="shared" si="1"/>
        <v>31.03-06.04</v>
      </c>
      <c r="BI1" s="318" t="str">
        <f t="shared" si="1"/>
        <v>07.04-13.04</v>
      </c>
      <c r="BJ1" s="78" t="str">
        <f t="shared" si="1"/>
        <v>14.04-20.04</v>
      </c>
      <c r="BK1" s="77" t="str">
        <f t="shared" si="1"/>
        <v>21.04-27.04</v>
      </c>
      <c r="BL1" s="318" t="str">
        <f t="shared" si="1"/>
        <v>28.04-04.05</v>
      </c>
      <c r="BM1" s="78" t="str">
        <f t="shared" si="1"/>
        <v>05.05-11.05</v>
      </c>
      <c r="BN1" s="88" t="str">
        <f t="shared" si="1"/>
        <v>12.05-18.05</v>
      </c>
      <c r="BO1" s="201"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c r="CU1" s="77"/>
      <c r="CV1" s="77"/>
    </row>
    <row r="2" spans="1:100" s="46" customFormat="1" ht="9.75" customHeight="1">
      <c r="A2" s="992"/>
      <c r="B2" s="113"/>
      <c r="C2" s="73" t="s">
        <v>3</v>
      </c>
      <c r="D2" s="73"/>
      <c r="E2" s="73">
        <v>11</v>
      </c>
      <c r="F2" s="73">
        <v>12</v>
      </c>
      <c r="G2" s="73">
        <v>13</v>
      </c>
      <c r="H2" s="73">
        <v>14</v>
      </c>
      <c r="I2" s="73">
        <v>15</v>
      </c>
      <c r="J2" s="73">
        <v>16</v>
      </c>
      <c r="K2" s="73">
        <v>17</v>
      </c>
      <c r="L2" s="73">
        <v>18</v>
      </c>
      <c r="M2" s="74">
        <v>19</v>
      </c>
      <c r="N2" s="74">
        <v>20</v>
      </c>
      <c r="O2" s="74">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74">
        <v>43</v>
      </c>
      <c r="AL2" s="74">
        <v>44</v>
      </c>
      <c r="AM2" s="74">
        <v>45</v>
      </c>
      <c r="AN2" s="74">
        <v>46</v>
      </c>
      <c r="AO2" s="74">
        <v>47</v>
      </c>
      <c r="AP2" s="74">
        <v>48</v>
      </c>
      <c r="AQ2" s="74">
        <v>49</v>
      </c>
      <c r="AR2" s="73">
        <v>50</v>
      </c>
      <c r="AS2" s="202">
        <v>51</v>
      </c>
      <c r="AT2" s="237">
        <v>52</v>
      </c>
      <c r="AU2" s="237">
        <v>1</v>
      </c>
      <c r="AV2" s="73">
        <v>2</v>
      </c>
      <c r="AW2" s="73">
        <v>3</v>
      </c>
      <c r="AX2" s="74">
        <v>4</v>
      </c>
      <c r="AY2" s="73">
        <v>5</v>
      </c>
      <c r="AZ2" s="202">
        <v>6</v>
      </c>
      <c r="BA2" s="73">
        <v>7</v>
      </c>
      <c r="BB2" s="73">
        <v>8</v>
      </c>
      <c r="BC2" s="73">
        <v>9</v>
      </c>
      <c r="BD2" s="73">
        <v>10</v>
      </c>
      <c r="BE2" s="74">
        <v>11</v>
      </c>
      <c r="BF2" s="74">
        <v>12</v>
      </c>
      <c r="BG2" s="74">
        <v>13</v>
      </c>
      <c r="BH2" s="73">
        <v>14</v>
      </c>
      <c r="BI2" s="319">
        <v>15</v>
      </c>
      <c r="BJ2" s="74">
        <v>16</v>
      </c>
      <c r="BK2" s="73">
        <v>17</v>
      </c>
      <c r="BL2" s="319">
        <v>18</v>
      </c>
      <c r="BM2" s="74">
        <v>19</v>
      </c>
      <c r="BN2" s="92">
        <v>20</v>
      </c>
      <c r="BO2" s="202">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100" s="57" customFormat="1" ht="9.75" customHeight="1">
      <c r="A3" s="992"/>
      <c r="B3" s="107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5">
        <f ca="1">OFFSET(CAPACITY!$G$2,0,7*(M$2-$E$2))</f>
        <v>28.371000000000002</v>
      </c>
      <c r="N3" s="75">
        <f ca="1">OFFSET(CAPACITY!$G$2,0,7*(N$2-$E$2))</f>
        <v>28.098000000000003</v>
      </c>
      <c r="O3" s="75">
        <f ca="1">OFFSET(CAPACITY!$G$2,0,7*(O$2-$E$2))</f>
        <v>28.518000000000001</v>
      </c>
      <c r="P3" s="75">
        <f ca="1">OFFSET(CAPACITY!$G$2,0,7*(P$2-$E$2))</f>
        <v>18.312000000000001</v>
      </c>
      <c r="Q3" s="75">
        <f ca="1">OFFSET(CAPACITY!$G$2,0,7*(Q$2-$E$2))</f>
        <v>28.371000000000002</v>
      </c>
      <c r="R3" s="75">
        <f ca="1">OFFSET(CAPACITY!$G$2,0,7*(R$2-$E$2))</f>
        <v>28.244999999999997</v>
      </c>
      <c r="S3" s="75">
        <f ca="1">OFFSET(CAPACITY!$G$2,0,7*(S$2-$E$2))</f>
        <v>25.871999999999996</v>
      </c>
      <c r="T3" s="75">
        <f ca="1">OFFSET(CAPACITY!$G$2,0,7*(T$2-$E$2))</f>
        <v>25.536000000000001</v>
      </c>
      <c r="U3" s="75">
        <f ca="1">OFFSET(CAPACITY!$G$2,0,7*(U$2-$E$2))</f>
        <v>23.709</v>
      </c>
      <c r="V3" s="75">
        <f ca="1">OFFSET(CAPACITY!$G$2,0,7*(V$2-$E$2))</f>
        <v>23.835000000000001</v>
      </c>
      <c r="W3" s="75">
        <f ca="1">OFFSET(CAPACITY!$G$2,0,7*(W$2-$E$2))</f>
        <v>26.774999999999999</v>
      </c>
      <c r="X3" s="75">
        <f ca="1">OFFSET(CAPACITY!$G$2,0,7*(X$2-$E$2))</f>
        <v>25.451999999999995</v>
      </c>
      <c r="Y3" s="75">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6">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100" ht="9.75" customHeight="1">
      <c r="A4" s="992"/>
      <c r="B4" s="107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0">
        <f ca="1">OFFSET(CAPACITY!$G$4,0,7*(M$2-$E$2))</f>
        <v>9.4310876928867078</v>
      </c>
      <c r="N4" s="50">
        <f ca="1">OFFSET(CAPACITY!$G$4,0,7*(N$2-$E$2))</f>
        <v>10.388558524651856</v>
      </c>
      <c r="O4" s="50">
        <f ca="1">OFFSET(CAPACITY!$G$4,0,7*(O$2-$E$2))</f>
        <v>9.2236356793375922</v>
      </c>
      <c r="P4" s="50">
        <f ca="1">OFFSET(CAPACITY!$G$4,0,7*(P$2-$E$2))</f>
        <v>5.5214151298456864</v>
      </c>
      <c r="Q4" s="50">
        <f ca="1">OFFSET(CAPACITY!$G$4,0,7*(Q$2-$E$2))</f>
        <v>6.4629281144147495</v>
      </c>
      <c r="R4" s="50">
        <f ca="1">OFFSET(CAPACITY!$G$4,0,7*(R$2-$E$2))</f>
        <v>8.4736168611215597</v>
      </c>
      <c r="S4" s="50">
        <f ca="1">OFFSET(CAPACITY!$G$4,0,7*(S$2-$E$2))</f>
        <v>7.1012420022581813</v>
      </c>
      <c r="T4" s="50">
        <f ca="1">OFFSET(CAPACITY!$G$4,0,7*(T$2-$E$2))</f>
        <v>6.9895370718855805</v>
      </c>
      <c r="U4" s="50">
        <f ca="1">OFFSET(CAPACITY!$G$4,0,7*(U$2-$E$2))</f>
        <v>6.2554761008656339</v>
      </c>
      <c r="V4" s="50">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50">
        <f ca="1">OFFSET(CAPACITY!$G$4,0,7*(AV$2+52-$E$2))</f>
        <v>17.665336846066978</v>
      </c>
      <c r="AW4" s="50">
        <f ca="1">OFFSET(CAPACITY!$G$4,0,7*(AW$2+52-$E$2))</f>
        <v>21.830334964245377</v>
      </c>
      <c r="AX4" s="50">
        <f ca="1">OFFSET(CAPACITY!$G$4,0,7*(AX$2+52-$E$2))</f>
        <v>21.830334964245377</v>
      </c>
      <c r="AY4" s="50">
        <f ca="1">OFFSET(CAPACITY!$G$4,0,7*(AY$2+52-$E$2))</f>
        <v>20.090929619872018</v>
      </c>
      <c r="AZ4" s="50">
        <f ca="1">OFFSET(CAPACITY!$G$4,0,7*(AZ$2+52-$E$2))</f>
        <v>21.622882950696258</v>
      </c>
      <c r="BA4" s="50">
        <f ca="1">OFFSET(CAPACITY!$G$4,0,7*(BA$2+52-$E$2))</f>
        <v>20.777117049303712</v>
      </c>
      <c r="BB4" s="50">
        <f ca="1">OFFSET(CAPACITY!$G$4,0,7*(BB$2+52-$E$2))</f>
        <v>21.718630033872774</v>
      </c>
      <c r="BC4" s="50">
        <f ca="1">OFFSET(CAPACITY!$G$4,0,7*(BC$2+52-$E$2))</f>
        <v>22.771847948814433</v>
      </c>
      <c r="BD4" s="50">
        <f ca="1">OFFSET(CAPACITY!$G$4,0,7*(BD$2+52-$E$2))</f>
        <v>23.697403086187414</v>
      </c>
      <c r="BE4" s="50">
        <f ca="1">OFFSET(CAPACITY!$G$4,0,7*(BE$2+52-$E$2))</f>
        <v>25.133609333835132</v>
      </c>
      <c r="BF4" s="50">
        <f ca="1">OFFSET(CAPACITY!$G$4,0,7*(BF$2+52-$E$2))</f>
        <v>24.511253293187792</v>
      </c>
      <c r="BG4" s="50">
        <f ca="1">OFFSET(CAPACITY!$G$4,0,7*(BG$2+52-$E$2))</f>
        <v>24.192096349266077</v>
      </c>
      <c r="BH4" s="50">
        <f ca="1">OFFSET(CAPACITY!$G$4,0,7*(BH$2+52-$E$2))</f>
        <v>27.48260444109896</v>
      </c>
      <c r="BI4" s="50">
        <f ca="1">OFFSET(CAPACITY!$G$4,0,7*(BI$2+52-$E$2))</f>
        <v>23.330372600677443</v>
      </c>
      <c r="BJ4" s="50">
        <f ca="1">OFFSET(CAPACITY!$G$4,0,7*(BJ$2+52-$E$2))</f>
        <v>24.176138502069993</v>
      </c>
      <c r="BK4" s="50">
        <f ca="1">OFFSET(CAPACITY!$G$4,0,7*(BK$2+52-$E$2))</f>
        <v>18.191945803537809</v>
      </c>
      <c r="BL4" s="54">
        <f ca="1">OFFSET(CAPACITY!$G$4,0,7*(BL$2+52-$E$2))</f>
        <v>13.755664283025963</v>
      </c>
      <c r="BM4" s="50">
        <f ca="1">OFFSET(CAPACITY!$G$4,0,7*(BM$2+52-$E$2))</f>
        <v>23.23462551750093</v>
      </c>
      <c r="BN4" s="50">
        <f ca="1">OFFSET(CAPACITY!$G$4,0,7*(BN$2+52-$E$2))</f>
        <v>22.708016560030096</v>
      </c>
      <c r="BO4" s="50">
        <f ca="1">OFFSET(CAPACITY!$G$4,0,7*(BO$2+52-$E$2))</f>
        <v>23.346330447873527</v>
      </c>
      <c r="BP4" s="50">
        <f ca="1">OFFSET(CAPACITY!$G$4,0,7*(BP$2+52-$E$2))</f>
        <v>24.495295445991708</v>
      </c>
      <c r="BQ4" s="50">
        <f ca="1">OFFSET(CAPACITY!$G$4,0,7*(BQ$2+52-$E$2))</f>
        <v>24.192096349266077</v>
      </c>
      <c r="BR4" s="50">
        <f ca="1">OFFSET(CAPACITY!$G$4,0,7*(BR$2+52-$E$2))</f>
        <v>24.479337598795624</v>
      </c>
      <c r="BS4" s="50">
        <f ca="1">OFFSET(CAPACITY!$G$4,0,7*(BS$2+52-$E$2))</f>
        <v>17.410011290929607</v>
      </c>
      <c r="BT4" s="50">
        <f ca="1">OFFSET(CAPACITY!$G$4,0,7*(BT$2+52-$E$2))</f>
        <v>25.021904403462536</v>
      </c>
      <c r="BU4" s="50">
        <f ca="1">OFFSET(CAPACITY!$G$4,0,7*(BU$2+52-$E$2))</f>
        <v>25.325103500188167</v>
      </c>
      <c r="BV4" s="50">
        <f ca="1">OFFSET(CAPACITY!$G$4,0,7*(BV$2+52-$E$2))</f>
        <v>24.160180654873908</v>
      </c>
      <c r="BW4" s="50">
        <f ca="1">OFFSET(CAPACITY!$G$4,0,7*(BW$2+52-$E$2))</f>
        <v>21.511178020323662</v>
      </c>
      <c r="BX4" s="50">
        <f ca="1">OFFSET(CAPACITY!$G$4,0,7*(BX$2+52-$E$2))</f>
        <v>18.983455024463662</v>
      </c>
      <c r="BY4" s="50">
        <f ca="1">OFFSET(CAPACITY!$G$4,0,7*(BY$2+52-$E$2))</f>
        <v>20.240933383515227</v>
      </c>
      <c r="BZ4" s="50">
        <f ca="1">OFFSET(CAPACITY!$G$4,0,7*(BZ$2+52-$E$2))</f>
        <v>20.442002258185909</v>
      </c>
      <c r="CA4" s="50">
        <f ca="1">OFFSET(CAPACITY!$G$4,0,7*(CA$2+52-$E$2))</f>
        <v>17.872788859616097</v>
      </c>
      <c r="CB4" s="50">
        <f ca="1">OFFSET(CAPACITY!$G$4,0,7*(CB$2+52-$E$2))</f>
        <v>24.160180654873908</v>
      </c>
      <c r="CC4" s="50">
        <f ca="1">OFFSET(CAPACITY!$G$4,0,7*(CC$2+52-$E$2))</f>
        <v>23.23462551750092</v>
      </c>
      <c r="CD4" s="50">
        <f ca="1">OFFSET(CAPACITY!$G$4,0,7*(CD$2+52-$E$2))</f>
        <v>24.785728264960465</v>
      </c>
      <c r="CE4" s="50">
        <f ca="1">OFFSET(CAPACITY!$G$4,0,7*(CE$2+52-$E$2))</f>
        <v>25.644260444109882</v>
      </c>
      <c r="CF4" s="50">
        <f ca="1">OFFSET(CAPACITY!$G$4,0,7*(CF$2+52-$E$2))</f>
        <v>24.399548362815185</v>
      </c>
      <c r="CG4" s="50">
        <f ca="1">OFFSET(CAPACITY!$G$4,0,7*(CG$2+52-$E$2))</f>
        <v>22.037786977794493</v>
      </c>
      <c r="CH4" s="50">
        <f ca="1">OFFSET(CAPACITY!$G$4,0,7*(CH$2+52-$E$2))</f>
        <v>22.77184794881444</v>
      </c>
      <c r="CI4" s="50">
        <f ca="1">OFFSET(CAPACITY!$G$4,0,7*(CI$2+52-$E$2))</f>
        <v>23.106962739932239</v>
      </c>
      <c r="CJ4" s="50">
        <f ca="1">OFFSET(CAPACITY!$G$4,0,7*(CJ$2+52-$E$2))</f>
        <v>24.75062100112908</v>
      </c>
      <c r="CK4" s="50">
        <f ca="1">OFFSET(CAPACITY!$G$4,0,7*(CK$2+52-$E$2))</f>
        <v>25.59638690252163</v>
      </c>
      <c r="CL4" s="50">
        <f ca="1">OFFSET(CAPACITY!$G$4,0,7*(CL$2+52-$E$2))</f>
        <v>25.70809183289423</v>
      </c>
      <c r="CM4" s="50">
        <f ca="1">OFFSET(CAPACITY!$G$4,0,7*(CM$2+52-$E$2))</f>
        <v>25.516597666541202</v>
      </c>
      <c r="CN4" s="50">
        <f ca="1">OFFSET(CAPACITY!$G$4,0,7*(CN$2+52-$E$2))</f>
        <v>13.452465186300326</v>
      </c>
      <c r="CO4" s="50">
        <f ca="1">OFFSET(CAPACITY!$G$4,0,7*(CO$2+52-$E$2))</f>
        <v>26.154911554384633</v>
      </c>
      <c r="CP4" s="50">
        <f ca="1">OFFSET(CAPACITY!$G$4,0,7*(CP$2+52-$E$2))</f>
        <v>25.835754610462917</v>
      </c>
      <c r="CQ4" s="50">
        <f ca="1">OFFSET(CAPACITY!$G$4,0,7*(CQ$2+52-$E$2))</f>
        <v>25.468724124952942</v>
      </c>
      <c r="CR4" s="50">
        <f ca="1">OFFSET(CAPACITY!$G$4,0,7*(CR$2+52-$E$2))</f>
        <v>24.192096349266077</v>
      </c>
      <c r="CS4" s="50">
        <f ca="1">OFFSET(CAPACITY!$G$4,0,7*(CS$2+52-$E$2))</f>
        <v>24.622958223560392</v>
      </c>
      <c r="CT4" s="50">
        <f ca="1">OFFSET(CAPACITY!$G$4,0,7*(CT$2+52-$E$2))</f>
        <v>7.3406097101994678</v>
      </c>
    </row>
    <row r="5" spans="1:100" ht="9.75" customHeight="1">
      <c r="A5" s="992"/>
      <c r="B5" s="107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0">
        <f ca="1">OFFSET(CAPACITY!$G$6,0,7*(M$2-$E$2))</f>
        <v>18.395458816160364</v>
      </c>
      <c r="N5" s="50">
        <f ca="1">OFFSET(CAPACITY!$G$6,0,7*(N$2-$E$2))</f>
        <v>18.623864704040098</v>
      </c>
      <c r="O5" s="50">
        <f ca="1">OFFSET(CAPACITY!$G$6,0,7*(O$2-$E$2))</f>
        <v>17.81565925461949</v>
      </c>
      <c r="P5" s="50">
        <f ca="1">OFFSET(CAPACITY!$G$6,0,7*(P$2-$E$2))</f>
        <v>14.196304415909811</v>
      </c>
      <c r="Q5" s="50">
        <f ca="1">OFFSET(CAPACITY!$G$6,0,7*(Q$2-$E$2))</f>
        <v>17.692671468838093</v>
      </c>
      <c r="R5" s="50">
        <f ca="1">OFFSET(CAPACITY!$G$6,0,7*(R$2-$E$2))</f>
        <v>19.853742561854069</v>
      </c>
      <c r="S5" s="50">
        <f ca="1">OFFSET(CAPACITY!$G$6,0,7*(S$2-$E$2))</f>
        <v>17.587253366739755</v>
      </c>
      <c r="T5" s="50">
        <f ca="1">OFFSET(CAPACITY!$G$6,0,7*(T$2-$E$2))</f>
        <v>16.937175070466658</v>
      </c>
      <c r="U5" s="50">
        <f ca="1">OFFSET(CAPACITY!$G$6,0,7*(U$2-$E$2))</f>
        <v>19.730754776072672</v>
      </c>
      <c r="V5" s="50">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50">
        <f ca="1">OFFSET(CAPACITY!$G$6,0,7*(AV$2+52-$E$2))</f>
        <v>14.705825242718454</v>
      </c>
      <c r="AW5" s="50">
        <f ca="1">OFFSET(CAPACITY!$G$6,0,7*(AW$2+52-$E$2))</f>
        <v>20.082148449733804</v>
      </c>
      <c r="AX5" s="50">
        <f ca="1">OFFSET(CAPACITY!$G$6,0,7*(AX$2+52-$E$2))</f>
        <v>20.082148449733804</v>
      </c>
      <c r="AY5" s="50">
        <f ca="1">OFFSET(CAPACITY!$G$6,0,7*(AY$2+52-$E$2))</f>
        <v>18.852270591919837</v>
      </c>
      <c r="AZ5" s="50">
        <f ca="1">OFFSET(CAPACITY!$G$6,0,7*(AZ$2+52-$E$2))</f>
        <v>19.027967428750404</v>
      </c>
      <c r="BA5" s="50">
        <f ca="1">OFFSET(CAPACITY!$G$6,0,7*(BA$2+52-$E$2))</f>
        <v>17.270999060444733</v>
      </c>
      <c r="BB5" s="50">
        <f ca="1">OFFSET(CAPACITY!$G$6,0,7*(BB$2+52-$E$2))</f>
        <v>15.074788600062645</v>
      </c>
      <c r="BC5" s="50">
        <f ca="1">OFFSET(CAPACITY!$G$6,0,7*(BC$2+52-$E$2))</f>
        <v>17.411556529909188</v>
      </c>
      <c r="BD5" s="50">
        <f ca="1">OFFSET(CAPACITY!$G$6,0,7*(BD$2+52-$E$2))</f>
        <v>19.273943000313196</v>
      </c>
      <c r="BE5" s="50">
        <f ca="1">OFFSET(CAPACITY!$G$6,0,7*(BE$2+52-$E$2))</f>
        <v>18.694143438772326</v>
      </c>
      <c r="BF5" s="50">
        <f ca="1">OFFSET(CAPACITY!$G$6,0,7*(BF$2+52-$E$2))</f>
        <v>19.502348888192934</v>
      </c>
      <c r="BG5" s="50">
        <f ca="1">OFFSET(CAPACITY!$G$6,0,7*(BG$2+52-$E$2))</f>
        <v>17.86836830566866</v>
      </c>
      <c r="BH5" s="50">
        <f ca="1">OFFSET(CAPACITY!$G$6,0,7*(BH$2+52-$E$2))</f>
        <v>17.991356091450058</v>
      </c>
      <c r="BI5" s="50">
        <f ca="1">OFFSET(CAPACITY!$G$6,0,7*(BI$2+52-$E$2))</f>
        <v>17.86836830566866</v>
      </c>
      <c r="BJ5" s="50">
        <f ca="1">OFFSET(CAPACITY!$G$6,0,7*(BJ$2+52-$E$2))</f>
        <v>19.976730347635467</v>
      </c>
      <c r="BK5" s="50">
        <f ca="1">OFFSET(CAPACITY!$G$6,0,7*(BK$2+52-$E$2))</f>
        <v>14.47741935483872</v>
      </c>
      <c r="BL5" s="54">
        <f ca="1">OFFSET(CAPACITY!$G$6,0,7*(BL$2+52-$E$2))</f>
        <v>8.7497024741622358</v>
      </c>
      <c r="BM5" s="50">
        <f ca="1">OFFSET(CAPACITY!$G$6,0,7*(BM$2+52-$E$2))</f>
        <v>17.745380519887263</v>
      </c>
      <c r="BN5" s="50">
        <f ca="1">OFFSET(CAPACITY!$G$6,0,7*(BN$2+52-$E$2))</f>
        <v>20.082148449733804</v>
      </c>
      <c r="BO5" s="50">
        <f ca="1">OFFSET(CAPACITY!$G$6,0,7*(BO$2+52-$E$2))</f>
        <v>19.379361102411536</v>
      </c>
      <c r="BP5" s="50">
        <f ca="1">OFFSET(CAPACITY!$G$6,0,7*(BP$2+52-$E$2))</f>
        <v>17.991356091450058</v>
      </c>
      <c r="BQ5" s="50">
        <f ca="1">OFFSET(CAPACITY!$G$6,0,7*(BQ$2+52-$E$2))</f>
        <v>17.745380519887263</v>
      </c>
      <c r="BR5" s="50">
        <f ca="1">OFFSET(CAPACITY!$G$6,0,7*(BR$2+52-$E$2))</f>
        <v>18.448167867209534</v>
      </c>
      <c r="BS5" s="50">
        <f ca="1">OFFSET(CAPACITY!$G$6,0,7*(BS$2+52-$E$2))</f>
        <v>10.576949577200132</v>
      </c>
      <c r="BT5" s="50">
        <f ca="1">OFFSET(CAPACITY!$G$6,0,7*(BT$2+52-$E$2))</f>
        <v>16.70876918258692</v>
      </c>
      <c r="BU5" s="50">
        <f ca="1">OFFSET(CAPACITY!$G$6,0,7*(BU$2+52-$E$2))</f>
        <v>17.28856874412779</v>
      </c>
      <c r="BV5" s="50">
        <f ca="1">OFFSET(CAPACITY!$G$6,0,7*(BV$2+52-$E$2))</f>
        <v>17.393986846226131</v>
      </c>
      <c r="BW5" s="50">
        <f ca="1">OFFSET(CAPACITY!$G$6,0,7*(BW$2+52-$E$2))</f>
        <v>16.585781396805519</v>
      </c>
      <c r="BX5" s="50">
        <f ca="1">OFFSET(CAPACITY!$G$6,0,7*(BX$2+52-$E$2))</f>
        <v>18.086232383338565</v>
      </c>
      <c r="BY5" s="50">
        <f ca="1">OFFSET(CAPACITY!$G$6,0,7*(BY$2+52-$E$2))</f>
        <v>18.581697463200761</v>
      </c>
      <c r="BZ5" s="50">
        <f ca="1">OFFSET(CAPACITY!$G$6,0,7*(BZ$2+52-$E$2))</f>
        <v>18.34274976511119</v>
      </c>
      <c r="CA5" s="50">
        <f ca="1">OFFSET(CAPACITY!$G$6,0,7*(CA$2+52-$E$2))</f>
        <v>11.595991230817422</v>
      </c>
      <c r="CB5" s="50">
        <f ca="1">OFFSET(CAPACITY!$G$6,0,7*(CB$2+52-$E$2))</f>
        <v>18.92254932665206</v>
      </c>
      <c r="CC5" s="50">
        <f ca="1">OFFSET(CAPACITY!$G$6,0,7*(CC$2+52-$E$2))</f>
        <v>18.88740995928595</v>
      </c>
      <c r="CD5" s="50">
        <f ca="1">OFFSET(CAPACITY!$G$6,0,7*(CD$2+52-$E$2))</f>
        <v>18.462223614155977</v>
      </c>
      <c r="CE5" s="50">
        <f ca="1">OFFSET(CAPACITY!$G$6,0,7*(CE$2+52-$E$2))</f>
        <v>16.937175070466655</v>
      </c>
      <c r="CF5" s="50">
        <f ca="1">OFFSET(CAPACITY!$G$6,0,7*(CF$2+52-$E$2))</f>
        <v>17.025023488881942</v>
      </c>
      <c r="CG5" s="50">
        <f ca="1">OFFSET(CAPACITY!$G$6,0,7*(CG$2+52-$E$2))</f>
        <v>16.585781396805519</v>
      </c>
      <c r="CH5" s="50">
        <f ca="1">OFFSET(CAPACITY!$G$6,0,7*(CH$2+52-$E$2))</f>
        <v>19.273943000313196</v>
      </c>
      <c r="CI5" s="50">
        <f ca="1">OFFSET(CAPACITY!$G$6,0,7*(CI$2+52-$E$2))</f>
        <v>17.956216724083944</v>
      </c>
      <c r="CJ5" s="50">
        <f ca="1">OFFSET(CAPACITY!$G$6,0,7*(CJ$2+52-$E$2))</f>
        <v>18.219761979329792</v>
      </c>
      <c r="CK5" s="50">
        <f ca="1">OFFSET(CAPACITY!$G$6,0,7*(CK$2+52-$E$2))</f>
        <v>17.973786407767001</v>
      </c>
      <c r="CL5" s="50">
        <f ca="1">OFFSET(CAPACITY!$G$6,0,7*(CL$2+52-$E$2))</f>
        <v>16.462793611024125</v>
      </c>
      <c r="CM5" s="50">
        <f ca="1">OFFSET(CAPACITY!$G$6,0,7*(CM$2+52-$E$2))</f>
        <v>16.339805825242728</v>
      </c>
      <c r="CN5" s="50">
        <f ca="1">OFFSET(CAPACITY!$G$6,0,7*(CN$2+52-$E$2))</f>
        <v>7.4495458816160403</v>
      </c>
      <c r="CO5" s="50">
        <f ca="1">OFFSET(CAPACITY!$G$6,0,7*(CO$2+52-$E$2))</f>
        <v>16.339805825242728</v>
      </c>
      <c r="CP5" s="50">
        <f ca="1">OFFSET(CAPACITY!$G$6,0,7*(CP$2+52-$E$2))</f>
        <v>17.973786407767001</v>
      </c>
      <c r="CQ5" s="50">
        <f ca="1">OFFSET(CAPACITY!$G$6,0,7*(CQ$2+52-$E$2))</f>
        <v>16.339805825242728</v>
      </c>
      <c r="CR5" s="50">
        <f ca="1">OFFSET(CAPACITY!$G$6,0,7*(CR$2+52-$E$2))</f>
        <v>17.393986846226127</v>
      </c>
      <c r="CS5" s="50">
        <f ca="1">OFFSET(CAPACITY!$G$6,0,7*(CS$2+52-$E$2))</f>
        <v>15.63701847792046</v>
      </c>
      <c r="CT5" s="50">
        <f ca="1">OFFSET(CAPACITY!$G$6,0,7*(CT$2+52-$E$2))</f>
        <v>4.9195114312558763</v>
      </c>
    </row>
    <row r="6" spans="1:100" ht="9.75" customHeight="1">
      <c r="A6" s="992"/>
      <c r="B6" s="107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0">
        <f ca="1">OFFSET(CAPACITY!$G$8,0,7*(M$2-$E$2))</f>
        <v>8.1374999999999993</v>
      </c>
      <c r="N6" s="50">
        <f ca="1">OFFSET(CAPACITY!$G$8,0,7*(N$2-$E$2))</f>
        <v>7.21</v>
      </c>
      <c r="O6" s="50">
        <f ca="1">OFFSET(CAPACITY!$G$8,0,7*(O$2-$E$2))</f>
        <v>7.4374999999999991</v>
      </c>
      <c r="P6" s="50">
        <f ca="1">OFFSET(CAPACITY!$G$8,0,7*(P$2-$E$2))</f>
        <v>5.3549999999999995</v>
      </c>
      <c r="Q6" s="50">
        <f ca="1">OFFSET(CAPACITY!$G$8,0,7*(Q$2-$E$2))</f>
        <v>7.4374999999999991</v>
      </c>
      <c r="R6" s="50">
        <f ca="1">OFFSET(CAPACITY!$G$8,0,7*(R$2-$E$2))</f>
        <v>7.91</v>
      </c>
      <c r="S6" s="50">
        <f ca="1">OFFSET(CAPACITY!$G$8,0,7*(S$2-$E$2))</f>
        <v>8.1374999999999993</v>
      </c>
      <c r="T6" s="50">
        <f ca="1">OFFSET(CAPACITY!$G$8,0,7*(T$2-$E$2))</f>
        <v>7.7874999999999996</v>
      </c>
      <c r="U6" s="50">
        <f ca="1">OFFSET(CAPACITY!$G$8,0,7*(U$2-$E$2))</f>
        <v>8.1374999999999993</v>
      </c>
      <c r="V6" s="50">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50">
        <f ca="1">OFFSET(CAPACITY!$G$8,0,7*(AV$2+52-$E$2))</f>
        <v>6.0374999999999996</v>
      </c>
      <c r="AW6" s="50">
        <f ca="1">OFFSET(CAPACITY!$G$8,0,7*(AW$2+52-$E$2))</f>
        <v>7.9099999999999984</v>
      </c>
      <c r="AX6" s="50">
        <f ca="1">OFFSET(CAPACITY!$G$8,0,7*(AX$2+52-$E$2))</f>
        <v>7.21</v>
      </c>
      <c r="AY6" s="50">
        <f ca="1">OFFSET(CAPACITY!$G$8,0,7*(AY$2+52-$E$2))</f>
        <v>6.86</v>
      </c>
      <c r="AZ6" s="50">
        <f ca="1">OFFSET(CAPACITY!$G$8,0,7*(AZ$2+52-$E$2))</f>
        <v>6.7374999999999998</v>
      </c>
      <c r="BA6" s="50">
        <f ca="1">OFFSET(CAPACITY!$G$8,0,7*(BA$2+52-$E$2))</f>
        <v>6.16</v>
      </c>
      <c r="BB6" s="50">
        <f ca="1">OFFSET(CAPACITY!$G$8,0,7*(BB$2+52-$E$2))</f>
        <v>7.5599999999999987</v>
      </c>
      <c r="BC6" s="50">
        <f ca="1">OFFSET(CAPACITY!$G$8,0,7*(BC$2+52-$E$2))</f>
        <v>7.7874999999999996</v>
      </c>
      <c r="BD6" s="50">
        <f ca="1">OFFSET(CAPACITY!$G$8,0,7*(BD$2+52-$E$2))</f>
        <v>7.0874999999999995</v>
      </c>
      <c r="BE6" s="50">
        <f ca="1">OFFSET(CAPACITY!$G$8,0,7*(BE$2+52-$E$2))</f>
        <v>7.7874999999999996</v>
      </c>
      <c r="BF6" s="50">
        <f ca="1">OFFSET(CAPACITY!$G$8,0,7*(BF$2+52-$E$2))</f>
        <v>8.1374999999999993</v>
      </c>
      <c r="BG6" s="50">
        <f ca="1">OFFSET(CAPACITY!$G$8,0,7*(BG$2+52-$E$2))</f>
        <v>8.1374999999999993</v>
      </c>
      <c r="BH6" s="50">
        <f ca="1">OFFSET(CAPACITY!$G$8,0,7*(BH$2+52-$E$2))</f>
        <v>8.1374999999999993</v>
      </c>
      <c r="BI6" s="50">
        <f ca="1">OFFSET(CAPACITY!$G$8,0,7*(BI$2+52-$E$2))</f>
        <v>8.1374999999999993</v>
      </c>
      <c r="BJ6" s="50">
        <f ca="1">OFFSET(CAPACITY!$G$8,0,7*(BJ$2+52-$E$2))</f>
        <v>8.1374999999999993</v>
      </c>
      <c r="BK6" s="50">
        <f ca="1">OFFSET(CAPACITY!$G$8,0,7*(BK$2+52-$E$2))</f>
        <v>4.9875000000000007</v>
      </c>
      <c r="BL6" s="54">
        <f ca="1">OFFSET(CAPACITY!$G$8,0,7*(BL$2+52-$E$2))</f>
        <v>4.1999999999999993</v>
      </c>
      <c r="BM6" s="50">
        <f ca="1">OFFSET(CAPACITY!$G$8,0,7*(BM$2+52-$E$2))</f>
        <v>5.1100000000000003</v>
      </c>
      <c r="BN6" s="50">
        <f ca="1">OFFSET(CAPACITY!$G$8,0,7*(BN$2+52-$E$2))</f>
        <v>6.3874999999999993</v>
      </c>
      <c r="BO6" s="50">
        <f ca="1">OFFSET(CAPACITY!$G$8,0,7*(BO$2+52-$E$2))</f>
        <v>7.7874999999999996</v>
      </c>
      <c r="BP6" s="50">
        <f ca="1">OFFSET(CAPACITY!$G$8,0,7*(BP$2+52-$E$2))</f>
        <v>7.7874999999999996</v>
      </c>
      <c r="BQ6" s="50">
        <f ca="1">OFFSET(CAPACITY!$G$8,0,7*(BQ$2+52-$E$2))</f>
        <v>8.1374999999999993</v>
      </c>
      <c r="BR6" s="50">
        <f ca="1">OFFSET(CAPACITY!$G$8,0,7*(BR$2+52-$E$2))</f>
        <v>8.1374999999999993</v>
      </c>
      <c r="BS6" s="50">
        <f ca="1">OFFSET(CAPACITY!$G$8,0,7*(BS$2+52-$E$2))</f>
        <v>6.16</v>
      </c>
      <c r="BT6" s="50">
        <f ca="1">OFFSET(CAPACITY!$G$8,0,7*(BT$2+52-$E$2))</f>
        <v>8.1374999999999993</v>
      </c>
      <c r="BU6" s="50">
        <f ca="1">OFFSET(CAPACITY!$G$8,0,7*(BU$2+52-$E$2))</f>
        <v>8.1374999999999993</v>
      </c>
      <c r="BV6" s="50">
        <f ca="1">OFFSET(CAPACITY!$G$8,0,7*(BV$2+52-$E$2))</f>
        <v>7.9099999999999984</v>
      </c>
      <c r="BW6" s="50">
        <f ca="1">OFFSET(CAPACITY!$G$8,0,7*(BW$2+52-$E$2))</f>
        <v>6.16</v>
      </c>
      <c r="BX6" s="50">
        <f ca="1">OFFSET(CAPACITY!$G$8,0,7*(BX$2+52-$E$2))</f>
        <v>6.16</v>
      </c>
      <c r="BY6" s="50">
        <f ca="1">OFFSET(CAPACITY!$G$8,0,7*(BY$2+52-$E$2))</f>
        <v>8.1374999999999993</v>
      </c>
      <c r="BZ6" s="50">
        <f ca="1">OFFSET(CAPACITY!$G$8,0,7*(BZ$2+52-$E$2))</f>
        <v>8.1374999999999993</v>
      </c>
      <c r="CA6" s="50">
        <f ca="1">OFFSET(CAPACITY!$G$8,0,7*(CA$2+52-$E$2))</f>
        <v>5.6</v>
      </c>
      <c r="CB6" s="50">
        <f ca="1">OFFSET(CAPACITY!$G$8,0,7*(CB$2+52-$E$2))</f>
        <v>8.1374999999999993</v>
      </c>
      <c r="CC6" s="50">
        <f ca="1">OFFSET(CAPACITY!$G$8,0,7*(CC$2+52-$E$2))</f>
        <v>8.1374999999999993</v>
      </c>
      <c r="CD6" s="50">
        <f ca="1">OFFSET(CAPACITY!$G$8,0,7*(CD$2+52-$E$2))</f>
        <v>8.1374999999999993</v>
      </c>
      <c r="CE6" s="50">
        <f ca="1">OFFSET(CAPACITY!$G$8,0,7*(CE$2+52-$E$2))</f>
        <v>8.1374999999999993</v>
      </c>
      <c r="CF6" s="50">
        <f ca="1">OFFSET(CAPACITY!$G$8,0,7*(CF$2+52-$E$2))</f>
        <v>8.1374999999999993</v>
      </c>
      <c r="CG6" s="50">
        <f ca="1">OFFSET(CAPACITY!$G$8,0,7*(CG$2+52-$E$2))</f>
        <v>7.7874999999999996</v>
      </c>
      <c r="CH6" s="50">
        <f ca="1">OFFSET(CAPACITY!$G$8,0,7*(CH$2+52-$E$2))</f>
        <v>8.1374999999999993</v>
      </c>
      <c r="CI6" s="50">
        <f ca="1">OFFSET(CAPACITY!$G$8,0,7*(CI$2+52-$E$2))</f>
        <v>8.1374999999999993</v>
      </c>
      <c r="CJ6" s="50">
        <f ca="1">OFFSET(CAPACITY!$G$8,0,7*(CJ$2+52-$E$2))</f>
        <v>8.1374999999999993</v>
      </c>
      <c r="CK6" s="50">
        <f ca="1">OFFSET(CAPACITY!$G$8,0,7*(CK$2+52-$E$2))</f>
        <v>8.1374999999999993</v>
      </c>
      <c r="CL6" s="50">
        <f ca="1">OFFSET(CAPACITY!$G$8,0,7*(CL$2+52-$E$2))</f>
        <v>7.5599999999999987</v>
      </c>
      <c r="CM6" s="50">
        <f ca="1">OFFSET(CAPACITY!$G$8,0,7*(CM$2+52-$E$2))</f>
        <v>7.7874999999999996</v>
      </c>
      <c r="CN6" s="50">
        <f ca="1">OFFSET(CAPACITY!$G$8,0,7*(CN$2+52-$E$2))</f>
        <v>3.9375000000000004</v>
      </c>
      <c r="CO6" s="50">
        <f ca="1">OFFSET(CAPACITY!$G$8,0,7*(CO$2+52-$E$2))</f>
        <v>8.1374999999999993</v>
      </c>
      <c r="CP6" s="50">
        <f ca="1">OFFSET(CAPACITY!$G$8,0,7*(CP$2+52-$E$2))</f>
        <v>7.5599999999999987</v>
      </c>
      <c r="CQ6" s="50">
        <f ca="1">OFFSET(CAPACITY!$G$8,0,7*(CQ$2+52-$E$2))</f>
        <v>7.7874999999999996</v>
      </c>
      <c r="CR6" s="50">
        <f ca="1">OFFSET(CAPACITY!$G$8,0,7*(CR$2+52-$E$2))</f>
        <v>8.1374999999999993</v>
      </c>
      <c r="CS6" s="50">
        <f ca="1">OFFSET(CAPACITY!$G$8,0,7*(CS$2+52-$E$2))</f>
        <v>8.1374999999999993</v>
      </c>
      <c r="CT6" s="50">
        <f ca="1">OFFSET(CAPACITY!$G$8,0,7*(CT$2+52-$E$2))</f>
        <v>3.15</v>
      </c>
    </row>
    <row r="7" spans="1:100" s="46" customFormat="1" ht="9.75" customHeight="1">
      <c r="A7" s="992"/>
      <c r="B7" s="107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5">
        <f ca="1">OFFSET(CAPACITY!$G$10,0,7*(M$2-$E$2))</f>
        <v>24.157499999999995</v>
      </c>
      <c r="N7" s="65">
        <f ca="1">OFFSET(CAPACITY!$G$10,0,7*(N$2-$E$2))</f>
        <v>24.157499999999995</v>
      </c>
      <c r="O7" s="65">
        <f ca="1">OFFSET(CAPACITY!$G$10,0,7*(O$2-$E$2))</f>
        <v>24.157499999999995</v>
      </c>
      <c r="P7" s="65">
        <f ca="1">OFFSET(CAPACITY!$G$10,0,7*(P$2-$E$2))</f>
        <v>21.393749999999997</v>
      </c>
      <c r="Q7" s="65">
        <f ca="1">OFFSET(CAPACITY!$G$10,0,7*(Q$2-$E$2))</f>
        <v>24.157499999999995</v>
      </c>
      <c r="R7" s="65">
        <f ca="1">OFFSET(CAPACITY!$G$10,0,7*(R$2-$E$2))</f>
        <v>16.657499999999999</v>
      </c>
      <c r="S7" s="65">
        <f ca="1">OFFSET(CAPACITY!$G$10,0,7*(S$2-$E$2))</f>
        <v>21.54</v>
      </c>
      <c r="T7" s="65">
        <f ca="1">OFFSET(CAPACITY!$G$10,0,7*(T$2-$E$2))</f>
        <v>21.54</v>
      </c>
      <c r="U7" s="65">
        <f ca="1">OFFSET(CAPACITY!$G$10,0,7*(U$2-$E$2))</f>
        <v>23.594999999999999</v>
      </c>
      <c r="V7" s="65">
        <f ca="1">OFFSET(CAPACITY!$G$10,0,7*(V$2-$E$2))</f>
        <v>24.157499999999995</v>
      </c>
      <c r="W7" s="65">
        <f ca="1">OFFSET(CAPACITY!$G$10,0,7*(W$2-$E$2))</f>
        <v>24.157499999999995</v>
      </c>
      <c r="X7" s="65">
        <f ca="1">OFFSET(CAPACITY!$G$10,0,7*(X$2-$E$2))</f>
        <v>23.227499999999999</v>
      </c>
      <c r="Y7" s="6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65">
        <f ca="1">OFFSET(CAPACITY!$G$10,0,7*(AV$2+52-$E$2))</f>
        <v>19.188749999999999</v>
      </c>
      <c r="AW7" s="65">
        <f ca="1">OFFSET(CAPACITY!$G$10,0,7*(AW$2+52-$E$2))</f>
        <v>24.157499999999995</v>
      </c>
      <c r="AX7" s="65">
        <f ca="1">OFFSET(CAPACITY!$G$10,0,7*(AX$2+52-$E$2))</f>
        <v>24.157499999999995</v>
      </c>
      <c r="AY7" s="65">
        <f ca="1">OFFSET(CAPACITY!$G$10,0,7*(AY$2+52-$E$2))</f>
        <v>24.157499999999995</v>
      </c>
      <c r="AZ7" s="65">
        <f ca="1">OFFSET(CAPACITY!$G$10,0,7*(AZ$2+52-$E$2))</f>
        <v>24.157499999999995</v>
      </c>
      <c r="BA7" s="65">
        <f ca="1">OFFSET(CAPACITY!$G$10,0,7*(BA$2+52-$E$2))</f>
        <v>24.157499999999995</v>
      </c>
      <c r="BB7" s="65">
        <f ca="1">OFFSET(CAPACITY!$G$10,0,7*(BB$2+52-$E$2))</f>
        <v>24.157499999999995</v>
      </c>
      <c r="BC7" s="65">
        <f ca="1">OFFSET(CAPACITY!$G$10,0,7*(BC$2+52-$E$2))</f>
        <v>24.157499999999995</v>
      </c>
      <c r="BD7" s="65">
        <f ca="1">OFFSET(CAPACITY!$G$10,0,7*(BD$2+52-$E$2))</f>
        <v>24.157499999999995</v>
      </c>
      <c r="BE7" s="65">
        <f ca="1">OFFSET(CAPACITY!$G$10,0,7*(BE$2+52-$E$2))</f>
        <v>24.157499999999995</v>
      </c>
      <c r="BF7" s="65">
        <f ca="1">OFFSET(CAPACITY!$G$10,0,7*(BF$2+52-$E$2))</f>
        <v>24.157499999999995</v>
      </c>
      <c r="BG7" s="65">
        <f ca="1">OFFSET(CAPACITY!$G$10,0,7*(BG$2+52-$E$2))</f>
        <v>24.157499999999995</v>
      </c>
      <c r="BH7" s="65">
        <f ca="1">OFFSET(CAPACITY!$G$10,0,7*(BH$2+52-$E$2))</f>
        <v>24.157499999999995</v>
      </c>
      <c r="BI7" s="65">
        <f ca="1">OFFSET(CAPACITY!$G$10,0,7*(BI$2+52-$E$2))</f>
        <v>24.412499999999998</v>
      </c>
      <c r="BJ7" s="65">
        <f ca="1">OFFSET(CAPACITY!$G$10,0,7*(BJ$2+52-$E$2))</f>
        <v>24.412499999999998</v>
      </c>
      <c r="BK7" s="65">
        <f ca="1">OFFSET(CAPACITY!$G$10,0,7*(BK$2+52-$E$2))</f>
        <v>16.424999999999997</v>
      </c>
      <c r="BL7" s="66">
        <f ca="1">OFFSET(CAPACITY!$G$10,0,7*(BL$2+52-$E$2))</f>
        <v>15.75</v>
      </c>
      <c r="BM7" s="65">
        <f ca="1">OFFSET(CAPACITY!$G$10,0,7*(BM$2+52-$E$2))</f>
        <v>24.412499999999998</v>
      </c>
      <c r="BN7" s="65">
        <f ca="1">OFFSET(CAPACITY!$G$10,0,7*(BN$2+52-$E$2))</f>
        <v>24.412499999999998</v>
      </c>
      <c r="BO7" s="65">
        <f ca="1">OFFSET(CAPACITY!$G$10,0,7*(BO$2+52-$E$2))</f>
        <v>24.412499999999998</v>
      </c>
      <c r="BP7" s="65">
        <f ca="1">OFFSET(CAPACITY!$G$10,0,7*(BP$2+52-$E$2))</f>
        <v>24.412499999999998</v>
      </c>
      <c r="BQ7" s="65">
        <f ca="1">OFFSET(CAPACITY!$G$10,0,7*(BQ$2+52-$E$2))</f>
        <v>24.412499999999998</v>
      </c>
      <c r="BR7" s="65">
        <f ca="1">OFFSET(CAPACITY!$G$10,0,7*(BR$2+52-$E$2))</f>
        <v>24.412499999999998</v>
      </c>
      <c r="BS7" s="65">
        <f ca="1">OFFSET(CAPACITY!$G$10,0,7*(BS$2+52-$E$2))</f>
        <v>19.162499999999998</v>
      </c>
      <c r="BT7" s="65">
        <f ca="1">OFFSET(CAPACITY!$G$10,0,7*(BT$2+52-$E$2))</f>
        <v>20.924999999999997</v>
      </c>
      <c r="BU7" s="65">
        <f ca="1">OFFSET(CAPACITY!$G$10,0,7*(BU$2+52-$E$2))</f>
        <v>21.412499999999998</v>
      </c>
      <c r="BV7" s="65">
        <f ca="1">OFFSET(CAPACITY!$G$10,0,7*(BV$2+52-$E$2))</f>
        <v>24.412499999999998</v>
      </c>
      <c r="BW7" s="65">
        <f ca="1">OFFSET(CAPACITY!$G$10,0,7*(BW$2+52-$E$2))</f>
        <v>24.412499999999998</v>
      </c>
      <c r="BX7" s="65">
        <f ca="1">OFFSET(CAPACITY!$G$10,0,7*(BX$2+52-$E$2))</f>
        <v>24.412499999999998</v>
      </c>
      <c r="BY7" s="65">
        <f ca="1">OFFSET(CAPACITY!$G$10,0,7*(BY$2+52-$E$2))</f>
        <v>24.412499999999998</v>
      </c>
      <c r="BZ7" s="65">
        <f ca="1">OFFSET(CAPACITY!$G$10,0,7*(BZ$2+52-$E$2))</f>
        <v>20.924999999999997</v>
      </c>
      <c r="CA7" s="65">
        <f ca="1">OFFSET(CAPACITY!$G$10,0,7*(CA$2+52-$E$2))</f>
        <v>18</v>
      </c>
      <c r="CB7" s="65">
        <f ca="1">OFFSET(CAPACITY!$G$10,0,7*(CB$2+52-$E$2))</f>
        <v>23.662499999999998</v>
      </c>
      <c r="CC7" s="65">
        <f ca="1">OFFSET(CAPACITY!$G$10,0,7*(CC$2+52-$E$2))</f>
        <v>24.412499999999998</v>
      </c>
      <c r="CD7" s="65">
        <f ca="1">OFFSET(CAPACITY!$G$10,0,7*(CD$2+52-$E$2))</f>
        <v>22.912499999999998</v>
      </c>
      <c r="CE7" s="65">
        <f ca="1">OFFSET(CAPACITY!$G$10,0,7*(CE$2+52-$E$2))</f>
        <v>24.412499999999998</v>
      </c>
      <c r="CF7" s="65">
        <f ca="1">OFFSET(CAPACITY!$G$10,0,7*(CF$2+52-$E$2))</f>
        <v>24.412499999999998</v>
      </c>
      <c r="CG7" s="65">
        <f ca="1">OFFSET(CAPACITY!$G$10,0,7*(CG$2+52-$E$2))</f>
        <v>23.174999999999997</v>
      </c>
      <c r="CH7" s="65">
        <f ca="1">OFFSET(CAPACITY!$G$10,0,7*(CH$2+52-$E$2))</f>
        <v>23.662499999999998</v>
      </c>
      <c r="CI7" s="65">
        <f ca="1">OFFSET(CAPACITY!$G$10,0,7*(CI$2+52-$E$2))</f>
        <v>24.412499999999998</v>
      </c>
      <c r="CJ7" s="65">
        <f ca="1">OFFSET(CAPACITY!$G$10,0,7*(CJ$2+52-$E$2))</f>
        <v>20.924999999999997</v>
      </c>
      <c r="CK7" s="65">
        <f ca="1">OFFSET(CAPACITY!$G$10,0,7*(CK$2+52-$E$2))</f>
        <v>24.412499999999998</v>
      </c>
      <c r="CL7" s="65">
        <f ca="1">OFFSET(CAPACITY!$G$10,0,7*(CL$2+52-$E$2))</f>
        <v>24.412499999999998</v>
      </c>
      <c r="CM7" s="65">
        <f ca="1">OFFSET(CAPACITY!$G$10,0,7*(CM$2+52-$E$2))</f>
        <v>24.412499999999998</v>
      </c>
      <c r="CN7" s="65">
        <f ca="1">OFFSET(CAPACITY!$G$10,0,7*(CN$2+52-$E$2))</f>
        <v>13.912500000000001</v>
      </c>
      <c r="CO7" s="65">
        <f ca="1">OFFSET(CAPACITY!$G$10,0,7*(CO$2+52-$E$2))</f>
        <v>24.412499999999998</v>
      </c>
      <c r="CP7" s="65">
        <f ca="1">OFFSET(CAPACITY!$G$10,0,7*(CP$2+52-$E$2))</f>
        <v>23.662499999999998</v>
      </c>
      <c r="CQ7" s="65">
        <f ca="1">OFFSET(CAPACITY!$G$10,0,7*(CQ$2+52-$E$2))</f>
        <v>24.412499999999998</v>
      </c>
      <c r="CR7" s="65">
        <f ca="1">OFFSET(CAPACITY!$G$10,0,7*(CR$2+52-$E$2))</f>
        <v>22.424999999999997</v>
      </c>
      <c r="CS7" s="65">
        <f ca="1">OFFSET(CAPACITY!$G$10,0,7*(CS$2+52-$E$2))</f>
        <v>20.924999999999997</v>
      </c>
      <c r="CT7" s="65">
        <f ca="1">OFFSET(CAPACITY!$G$10,0,7*(CT$2+52-$E$2))</f>
        <v>7.5</v>
      </c>
    </row>
    <row r="8" spans="1:100" s="57" customFormat="1" ht="9.75" customHeight="1">
      <c r="A8" s="992"/>
      <c r="B8" s="1000" t="s">
        <v>10</v>
      </c>
      <c r="C8" s="97" t="s">
        <v>5</v>
      </c>
      <c r="D8" s="97"/>
      <c r="E8" s="71">
        <f t="shared" ref="E8:AJ8" si="2">E3-SUMIF($C$14:$C$462,$C8,E14:E462)</f>
        <v>15.341999999999995</v>
      </c>
      <c r="F8" s="71">
        <f t="shared" ca="1" si="2"/>
        <v>15.341999999999995</v>
      </c>
      <c r="G8" s="71">
        <f t="shared" ca="1" si="2"/>
        <v>15.341999999999995</v>
      </c>
      <c r="H8" s="71">
        <f t="shared" ca="1" si="2"/>
        <v>9.4619999999999926</v>
      </c>
      <c r="I8" s="71">
        <f t="shared" ca="1" si="2"/>
        <v>15.341999999999995</v>
      </c>
      <c r="J8" s="71">
        <f t="shared" ca="1" si="2"/>
        <v>10.341999999999995</v>
      </c>
      <c r="K8" s="71">
        <f t="shared" ca="1" si="2"/>
        <v>-4.6580000000000048</v>
      </c>
      <c r="L8" s="71">
        <f t="shared" ca="1" si="2"/>
        <v>-8.9720000000000013</v>
      </c>
      <c r="M8" s="72">
        <f t="shared" ca="1" si="2"/>
        <v>5.8710000000000022</v>
      </c>
      <c r="N8" s="72">
        <f t="shared" ca="1" si="2"/>
        <v>-0.90199999999999747</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-9.8430000000000035</v>
      </c>
      <c r="AB8" s="71">
        <f t="shared" ca="1" si="2"/>
        <v>1.7280000000000015</v>
      </c>
      <c r="AC8" s="323">
        <f t="shared" ca="1" si="2"/>
        <v>3.6810000000000045</v>
      </c>
      <c r="AD8" s="72">
        <f t="shared" ca="1" si="2"/>
        <v>-1.0779999999999959</v>
      </c>
      <c r="AE8" s="72">
        <f t="shared" ca="1" si="2"/>
        <v>-2.0779999999999959</v>
      </c>
      <c r="AF8" s="72">
        <f t="shared" ca="1" si="2"/>
        <v>-0.95199999999999818</v>
      </c>
      <c r="AG8" s="72">
        <f t="shared" ca="1" si="2"/>
        <v>0.72800000000000153</v>
      </c>
      <c r="AH8" s="72">
        <f t="shared" ca="1" si="2"/>
        <v>-6.6140000000000043</v>
      </c>
      <c r="AI8" s="72">
        <f t="shared" ca="1" si="2"/>
        <v>2.8409999999999975</v>
      </c>
      <c r="AJ8" s="72">
        <f t="shared" ca="1" si="2"/>
        <v>2.5679999999999943</v>
      </c>
      <c r="AK8" s="72">
        <f t="shared" ref="AK8:BP8" ca="1" si="3">AK3-SUMIF($C$14:$C$462,$C8,AK14:AK462)</f>
        <v>2.0010000000000048</v>
      </c>
      <c r="AL8" s="72">
        <f t="shared" ca="1" si="3"/>
        <v>-1.0439999999999969</v>
      </c>
      <c r="AM8" s="72">
        <f t="shared" ca="1" si="3"/>
        <v>3.6810000000000045</v>
      </c>
      <c r="AN8" s="72">
        <f t="shared" ca="1" si="3"/>
        <v>-4.7190000000000012</v>
      </c>
      <c r="AO8" s="72">
        <f t="shared" ca="1" si="3"/>
        <v>8.6810000000000045</v>
      </c>
      <c r="AP8" s="72">
        <f t="shared" ca="1" si="3"/>
        <v>1.0010000000000048</v>
      </c>
      <c r="AQ8" s="72">
        <f t="shared" ca="1" si="3"/>
        <v>3.3420000000000023</v>
      </c>
      <c r="AR8" s="71">
        <f t="shared" ca="1" si="3"/>
        <v>0.40800000000000125</v>
      </c>
      <c r="AS8" s="206">
        <f t="shared" ca="1" si="3"/>
        <v>2.4209999999999994</v>
      </c>
      <c r="AT8" s="238">
        <f t="shared" ca="1" si="3"/>
        <v>12.389999999999997</v>
      </c>
      <c r="AU8" s="238">
        <f t="shared" ca="1" si="3"/>
        <v>17.345999999999997</v>
      </c>
      <c r="AV8" s="71">
        <f t="shared" ca="1" si="3"/>
        <v>0.24699999999999633</v>
      </c>
      <c r="AW8" s="71">
        <f t="shared" ca="1" si="3"/>
        <v>3.7280000000000015</v>
      </c>
      <c r="AX8" s="72">
        <f t="shared" ca="1" si="3"/>
        <v>3.7280000000000015</v>
      </c>
      <c r="AY8" s="71">
        <f t="shared" ca="1" si="3"/>
        <v>-3.561000000000007</v>
      </c>
      <c r="AZ8" s="206">
        <f t="shared" ca="1" si="3"/>
        <v>-3.5450000000000017</v>
      </c>
      <c r="BA8" s="71">
        <f t="shared" ca="1" si="3"/>
        <v>0.3419999999999952</v>
      </c>
      <c r="BB8" s="71">
        <f t="shared" ca="1" si="3"/>
        <v>1.5809999999999995</v>
      </c>
      <c r="BC8" s="71">
        <f t="shared" ca="1" si="3"/>
        <v>-2.0330000000000084</v>
      </c>
      <c r="BD8" s="71">
        <f t="shared" ca="1" si="3"/>
        <v>-5.8150000000000013</v>
      </c>
      <c r="BE8" s="72">
        <f t="shared" ca="1" si="3"/>
        <v>1.0749999999999957</v>
      </c>
      <c r="BF8" s="72">
        <f t="shared" ca="1" si="3"/>
        <v>5.2560000000000002</v>
      </c>
      <c r="BG8" s="72">
        <f t="shared" ca="1" si="3"/>
        <v>-0.16399999999999793</v>
      </c>
      <c r="BH8" s="71">
        <f t="shared" ca="1" si="3"/>
        <v>8.1661999999999892</v>
      </c>
      <c r="BI8" s="323">
        <f t="shared" ca="1" si="3"/>
        <v>2.7020000000000017</v>
      </c>
      <c r="BJ8" s="72">
        <f t="shared" ca="1" si="3"/>
        <v>13.815000000000005</v>
      </c>
      <c r="BK8" s="71">
        <f t="shared" ca="1" si="3"/>
        <v>5.9399999999999977</v>
      </c>
      <c r="BL8" s="323">
        <f t="shared" ca="1" si="3"/>
        <v>-5.8979999999999961</v>
      </c>
      <c r="BM8" s="72">
        <f t="shared" ca="1" si="3"/>
        <v>5.5760000000000041</v>
      </c>
      <c r="BN8" s="98">
        <f t="shared" ca="1" si="3"/>
        <v>5.8830000000000027</v>
      </c>
      <c r="BO8" s="206">
        <f t="shared" ca="1" si="3"/>
        <v>1.7230000000000025</v>
      </c>
      <c r="BP8" s="71">
        <f t="shared" ca="1" si="3"/>
        <v>3.2350000000000065</v>
      </c>
      <c r="BQ8" s="71">
        <f t="shared" ref="BQ8:CT8" ca="1" si="4">BQ3-SUMIF($C$14:$C$462,$C8,BQ14:BQ462)</f>
        <v>3.8360000000000021</v>
      </c>
      <c r="BR8" s="71">
        <f t="shared" ca="1" si="4"/>
        <v>4.2140000000000057</v>
      </c>
      <c r="BS8" s="71">
        <f t="shared" ca="1" si="4"/>
        <v>4.9109999999999978</v>
      </c>
      <c r="BT8" s="71">
        <f t="shared" ca="1" si="4"/>
        <v>20.928000000000004</v>
      </c>
      <c r="BU8" s="71">
        <f t="shared" ca="1" si="4"/>
        <v>21.327000000000005</v>
      </c>
      <c r="BV8" s="71">
        <f t="shared" ca="1" si="4"/>
        <v>19.794000000000008</v>
      </c>
      <c r="BW8" s="71">
        <f t="shared" ca="1" si="4"/>
        <v>16.308</v>
      </c>
      <c r="BX8" s="71">
        <f t="shared" ca="1" si="4"/>
        <v>12.981599999999993</v>
      </c>
      <c r="BY8" s="71">
        <f t="shared" ca="1" si="4"/>
        <v>14.636399999999995</v>
      </c>
      <c r="BZ8" s="71">
        <f t="shared" ca="1" si="4"/>
        <v>14.900999999999996</v>
      </c>
      <c r="CA8" s="71">
        <f t="shared" ca="1" si="4"/>
        <v>11.52</v>
      </c>
      <c r="CB8" s="71">
        <f t="shared" ca="1" si="4"/>
        <v>19.794000000000008</v>
      </c>
      <c r="CC8" s="71">
        <f t="shared" ca="1" si="4"/>
        <v>18.575999999999993</v>
      </c>
      <c r="CD8" s="71">
        <f t="shared" ca="1" si="4"/>
        <v>20.617199999999997</v>
      </c>
      <c r="CE8" s="71">
        <f t="shared" ca="1" si="4"/>
        <v>21.747</v>
      </c>
      <c r="CF8" s="71">
        <f t="shared" ca="1" si="4"/>
        <v>20.108999999999995</v>
      </c>
      <c r="CG8" s="71">
        <f t="shared" ca="1" si="4"/>
        <v>17.001000000000005</v>
      </c>
      <c r="CH8" s="71">
        <f t="shared" ca="1" si="4"/>
        <v>17.967000000000002</v>
      </c>
      <c r="CI8" s="71">
        <f t="shared" ca="1" si="4"/>
        <v>18.408000000000001</v>
      </c>
      <c r="CJ8" s="71">
        <f t="shared" ca="1" si="4"/>
        <v>20.571000000000005</v>
      </c>
      <c r="CK8" s="71">
        <f t="shared" ca="1" si="4"/>
        <v>21.684000000000005</v>
      </c>
      <c r="CL8" s="71">
        <f t="shared" ca="1" si="4"/>
        <v>21.831000000000003</v>
      </c>
      <c r="CM8" s="71">
        <f t="shared" ca="1" si="4"/>
        <v>21.579000000000008</v>
      </c>
      <c r="CN8" s="71">
        <f t="shared" ca="1" si="4"/>
        <v>5.7029999999999959</v>
      </c>
      <c r="CO8" s="71">
        <f t="shared" ca="1" si="4"/>
        <v>22.419000000000004</v>
      </c>
      <c r="CP8" s="71">
        <f t="shared" ca="1" si="4"/>
        <v>21.999000000000009</v>
      </c>
      <c r="CQ8" s="71">
        <f t="shared" ca="1" si="4"/>
        <v>21.516000000000005</v>
      </c>
      <c r="CR8" s="71">
        <f t="shared" ca="1" si="4"/>
        <v>19.836000000000002</v>
      </c>
      <c r="CS8" s="71">
        <f t="shared" ca="1" si="4"/>
        <v>20.402999999999999</v>
      </c>
      <c r="CT8" s="71">
        <f t="shared" ca="1" si="4"/>
        <v>-2.34</v>
      </c>
    </row>
    <row r="9" spans="1:100" ht="9.75" customHeight="1">
      <c r="A9" s="992"/>
      <c r="B9" s="1001"/>
      <c r="C9" s="87" t="s">
        <v>6</v>
      </c>
      <c r="D9" s="87"/>
      <c r="E9" s="51">
        <f t="shared" ref="E9:AJ9" si="5">E4-SUMIF($C$14:$C$462,$C9,E14:E462)</f>
        <v>10.3885585246519</v>
      </c>
      <c r="F9" s="51">
        <f t="shared" ca="1" si="5"/>
        <v>10.388558524651856</v>
      </c>
      <c r="G9" s="51">
        <f t="shared" ca="1" si="5"/>
        <v>10.388558524651856</v>
      </c>
      <c r="H9" s="51">
        <f t="shared" ca="1" si="5"/>
        <v>0.15445991719984242</v>
      </c>
      <c r="I9" s="51">
        <f t="shared" ca="1" si="5"/>
        <v>2.3885585246518559</v>
      </c>
      <c r="J9" s="51">
        <f t="shared" ca="1" si="5"/>
        <v>2.0694015807301387</v>
      </c>
      <c r="K9" s="51">
        <f t="shared" ca="1" si="5"/>
        <v>-3.6114414753481441</v>
      </c>
      <c r="L9" s="51">
        <f t="shared" ca="1" si="5"/>
        <v>-4.0850583364697037</v>
      </c>
      <c r="M9" s="55">
        <f t="shared" ca="1" si="5"/>
        <v>-11.068912307113292</v>
      </c>
      <c r="N9" s="55">
        <f t="shared" ca="1" si="5"/>
        <v>-8.1114414753481441</v>
      </c>
      <c r="O9" s="55">
        <f t="shared" ca="1" si="5"/>
        <v>-3.7763643206624078</v>
      </c>
      <c r="P9" s="55">
        <f t="shared" ca="1" si="5"/>
        <v>-7.4785848701543136</v>
      </c>
      <c r="Q9" s="55">
        <f t="shared" ca="1" si="5"/>
        <v>-9.5370718855852505</v>
      </c>
      <c r="R9" s="55">
        <f t="shared" ca="1" si="5"/>
        <v>-3.5263831388784403</v>
      </c>
      <c r="S9" s="55">
        <f t="shared" ca="1" si="5"/>
        <v>-9.8987579977418179</v>
      </c>
      <c r="T9" s="55">
        <f t="shared" ca="1" si="5"/>
        <v>-2.0104629281144195</v>
      </c>
      <c r="U9" s="55">
        <f t="shared" ca="1" si="5"/>
        <v>-5.7445238991343661</v>
      </c>
      <c r="V9" s="55">
        <f t="shared" ca="1" si="5"/>
        <v>-4.2604441098983878</v>
      </c>
      <c r="W9" s="55">
        <f t="shared" ca="1" si="5"/>
        <v>-5.5370718855852505</v>
      </c>
      <c r="X9" s="55">
        <f t="shared" ca="1" si="5"/>
        <v>-3.7338351524275559</v>
      </c>
      <c r="Y9" s="55">
        <f t="shared" ca="1" si="5"/>
        <v>-4.5796010538201024</v>
      </c>
      <c r="Z9" s="55">
        <f t="shared" ca="1" si="5"/>
        <v>3.2661648475724441</v>
      </c>
      <c r="AA9" s="55">
        <f t="shared" ca="1" si="5"/>
        <v>-2.2711328566051971</v>
      </c>
      <c r="AB9" s="51">
        <f t="shared" ca="1" si="5"/>
        <v>-5.0636808430560816</v>
      </c>
      <c r="AC9" s="324">
        <f t="shared" ca="1" si="5"/>
        <v>-4.0636808430560816</v>
      </c>
      <c r="AD9" s="55">
        <f t="shared" ca="1" si="5"/>
        <v>-6.7445238991343661</v>
      </c>
      <c r="AE9" s="55">
        <f t="shared" ca="1" si="5"/>
        <v>-4.3721490402709877</v>
      </c>
      <c r="AF9" s="55">
        <f t="shared" ca="1" si="5"/>
        <v>-1.7338351524275559</v>
      </c>
      <c r="AG9" s="55">
        <f t="shared" ca="1" si="5"/>
        <v>-5.9412871659766715</v>
      </c>
      <c r="AH9" s="55">
        <f t="shared" ca="1" si="5"/>
        <v>2.8246142265713168</v>
      </c>
      <c r="AI9" s="55">
        <f t="shared" ca="1" si="5"/>
        <v>5.5853217914941595</v>
      </c>
      <c r="AJ9" s="55">
        <f t="shared" ca="1" si="5"/>
        <v>-4.2179149416635351</v>
      </c>
      <c r="AK9" s="55">
        <f t="shared" ref="AK9:BP9" ca="1" si="6">AK4-SUMIF($C$14:$C$462,$C9,AK14:AK462)</f>
        <v>-9.0955212645841232</v>
      </c>
      <c r="AL9" s="55">
        <f t="shared" ca="1" si="6"/>
        <v>-13.255175009409111</v>
      </c>
      <c r="AM9" s="55">
        <f t="shared" ca="1" si="6"/>
        <v>-8.787053067369218</v>
      </c>
      <c r="AN9" s="55">
        <f t="shared" ca="1" si="6"/>
        <v>-10.01046292811442</v>
      </c>
      <c r="AO9" s="55">
        <f t="shared" ca="1" si="6"/>
        <v>-0.24975536319157676</v>
      </c>
      <c r="AP9" s="55">
        <f t="shared" ca="1" si="6"/>
        <v>2.3885585246518559</v>
      </c>
      <c r="AQ9" s="55">
        <f t="shared" ca="1" si="6"/>
        <v>5.7771170493037154</v>
      </c>
      <c r="AR9" s="51">
        <f t="shared" ca="1" si="6"/>
        <v>7.1069627399322393</v>
      </c>
      <c r="AS9" s="207">
        <f t="shared" ca="1" si="6"/>
        <v>7.3569439217162049</v>
      </c>
      <c r="AT9" s="239">
        <f t="shared" ca="1" si="6"/>
        <v>9.4151298456906201</v>
      </c>
      <c r="AU9" s="239">
        <f t="shared" ca="1" si="6"/>
        <v>13.181181783966869</v>
      </c>
      <c r="AV9" s="51">
        <f t="shared" ca="1" si="6"/>
        <v>12.665336846066978</v>
      </c>
      <c r="AW9" s="51">
        <f t="shared" ca="1" si="6"/>
        <v>11.830334964245377</v>
      </c>
      <c r="AX9" s="55">
        <f t="shared" ca="1" si="6"/>
        <v>11.830334964245377</v>
      </c>
      <c r="AY9" s="51">
        <f t="shared" ca="1" si="6"/>
        <v>15.090929619872018</v>
      </c>
      <c r="AZ9" s="207">
        <f t="shared" ca="1" si="6"/>
        <v>11.622882950696258</v>
      </c>
      <c r="BA9" s="51">
        <f t="shared" ca="1" si="6"/>
        <v>15.777117049303712</v>
      </c>
      <c r="BB9" s="51">
        <f t="shared" ca="1" si="6"/>
        <v>16.718630033872774</v>
      </c>
      <c r="BC9" s="51">
        <f t="shared" ca="1" si="6"/>
        <v>15.771847948814433</v>
      </c>
      <c r="BD9" s="51">
        <f t="shared" ca="1" si="6"/>
        <v>13.697403086187414</v>
      </c>
      <c r="BE9" s="55">
        <f t="shared" ca="1" si="6"/>
        <v>15.133609333835132</v>
      </c>
      <c r="BF9" s="55">
        <f t="shared" ca="1" si="6"/>
        <v>17.511253293187792</v>
      </c>
      <c r="BG9" s="55">
        <f t="shared" ca="1" si="6"/>
        <v>17.192096349266077</v>
      </c>
      <c r="BH9" s="51">
        <f t="shared" ca="1" si="6"/>
        <v>17.48260444109896</v>
      </c>
      <c r="BI9" s="324">
        <f t="shared" ca="1" si="6"/>
        <v>13.330372600677443</v>
      </c>
      <c r="BJ9" s="55">
        <f t="shared" ca="1" si="6"/>
        <v>14.176138502069993</v>
      </c>
      <c r="BK9" s="51">
        <f t="shared" ca="1" si="6"/>
        <v>8.1919458035378092</v>
      </c>
      <c r="BL9" s="324">
        <f t="shared" ca="1" si="6"/>
        <v>5.755664283025963</v>
      </c>
      <c r="BM9" s="55">
        <f t="shared" ca="1" si="6"/>
        <v>13.23462551750093</v>
      </c>
      <c r="BN9" s="90">
        <f t="shared" ca="1" si="6"/>
        <v>12.708016560030096</v>
      </c>
      <c r="BO9" s="207">
        <f t="shared" ca="1" si="6"/>
        <v>13.346330447873527</v>
      </c>
      <c r="BP9" s="51">
        <f t="shared" ca="1" si="6"/>
        <v>16.495295445991708</v>
      </c>
      <c r="BQ9" s="51">
        <f t="shared" ref="BQ9:CT9" ca="1" si="7">BQ4-SUMIF($C$14:$C$462,$C9,BQ14:BQ462)</f>
        <v>21.192096349266077</v>
      </c>
      <c r="BR9" s="51">
        <f t="shared" ca="1" si="7"/>
        <v>24.479337598795624</v>
      </c>
      <c r="BS9" s="51">
        <f t="shared" ca="1" si="7"/>
        <v>17.410011290929607</v>
      </c>
      <c r="BT9" s="51">
        <f t="shared" ca="1" si="7"/>
        <v>25.021904403462536</v>
      </c>
      <c r="BU9" s="51">
        <f t="shared" ca="1" si="7"/>
        <v>25.325103500188167</v>
      </c>
      <c r="BV9" s="51">
        <f t="shared" ca="1" si="7"/>
        <v>24.160180654873908</v>
      </c>
      <c r="BW9" s="51">
        <f t="shared" ca="1" si="7"/>
        <v>21.511178020323662</v>
      </c>
      <c r="BX9" s="51">
        <f t="shared" ca="1" si="7"/>
        <v>18.983455024463662</v>
      </c>
      <c r="BY9" s="51">
        <f t="shared" ca="1" si="7"/>
        <v>20.240933383515227</v>
      </c>
      <c r="BZ9" s="51">
        <f t="shared" ca="1" si="7"/>
        <v>20.442002258185909</v>
      </c>
      <c r="CA9" s="51">
        <f t="shared" ca="1" si="7"/>
        <v>17.872788859616097</v>
      </c>
      <c r="CB9" s="51">
        <f t="shared" ca="1" si="7"/>
        <v>24.160180654873908</v>
      </c>
      <c r="CC9" s="51">
        <f t="shared" ca="1" si="7"/>
        <v>23.23462551750092</v>
      </c>
      <c r="CD9" s="51">
        <f t="shared" ca="1" si="7"/>
        <v>24.785728264960465</v>
      </c>
      <c r="CE9" s="51">
        <f t="shared" ca="1" si="7"/>
        <v>25.644260444109882</v>
      </c>
      <c r="CF9" s="51">
        <f t="shared" ca="1" si="7"/>
        <v>24.399548362815185</v>
      </c>
      <c r="CG9" s="51">
        <f t="shared" ca="1" si="7"/>
        <v>22.037786977794493</v>
      </c>
      <c r="CH9" s="51">
        <f t="shared" ca="1" si="7"/>
        <v>22.77184794881444</v>
      </c>
      <c r="CI9" s="51">
        <f t="shared" ca="1" si="7"/>
        <v>23.106962739932239</v>
      </c>
      <c r="CJ9" s="51">
        <f t="shared" ca="1" si="7"/>
        <v>24.75062100112908</v>
      </c>
      <c r="CK9" s="51">
        <f t="shared" ca="1" si="7"/>
        <v>25.59638690252163</v>
      </c>
      <c r="CL9" s="51">
        <f t="shared" ca="1" si="7"/>
        <v>25.70809183289423</v>
      </c>
      <c r="CM9" s="51">
        <f t="shared" ca="1" si="7"/>
        <v>25.516597666541202</v>
      </c>
      <c r="CN9" s="51">
        <f t="shared" ca="1" si="7"/>
        <v>13.452465186300326</v>
      </c>
      <c r="CO9" s="51">
        <f t="shared" ca="1" si="7"/>
        <v>26.154911554384633</v>
      </c>
      <c r="CP9" s="51">
        <f t="shared" ca="1" si="7"/>
        <v>25.835754610462917</v>
      </c>
      <c r="CQ9" s="51">
        <f t="shared" ca="1" si="7"/>
        <v>25.468724124952942</v>
      </c>
      <c r="CR9" s="51">
        <f t="shared" ca="1" si="7"/>
        <v>24.192096349266077</v>
      </c>
      <c r="CS9" s="51">
        <f t="shared" ca="1" si="7"/>
        <v>24.622958223560392</v>
      </c>
      <c r="CT9" s="51">
        <f t="shared" ca="1" si="7"/>
        <v>7.3406097101994678</v>
      </c>
    </row>
    <row r="10" spans="1:100" ht="9.75" customHeight="1">
      <c r="A10" s="992"/>
      <c r="B10" s="1001"/>
      <c r="C10" s="87" t="s">
        <v>7</v>
      </c>
      <c r="D10" s="87"/>
      <c r="E10" s="51">
        <f t="shared" ref="E10:AJ10" si="8">E5-SUMIF($C$14:$C$462,$C10,E14:E462)</f>
        <v>21.241747572815544</v>
      </c>
      <c r="F10" s="51">
        <f t="shared" ca="1" si="8"/>
        <v>21.241747572815544</v>
      </c>
      <c r="G10" s="51">
        <f t="shared" ca="1" si="8"/>
        <v>21.241747572815544</v>
      </c>
      <c r="H10" s="51">
        <f t="shared" ca="1" si="8"/>
        <v>16.673629815220803</v>
      </c>
      <c r="I10" s="51">
        <f t="shared" ca="1" si="8"/>
        <v>21.241747572815544</v>
      </c>
      <c r="J10" s="51">
        <f t="shared" ca="1" si="8"/>
        <v>21.241747572815544</v>
      </c>
      <c r="K10" s="51">
        <f t="shared" ca="1" si="8"/>
        <v>21.241747572815544</v>
      </c>
      <c r="L10" s="51">
        <f t="shared" ca="1" si="8"/>
        <v>8.9956780457250307</v>
      </c>
      <c r="M10" s="55">
        <f t="shared" ca="1" si="8"/>
        <v>16.395458816160364</v>
      </c>
      <c r="N10" s="55">
        <f t="shared" ca="1" si="8"/>
        <v>8.1238647040400984</v>
      </c>
      <c r="O10" s="55">
        <f t="shared" ca="1" si="8"/>
        <v>3.3156592546194901</v>
      </c>
      <c r="P10" s="55">
        <f t="shared" ca="1" si="8"/>
        <v>-6.3036955840901889</v>
      </c>
      <c r="Q10" s="55">
        <f t="shared" ca="1" si="8"/>
        <v>-7.8073285311619074</v>
      </c>
      <c r="R10" s="55">
        <f t="shared" ca="1" si="8"/>
        <v>-10.146257438145931</v>
      </c>
      <c r="S10" s="55">
        <f t="shared" ca="1" si="8"/>
        <v>6.5872533667397555</v>
      </c>
      <c r="T10" s="55">
        <f t="shared" ca="1" si="8"/>
        <v>0.93717507046665816</v>
      </c>
      <c r="U10" s="55">
        <f t="shared" ca="1" si="8"/>
        <v>1.730754776072672</v>
      </c>
      <c r="V10" s="55">
        <f t="shared" ca="1" si="8"/>
        <v>-1.9178515502661959</v>
      </c>
      <c r="W10" s="55">
        <f t="shared" ca="1" si="8"/>
        <v>-6.9574068274350047</v>
      </c>
      <c r="X10" s="55">
        <f t="shared" ca="1" si="8"/>
        <v>-1.4844973379267046</v>
      </c>
      <c r="Y10" s="55">
        <f t="shared" ca="1" si="8"/>
        <v>-2.9720325712495956</v>
      </c>
      <c r="Z10" s="55">
        <f t="shared" ca="1" si="8"/>
        <v>-12.185812715314739</v>
      </c>
      <c r="AA10" s="55">
        <f t="shared" ca="1" si="8"/>
        <v>-6.6455684309426779</v>
      </c>
      <c r="AB10" s="51">
        <f t="shared" ca="1" si="8"/>
        <v>-8.6060131537738727</v>
      </c>
      <c r="AC10" s="324">
        <f t="shared" ca="1" si="8"/>
        <v>-6.414218603194481</v>
      </c>
      <c r="AD10" s="55">
        <f t="shared" ca="1" si="8"/>
        <v>1.8683683056686604</v>
      </c>
      <c r="AE10" s="55">
        <f t="shared" ca="1" si="8"/>
        <v>-4.3088005010961368</v>
      </c>
      <c r="AF10" s="55">
        <f t="shared" ca="1" si="8"/>
        <v>-6.5372063889758749</v>
      </c>
      <c r="AG10" s="55">
        <f t="shared" ca="1" si="8"/>
        <v>-7.9032258064516014</v>
      </c>
      <c r="AH10" s="55">
        <f t="shared" ca="1" si="8"/>
        <v>-8.9618227372377</v>
      </c>
      <c r="AI10" s="55">
        <f t="shared" ca="1" si="8"/>
        <v>-2.5518321327904694</v>
      </c>
      <c r="AJ10" s="55">
        <f t="shared" ca="1" si="8"/>
        <v>-1.9032258064516014</v>
      </c>
      <c r="AK10" s="55">
        <f t="shared" ref="AK10:BP10" ca="1" si="9">AK5-SUMIF($C$14:$C$462,$C10,AK14:AK462)</f>
        <v>-5.4830253679924716</v>
      </c>
      <c r="AL10" s="55">
        <f t="shared" ca="1" si="9"/>
        <v>-7.7656122768556095</v>
      </c>
      <c r="AM10" s="55">
        <f t="shared" ca="1" si="9"/>
        <v>2.4774193548387196</v>
      </c>
      <c r="AN10" s="55">
        <f t="shared" ca="1" si="9"/>
        <v>-1.9281553398058193</v>
      </c>
      <c r="AO10" s="55">
        <f t="shared" ca="1" si="9"/>
        <v>-6.5518321327904658</v>
      </c>
      <c r="AP10" s="55">
        <f t="shared" ca="1" si="9"/>
        <v>-4.6060131537738727</v>
      </c>
      <c r="AQ10" s="55">
        <f t="shared" ca="1" si="9"/>
        <v>-3.5518321327904658</v>
      </c>
      <c r="AR10" s="51">
        <f t="shared" ca="1" si="9"/>
        <v>-7.1858127153147393</v>
      </c>
      <c r="AS10" s="207">
        <f t="shared" ca="1" si="9"/>
        <v>-5.1858127153147393</v>
      </c>
      <c r="AT10" s="239">
        <f t="shared" ca="1" si="9"/>
        <v>7.9063576573755139</v>
      </c>
      <c r="AU10" s="239">
        <f t="shared" ca="1" si="9"/>
        <v>12.281208894456631</v>
      </c>
      <c r="AV10" s="51">
        <f t="shared" ca="1" si="9"/>
        <v>12.705825242718454</v>
      </c>
      <c r="AW10" s="51">
        <f t="shared" ca="1" si="9"/>
        <v>18.082148449733804</v>
      </c>
      <c r="AX10" s="55">
        <f t="shared" ca="1" si="9"/>
        <v>18.082148449733804</v>
      </c>
      <c r="AY10" s="51">
        <f t="shared" ca="1" si="9"/>
        <v>11.852270591919837</v>
      </c>
      <c r="AZ10" s="207">
        <f t="shared" ca="1" si="9"/>
        <v>4.0279674287504044</v>
      </c>
      <c r="BA10" s="51">
        <f t="shared" ca="1" si="9"/>
        <v>2.2709990604447334</v>
      </c>
      <c r="BB10" s="51">
        <f t="shared" ca="1" si="9"/>
        <v>5.0747886000626448</v>
      </c>
      <c r="BC10" s="51">
        <f t="shared" ca="1" si="9"/>
        <v>12.411556529909188</v>
      </c>
      <c r="BD10" s="51">
        <f t="shared" ca="1" si="9"/>
        <v>14.273943000313196</v>
      </c>
      <c r="BE10" s="55">
        <f t="shared" ca="1" si="9"/>
        <v>8.6941434387723255</v>
      </c>
      <c r="BF10" s="55">
        <f t="shared" ca="1" si="9"/>
        <v>9.5023488881929339</v>
      </c>
      <c r="BG10" s="55">
        <f t="shared" ca="1" si="9"/>
        <v>7.8683683056686604</v>
      </c>
      <c r="BH10" s="51">
        <f t="shared" ca="1" si="9"/>
        <v>7.9913560914500579</v>
      </c>
      <c r="BI10" s="324">
        <f t="shared" ca="1" si="9"/>
        <v>7.8683683056686604</v>
      </c>
      <c r="BJ10" s="55">
        <f t="shared" ca="1" si="9"/>
        <v>4.976730347635467</v>
      </c>
      <c r="BK10" s="51">
        <f t="shared" ca="1" si="9"/>
        <v>-5.5225806451612804</v>
      </c>
      <c r="BL10" s="324">
        <f t="shared" ca="1" si="9"/>
        <v>-11.250297525837764</v>
      </c>
      <c r="BM10" s="55">
        <f t="shared" ca="1" si="9"/>
        <v>-4.2546194801127371</v>
      </c>
      <c r="BN10" s="90">
        <f t="shared" ca="1" si="9"/>
        <v>-1.9178515502661959</v>
      </c>
      <c r="BO10" s="207">
        <f t="shared" ca="1" si="9"/>
        <v>2.3793611024115364</v>
      </c>
      <c r="BP10" s="51">
        <f t="shared" ca="1" si="9"/>
        <v>2.9913560914500579</v>
      </c>
      <c r="BQ10" s="51">
        <f t="shared" ref="BQ10:CT10" ca="1" si="10">BQ5-SUMIF($C$14:$C$462,$C10,BQ14:BQ462)</f>
        <v>7.7453805198872629</v>
      </c>
      <c r="BR10" s="51">
        <f t="shared" ca="1" si="10"/>
        <v>3.4481678672095342</v>
      </c>
      <c r="BS10" s="51">
        <f t="shared" ca="1" si="10"/>
        <v>0.57694957720013207</v>
      </c>
      <c r="BT10" s="51">
        <f t="shared" ca="1" si="10"/>
        <v>16.70876918258692</v>
      </c>
      <c r="BU10" s="51">
        <f t="shared" ca="1" si="10"/>
        <v>17.28856874412779</v>
      </c>
      <c r="BV10" s="51">
        <f t="shared" ca="1" si="10"/>
        <v>17.393986846226131</v>
      </c>
      <c r="BW10" s="51">
        <f t="shared" ca="1" si="10"/>
        <v>16.585781396805519</v>
      </c>
      <c r="BX10" s="51">
        <f t="shared" ca="1" si="10"/>
        <v>18.086232383338565</v>
      </c>
      <c r="BY10" s="51">
        <f t="shared" ca="1" si="10"/>
        <v>18.581697463200761</v>
      </c>
      <c r="BZ10" s="51">
        <f t="shared" ca="1" si="10"/>
        <v>18.34274976511119</v>
      </c>
      <c r="CA10" s="51">
        <f t="shared" ca="1" si="10"/>
        <v>11.595991230817422</v>
      </c>
      <c r="CB10" s="51">
        <f t="shared" ca="1" si="10"/>
        <v>18.92254932665206</v>
      </c>
      <c r="CC10" s="51">
        <f t="shared" ca="1" si="10"/>
        <v>18.88740995928595</v>
      </c>
      <c r="CD10" s="51">
        <f t="shared" ca="1" si="10"/>
        <v>18.462223614155977</v>
      </c>
      <c r="CE10" s="51">
        <f t="shared" ca="1" si="10"/>
        <v>16.937175070466655</v>
      </c>
      <c r="CF10" s="51">
        <f t="shared" ca="1" si="10"/>
        <v>17.025023488881942</v>
      </c>
      <c r="CG10" s="51">
        <f t="shared" ca="1" si="10"/>
        <v>16.585781396805519</v>
      </c>
      <c r="CH10" s="51">
        <f t="shared" ca="1" si="10"/>
        <v>19.273943000313196</v>
      </c>
      <c r="CI10" s="51">
        <f t="shared" ca="1" si="10"/>
        <v>17.956216724083944</v>
      </c>
      <c r="CJ10" s="51">
        <f t="shared" ca="1" si="10"/>
        <v>18.219761979329792</v>
      </c>
      <c r="CK10" s="51">
        <f t="shared" ca="1" si="10"/>
        <v>17.973786407767001</v>
      </c>
      <c r="CL10" s="51">
        <f t="shared" ca="1" si="10"/>
        <v>16.462793611024125</v>
      </c>
      <c r="CM10" s="51">
        <f t="shared" ca="1" si="10"/>
        <v>16.339805825242728</v>
      </c>
      <c r="CN10" s="51">
        <f t="shared" ca="1" si="10"/>
        <v>7.4495458816160403</v>
      </c>
      <c r="CO10" s="51">
        <f t="shared" ca="1" si="10"/>
        <v>16.339805825242728</v>
      </c>
      <c r="CP10" s="51">
        <f t="shared" ca="1" si="10"/>
        <v>17.973786407767001</v>
      </c>
      <c r="CQ10" s="51">
        <f t="shared" ca="1" si="10"/>
        <v>16.339805825242728</v>
      </c>
      <c r="CR10" s="51">
        <f t="shared" ca="1" si="10"/>
        <v>17.393986846226127</v>
      </c>
      <c r="CS10" s="51">
        <f t="shared" ca="1" si="10"/>
        <v>15.63701847792046</v>
      </c>
      <c r="CT10" s="51">
        <f t="shared" ca="1" si="10"/>
        <v>4.9195114312558763</v>
      </c>
    </row>
    <row r="11" spans="1:100" ht="9.75" customHeight="1">
      <c r="A11" s="992"/>
      <c r="B11" s="1001"/>
      <c r="C11" s="87" t="s">
        <v>8</v>
      </c>
      <c r="D11" s="87"/>
      <c r="E11" s="51">
        <f t="shared" ref="E11:AJ11" si="11">E6-SUMIF($C$14:$C$462,$C11,E14:E462)</f>
        <v>7.6374999999999993</v>
      </c>
      <c r="F11" s="51">
        <f t="shared" ca="1" si="11"/>
        <v>7.6374999999999993</v>
      </c>
      <c r="G11" s="51">
        <f t="shared" ca="1" si="11"/>
        <v>7.6374999999999993</v>
      </c>
      <c r="H11" s="51">
        <f t="shared" ca="1" si="11"/>
        <v>4.8874999999999993</v>
      </c>
      <c r="I11" s="51">
        <f t="shared" ca="1" si="11"/>
        <v>5.6374999999999993</v>
      </c>
      <c r="J11" s="51">
        <f t="shared" ca="1" si="11"/>
        <v>3.6374999999999993</v>
      </c>
      <c r="K11" s="51">
        <f t="shared" ca="1" si="11"/>
        <v>0.63749999999999929</v>
      </c>
      <c r="L11" s="51">
        <f t="shared" ca="1" si="11"/>
        <v>-2.25</v>
      </c>
      <c r="M11" s="55">
        <f t="shared" ca="1" si="11"/>
        <v>-1.3625000000000007</v>
      </c>
      <c r="N11" s="55">
        <f t="shared" ca="1" si="11"/>
        <v>-2.29</v>
      </c>
      <c r="O11" s="55">
        <f t="shared" ca="1" si="11"/>
        <v>-1.0625000000000009</v>
      </c>
      <c r="P11" s="55">
        <f t="shared" ca="1" si="11"/>
        <v>0.85499999999999954</v>
      </c>
      <c r="Q11" s="55">
        <f t="shared" ca="1" si="11"/>
        <v>1.9374999999999991</v>
      </c>
      <c r="R11" s="55">
        <f t="shared" ca="1" si="11"/>
        <v>3.41</v>
      </c>
      <c r="S11" s="55">
        <f t="shared" ca="1" si="11"/>
        <v>2.6374999999999993</v>
      </c>
      <c r="T11" s="55">
        <f t="shared" ca="1" si="11"/>
        <v>1.2874999999999996</v>
      </c>
      <c r="U11" s="55">
        <f t="shared" ca="1" si="11"/>
        <v>4.1374999999999993</v>
      </c>
      <c r="V11" s="55">
        <f t="shared" ca="1" si="11"/>
        <v>5.6374999999999993</v>
      </c>
      <c r="W11" s="55">
        <f t="shared" ca="1" si="11"/>
        <v>5.6374999999999993</v>
      </c>
      <c r="X11" s="55">
        <f t="shared" ca="1" si="11"/>
        <v>5.51</v>
      </c>
      <c r="Y11" s="55">
        <f t="shared" ca="1" si="11"/>
        <v>5.51</v>
      </c>
      <c r="Z11" s="55">
        <f t="shared" ca="1" si="11"/>
        <v>6.21</v>
      </c>
      <c r="AA11" s="55">
        <f t="shared" ca="1" si="11"/>
        <v>-1.6174999999999997</v>
      </c>
      <c r="AB11" s="51">
        <f t="shared" ca="1" si="11"/>
        <v>-0.36250000000000071</v>
      </c>
      <c r="AC11" s="324">
        <f t="shared" ca="1" si="11"/>
        <v>-0.36250000000000071</v>
      </c>
      <c r="AD11" s="55">
        <f t="shared" ca="1" si="11"/>
        <v>2.6374999999999993</v>
      </c>
      <c r="AE11" s="55">
        <f t="shared" ca="1" si="11"/>
        <v>7.0599999999999987</v>
      </c>
      <c r="AF11" s="55">
        <f t="shared" ca="1" si="11"/>
        <v>7.4099999999999984</v>
      </c>
      <c r="AG11" s="55">
        <f t="shared" ca="1" si="11"/>
        <v>7.1824999999999983</v>
      </c>
      <c r="AH11" s="55">
        <f t="shared" ca="1" si="11"/>
        <v>0.78750000000000053</v>
      </c>
      <c r="AI11" s="55">
        <f t="shared" ca="1" si="11"/>
        <v>2.6374999999999993</v>
      </c>
      <c r="AJ11" s="55">
        <f t="shared" ca="1" si="11"/>
        <v>0.63749999999999929</v>
      </c>
      <c r="AK11" s="55">
        <f t="shared" ref="AK11:BP11" ca="1" si="12">AK6-SUMIF($C$14:$C$462,$C11,AK14:AK462)</f>
        <v>1.2874999999999996</v>
      </c>
      <c r="AL11" s="55">
        <f t="shared" ca="1" si="12"/>
        <v>0.5</v>
      </c>
      <c r="AM11" s="55">
        <f t="shared" ca="1" si="12"/>
        <v>-0.33999999999999986</v>
      </c>
      <c r="AN11" s="55">
        <f t="shared" ca="1" si="12"/>
        <v>0.61000000000000032</v>
      </c>
      <c r="AO11" s="55">
        <f t="shared" ca="1" si="12"/>
        <v>2.0099999999999998</v>
      </c>
      <c r="AP11" s="55">
        <f t="shared" ca="1" si="12"/>
        <v>5.9374999999999991</v>
      </c>
      <c r="AQ11" s="55">
        <f t="shared" ca="1" si="12"/>
        <v>7.2874999999999996</v>
      </c>
      <c r="AR11" s="51">
        <f t="shared" ca="1" si="12"/>
        <v>7.2874999999999996</v>
      </c>
      <c r="AS11" s="207">
        <f t="shared" ca="1" si="12"/>
        <v>6.9374999999999991</v>
      </c>
      <c r="AT11" s="239">
        <f t="shared" ca="1" si="12"/>
        <v>2.2050000000000001</v>
      </c>
      <c r="AU11" s="239">
        <f t="shared" ca="1" si="12"/>
        <v>3.4825000000000004</v>
      </c>
      <c r="AV11" s="51">
        <f t="shared" ca="1" si="12"/>
        <v>5.5374999999999996</v>
      </c>
      <c r="AW11" s="51">
        <f t="shared" ca="1" si="12"/>
        <v>7.4099999999999984</v>
      </c>
      <c r="AX11" s="55">
        <f t="shared" ca="1" si="12"/>
        <v>6.71</v>
      </c>
      <c r="AY11" s="51">
        <f t="shared" ca="1" si="12"/>
        <v>6.36</v>
      </c>
      <c r="AZ11" s="207">
        <f t="shared" ca="1" si="12"/>
        <v>6.2374999999999998</v>
      </c>
      <c r="BA11" s="51">
        <f t="shared" ca="1" si="12"/>
        <v>0.66000000000000014</v>
      </c>
      <c r="BB11" s="51">
        <f t="shared" ca="1" si="12"/>
        <v>2.0599999999999987</v>
      </c>
      <c r="BC11" s="51">
        <f t="shared" ca="1" si="12"/>
        <v>2.2874999999999996</v>
      </c>
      <c r="BD11" s="51">
        <f t="shared" ca="1" si="12"/>
        <v>1.5874999999999995</v>
      </c>
      <c r="BE11" s="55">
        <f t="shared" ca="1" si="12"/>
        <v>-0.71250000000000036</v>
      </c>
      <c r="BF11" s="55">
        <f t="shared" ca="1" si="12"/>
        <v>0.63749999999999929</v>
      </c>
      <c r="BG11" s="55">
        <f t="shared" ca="1" si="12"/>
        <v>-6.3625000000000007</v>
      </c>
      <c r="BH11" s="51">
        <f t="shared" ca="1" si="12"/>
        <v>-6.3625000000000007</v>
      </c>
      <c r="BI11" s="324">
        <f t="shared" ca="1" si="12"/>
        <v>-4.3625000000000007</v>
      </c>
      <c r="BJ11" s="55">
        <f t="shared" ca="1" si="12"/>
        <v>0.63749999999999929</v>
      </c>
      <c r="BK11" s="51">
        <f t="shared" ca="1" si="12"/>
        <v>-0.51249999999999929</v>
      </c>
      <c r="BL11" s="324">
        <f t="shared" ca="1" si="12"/>
        <v>-3.3000000000000007</v>
      </c>
      <c r="BM11" s="55">
        <f t="shared" ca="1" si="12"/>
        <v>-2.3899999999999997</v>
      </c>
      <c r="BN11" s="90">
        <f t="shared" ca="1" si="12"/>
        <v>-1.1125000000000007</v>
      </c>
      <c r="BO11" s="207">
        <f t="shared" ca="1" si="12"/>
        <v>2.2874999999999996</v>
      </c>
      <c r="BP11" s="51">
        <f t="shared" ca="1" si="12"/>
        <v>2.2874999999999996</v>
      </c>
      <c r="BQ11" s="51">
        <f t="shared" ref="BQ11:CT11" ca="1" si="13">BQ6-SUMIF($C$14:$C$462,$C11,BQ14:BQ462)</f>
        <v>0.63749999999999929</v>
      </c>
      <c r="BR11" s="51">
        <f t="shared" ca="1" si="13"/>
        <v>0.63749999999999929</v>
      </c>
      <c r="BS11" s="51">
        <f t="shared" ca="1" si="13"/>
        <v>-1.3399999999999999</v>
      </c>
      <c r="BT11" s="51">
        <f t="shared" ca="1" si="13"/>
        <v>0.63749999999999929</v>
      </c>
      <c r="BU11" s="51">
        <f t="shared" ca="1" si="13"/>
        <v>0.63749999999999929</v>
      </c>
      <c r="BV11" s="51">
        <f t="shared" ca="1" si="13"/>
        <v>0.40999999999999837</v>
      </c>
      <c r="BW11" s="51">
        <f t="shared" ca="1" si="13"/>
        <v>-1.3399999999999999</v>
      </c>
      <c r="BX11" s="51">
        <f t="shared" ca="1" si="13"/>
        <v>-1.3399999999999999</v>
      </c>
      <c r="BY11" s="51">
        <f t="shared" ca="1" si="13"/>
        <v>7.6374999999999993</v>
      </c>
      <c r="BZ11" s="51">
        <f t="shared" ca="1" si="13"/>
        <v>7.6374999999999993</v>
      </c>
      <c r="CA11" s="51">
        <f t="shared" ca="1" si="13"/>
        <v>5.0999999999999996</v>
      </c>
      <c r="CB11" s="51">
        <f t="shared" ca="1" si="13"/>
        <v>7.6374999999999993</v>
      </c>
      <c r="CC11" s="51">
        <f t="shared" ca="1" si="13"/>
        <v>7.6374999999999993</v>
      </c>
      <c r="CD11" s="51">
        <f t="shared" ca="1" si="13"/>
        <v>7.6374999999999993</v>
      </c>
      <c r="CE11" s="51">
        <f t="shared" ca="1" si="13"/>
        <v>7.6374999999999993</v>
      </c>
      <c r="CF11" s="51">
        <f t="shared" ca="1" si="13"/>
        <v>7.6374999999999993</v>
      </c>
      <c r="CG11" s="51">
        <f t="shared" ca="1" si="13"/>
        <v>7.2874999999999996</v>
      </c>
      <c r="CH11" s="51">
        <f t="shared" ca="1" si="13"/>
        <v>7.6374999999999993</v>
      </c>
      <c r="CI11" s="51">
        <f t="shared" ca="1" si="13"/>
        <v>7.6374999999999993</v>
      </c>
      <c r="CJ11" s="51">
        <f t="shared" ca="1" si="13"/>
        <v>7.6374999999999993</v>
      </c>
      <c r="CK11" s="51">
        <f t="shared" ca="1" si="13"/>
        <v>7.6374999999999993</v>
      </c>
      <c r="CL11" s="51">
        <f t="shared" ca="1" si="13"/>
        <v>7.0599999999999987</v>
      </c>
      <c r="CM11" s="51">
        <f t="shared" ca="1" si="13"/>
        <v>7.2874999999999996</v>
      </c>
      <c r="CN11" s="51">
        <f t="shared" ca="1" si="13"/>
        <v>3.4375000000000004</v>
      </c>
      <c r="CO11" s="51">
        <f t="shared" ca="1" si="13"/>
        <v>7.6374999999999993</v>
      </c>
      <c r="CP11" s="51">
        <f t="shared" ca="1" si="13"/>
        <v>7.0599999999999987</v>
      </c>
      <c r="CQ11" s="51">
        <f t="shared" ca="1" si="13"/>
        <v>7.2874999999999996</v>
      </c>
      <c r="CR11" s="51">
        <f t="shared" ca="1" si="13"/>
        <v>7.6374999999999993</v>
      </c>
      <c r="CS11" s="51">
        <f t="shared" ca="1" si="13"/>
        <v>7.6374999999999993</v>
      </c>
      <c r="CT11" s="51">
        <f t="shared" ca="1" si="13"/>
        <v>2.65</v>
      </c>
    </row>
    <row r="12" spans="1:100" s="61" customFormat="1" ht="9.75" customHeight="1">
      <c r="A12" s="993"/>
      <c r="B12" s="1002"/>
      <c r="C12" s="381" t="s">
        <v>9</v>
      </c>
      <c r="D12" s="381"/>
      <c r="E12" s="382">
        <f t="shared" ref="E12:AJ12" si="14">E7-SUMIF($C$14:$C$462,$C12,E14:E462)</f>
        <v>23.287500000000001</v>
      </c>
      <c r="F12" s="382">
        <f t="shared" ca="1" si="14"/>
        <v>23.287500000000001</v>
      </c>
      <c r="G12" s="382">
        <f t="shared" ca="1" si="14"/>
        <v>23.287500000000001</v>
      </c>
      <c r="H12" s="382">
        <f t="shared" ca="1" si="14"/>
        <v>22.537500000000001</v>
      </c>
      <c r="I12" s="382">
        <f t="shared" ca="1" si="14"/>
        <v>23.287500000000001</v>
      </c>
      <c r="J12" s="382">
        <f t="shared" ca="1" si="14"/>
        <v>11.287500000000001</v>
      </c>
      <c r="K12" s="382">
        <f t="shared" ca="1" si="14"/>
        <v>0.28750000000000142</v>
      </c>
      <c r="L12" s="382">
        <f t="shared" ca="1" si="14"/>
        <v>2.25</v>
      </c>
      <c r="M12" s="383">
        <f t="shared" ca="1" si="14"/>
        <v>11.157499999999995</v>
      </c>
      <c r="N12" s="383">
        <f t="shared" ca="1" si="14"/>
        <v>2.1574999999999953</v>
      </c>
      <c r="O12" s="383">
        <f t="shared" ca="1" si="14"/>
        <v>4.1574999999999953</v>
      </c>
      <c r="P12" s="383">
        <f t="shared" ca="1" si="14"/>
        <v>6.3937499999999972</v>
      </c>
      <c r="Q12" s="383">
        <f t="shared" ca="1" si="14"/>
        <v>10.157499999999995</v>
      </c>
      <c r="R12" s="383">
        <f t="shared" ca="1" si="14"/>
        <v>-9.3425000000000011</v>
      </c>
      <c r="S12" s="383">
        <f t="shared" ca="1" si="14"/>
        <v>-13.46</v>
      </c>
      <c r="T12" s="383">
        <f t="shared" ca="1" si="14"/>
        <v>1.5399999999999991</v>
      </c>
      <c r="U12" s="383">
        <f t="shared" ca="1" si="14"/>
        <v>0.59499999999999886</v>
      </c>
      <c r="V12" s="383">
        <f t="shared" ca="1" si="14"/>
        <v>-8.8425000000000047</v>
      </c>
      <c r="W12" s="383">
        <f t="shared" ca="1" si="14"/>
        <v>-6.8425000000000047</v>
      </c>
      <c r="X12" s="383">
        <f t="shared" ca="1" si="14"/>
        <v>-3.7725000000000009</v>
      </c>
      <c r="Y12" s="383">
        <f t="shared" ca="1" si="14"/>
        <v>4.1574999999999953</v>
      </c>
      <c r="Z12" s="383">
        <f t="shared" ca="1" si="14"/>
        <v>1.7299999999999969</v>
      </c>
      <c r="AA12" s="383">
        <f t="shared" ca="1" si="14"/>
        <v>-1.2075000000000031</v>
      </c>
      <c r="AB12" s="382">
        <f t="shared" ca="1" si="14"/>
        <v>-1.8425000000000047</v>
      </c>
      <c r="AC12" s="384">
        <f t="shared" ca="1" si="14"/>
        <v>2.7512499999999989</v>
      </c>
      <c r="AD12" s="383">
        <f t="shared" ca="1" si="14"/>
        <v>4.6649999999999991</v>
      </c>
      <c r="AE12" s="383">
        <f t="shared" ca="1" si="14"/>
        <v>0.71999999999999886</v>
      </c>
      <c r="AF12" s="383">
        <f t="shared" ca="1" si="14"/>
        <v>10.407499999999999</v>
      </c>
      <c r="AG12" s="383">
        <f t="shared" ca="1" si="14"/>
        <v>14.157499999999995</v>
      </c>
      <c r="AH12" s="383">
        <f t="shared" ca="1" si="14"/>
        <v>14.157499999999995</v>
      </c>
      <c r="AI12" s="383">
        <f t="shared" ca="1" si="14"/>
        <v>14.157499999999995</v>
      </c>
      <c r="AJ12" s="383">
        <f t="shared" ca="1" si="14"/>
        <v>14.157499999999995</v>
      </c>
      <c r="AK12" s="383">
        <f t="shared" ref="AK12:BP12" ca="1" si="15">AK7-SUMIF($C$14:$C$462,$C12,AK14:AK462)</f>
        <v>9.1574999999999953</v>
      </c>
      <c r="AL12" s="383">
        <f t="shared" ca="1" si="15"/>
        <v>14.875</v>
      </c>
      <c r="AM12" s="383">
        <f t="shared" ca="1" si="15"/>
        <v>18.729999999999997</v>
      </c>
      <c r="AN12" s="383">
        <f t="shared" ca="1" si="15"/>
        <v>11.792499999999997</v>
      </c>
      <c r="AO12" s="383">
        <f t="shared" ca="1" si="15"/>
        <v>23.501249999999999</v>
      </c>
      <c r="AP12" s="383">
        <f t="shared" ca="1" si="15"/>
        <v>24.157499999999995</v>
      </c>
      <c r="AQ12" s="383">
        <f t="shared" ca="1" si="15"/>
        <v>24.157499999999995</v>
      </c>
      <c r="AR12" s="382">
        <f t="shared" ca="1" si="15"/>
        <v>24.157499999999995</v>
      </c>
      <c r="AS12" s="386">
        <f t="shared" ca="1" si="15"/>
        <v>24.157499999999995</v>
      </c>
      <c r="AT12" s="387">
        <f t="shared" ca="1" si="15"/>
        <v>12.112499999999999</v>
      </c>
      <c r="AU12" s="387">
        <f t="shared" ca="1" si="15"/>
        <v>15.667499999999997</v>
      </c>
      <c r="AV12" s="382">
        <f t="shared" ca="1" si="15"/>
        <v>19.188749999999999</v>
      </c>
      <c r="AW12" s="382">
        <f t="shared" ca="1" si="15"/>
        <v>24.157499999999995</v>
      </c>
      <c r="AX12" s="383">
        <f t="shared" ca="1" si="15"/>
        <v>24.157499999999995</v>
      </c>
      <c r="AY12" s="382">
        <f t="shared" ca="1" si="15"/>
        <v>24.157499999999995</v>
      </c>
      <c r="AZ12" s="386">
        <f t="shared" ca="1" si="15"/>
        <v>24.157499999999995</v>
      </c>
      <c r="BA12" s="382">
        <f t="shared" ca="1" si="15"/>
        <v>24.157499999999995</v>
      </c>
      <c r="BB12" s="382">
        <f t="shared" ca="1" si="15"/>
        <v>24.157499999999995</v>
      </c>
      <c r="BC12" s="382">
        <f t="shared" ca="1" si="15"/>
        <v>24.157499999999995</v>
      </c>
      <c r="BD12" s="382">
        <f t="shared" ca="1" si="15"/>
        <v>24.157499999999995</v>
      </c>
      <c r="BE12" s="383">
        <f t="shared" ca="1" si="15"/>
        <v>24.157499999999995</v>
      </c>
      <c r="BF12" s="383">
        <f t="shared" ca="1" si="15"/>
        <v>24.157499999999995</v>
      </c>
      <c r="BG12" s="383">
        <f t="shared" ca="1" si="15"/>
        <v>24.157499999999995</v>
      </c>
      <c r="BH12" s="382">
        <f t="shared" ca="1" si="15"/>
        <v>24.157499999999995</v>
      </c>
      <c r="BI12" s="384">
        <f t="shared" ca="1" si="15"/>
        <v>19.412499999999998</v>
      </c>
      <c r="BJ12" s="383">
        <f t="shared" ca="1" si="15"/>
        <v>14.412499999999998</v>
      </c>
      <c r="BK12" s="382">
        <f t="shared" ca="1" si="15"/>
        <v>6.4249999999999972</v>
      </c>
      <c r="BL12" s="384">
        <f t="shared" ca="1" si="15"/>
        <v>5.75</v>
      </c>
      <c r="BM12" s="383">
        <f t="shared" ca="1" si="15"/>
        <v>14.412499999999998</v>
      </c>
      <c r="BN12" s="385">
        <f t="shared" ca="1" si="15"/>
        <v>14.412499999999998</v>
      </c>
      <c r="BO12" s="386">
        <f t="shared" ca="1" si="15"/>
        <v>14.412499999999998</v>
      </c>
      <c r="BP12" s="382">
        <f t="shared" ca="1" si="15"/>
        <v>14.412499999999998</v>
      </c>
      <c r="BQ12" s="382">
        <f t="shared" ref="BQ12:CT12" ca="1" si="16">BQ7-SUMIF($C$14:$C$462,$C12,BQ14:BQ462)</f>
        <v>14.412499999999998</v>
      </c>
      <c r="BR12" s="382">
        <f t="shared" ca="1" si="16"/>
        <v>14.412499999999998</v>
      </c>
      <c r="BS12" s="382">
        <f t="shared" ca="1" si="16"/>
        <v>19.162499999999998</v>
      </c>
      <c r="BT12" s="382">
        <f t="shared" ca="1" si="16"/>
        <v>20.924999999999997</v>
      </c>
      <c r="BU12" s="382">
        <f t="shared" ca="1" si="16"/>
        <v>21.412499999999998</v>
      </c>
      <c r="BV12" s="382">
        <f t="shared" ca="1" si="16"/>
        <v>24.412499999999998</v>
      </c>
      <c r="BW12" s="382">
        <f t="shared" ca="1" si="16"/>
        <v>24.412499999999998</v>
      </c>
      <c r="BX12" s="382">
        <f t="shared" ca="1" si="16"/>
        <v>24.412499999999998</v>
      </c>
      <c r="BY12" s="382">
        <f t="shared" ca="1" si="16"/>
        <v>24.412499999999998</v>
      </c>
      <c r="BZ12" s="382">
        <f t="shared" ca="1" si="16"/>
        <v>20.924999999999997</v>
      </c>
      <c r="CA12" s="382">
        <f t="shared" ca="1" si="16"/>
        <v>18</v>
      </c>
      <c r="CB12" s="382">
        <f t="shared" ca="1" si="16"/>
        <v>23.662499999999998</v>
      </c>
      <c r="CC12" s="382">
        <f t="shared" ca="1" si="16"/>
        <v>24.412499999999998</v>
      </c>
      <c r="CD12" s="382">
        <f t="shared" ca="1" si="16"/>
        <v>22.912499999999998</v>
      </c>
      <c r="CE12" s="382">
        <f t="shared" ca="1" si="16"/>
        <v>24.412499999999998</v>
      </c>
      <c r="CF12" s="382">
        <f t="shared" ca="1" si="16"/>
        <v>24.412499999999998</v>
      </c>
      <c r="CG12" s="382">
        <f t="shared" ca="1" si="16"/>
        <v>23.174999999999997</v>
      </c>
      <c r="CH12" s="382">
        <f t="shared" ca="1" si="16"/>
        <v>23.662499999999998</v>
      </c>
      <c r="CI12" s="382">
        <f t="shared" ca="1" si="16"/>
        <v>24.412499999999998</v>
      </c>
      <c r="CJ12" s="382">
        <f t="shared" ca="1" si="16"/>
        <v>20.924999999999997</v>
      </c>
      <c r="CK12" s="382">
        <f t="shared" ca="1" si="16"/>
        <v>24.412499999999998</v>
      </c>
      <c r="CL12" s="382">
        <f t="shared" ca="1" si="16"/>
        <v>24.412499999999998</v>
      </c>
      <c r="CM12" s="382">
        <f t="shared" ca="1" si="16"/>
        <v>24.412499999999998</v>
      </c>
      <c r="CN12" s="382">
        <f t="shared" ca="1" si="16"/>
        <v>13.912500000000001</v>
      </c>
      <c r="CO12" s="382">
        <f t="shared" ca="1" si="16"/>
        <v>24.412499999999998</v>
      </c>
      <c r="CP12" s="382">
        <f t="shared" ca="1" si="16"/>
        <v>23.662499999999998</v>
      </c>
      <c r="CQ12" s="382">
        <f t="shared" ca="1" si="16"/>
        <v>24.412499999999998</v>
      </c>
      <c r="CR12" s="382">
        <f t="shared" ca="1" si="16"/>
        <v>22.424999999999997</v>
      </c>
      <c r="CS12" s="382">
        <f t="shared" ca="1" si="16"/>
        <v>20.924999999999997</v>
      </c>
      <c r="CT12" s="382">
        <f t="shared" ca="1" si="16"/>
        <v>7.5</v>
      </c>
    </row>
    <row r="13" spans="1:100" s="106" customFormat="1" ht="9.75" customHeight="1">
      <c r="A13" s="639"/>
      <c r="B13" s="636"/>
      <c r="C13" s="640"/>
      <c r="D13" s="640"/>
      <c r="E13" s="641"/>
      <c r="F13" s="641"/>
      <c r="G13" s="641"/>
      <c r="H13" s="641"/>
      <c r="I13" s="641"/>
      <c r="J13" s="641"/>
      <c r="K13" s="641"/>
      <c r="L13" s="641"/>
      <c r="M13" s="642"/>
      <c r="N13" s="642"/>
      <c r="O13" s="642"/>
      <c r="P13" s="642"/>
      <c r="Q13" s="642"/>
      <c r="R13" s="642"/>
      <c r="S13" s="642"/>
      <c r="T13" s="642"/>
      <c r="U13" s="642"/>
      <c r="V13" s="642"/>
      <c r="W13" s="642"/>
      <c r="X13" s="642"/>
      <c r="Y13" s="642"/>
      <c r="Z13" s="642"/>
      <c r="AA13" s="642"/>
      <c r="AB13" s="641"/>
      <c r="AC13" s="643"/>
      <c r="AD13" s="642"/>
      <c r="AE13" s="642"/>
      <c r="AF13" s="642"/>
      <c r="AG13" s="642"/>
      <c r="AH13" s="642"/>
      <c r="AI13" s="642"/>
      <c r="AJ13" s="642"/>
      <c r="AK13" s="642"/>
      <c r="AL13" s="642"/>
      <c r="AM13" s="642"/>
      <c r="AN13" s="642"/>
      <c r="AO13" s="642"/>
      <c r="AP13" s="642"/>
      <c r="AQ13" s="642"/>
      <c r="AR13" s="641"/>
      <c r="AS13" s="644"/>
      <c r="AT13" s="645"/>
      <c r="AU13" s="645"/>
      <c r="AV13" s="641"/>
      <c r="AW13" s="641"/>
      <c r="AX13" s="642"/>
      <c r="AY13" s="641"/>
      <c r="AZ13" s="644"/>
      <c r="BA13" s="641"/>
      <c r="BB13" s="641"/>
      <c r="BC13" s="641"/>
      <c r="BD13" s="641"/>
      <c r="BE13" s="642"/>
      <c r="BF13" s="642"/>
      <c r="BG13" s="642"/>
      <c r="BH13" s="641"/>
      <c r="BI13" s="643"/>
      <c r="BJ13" s="642"/>
      <c r="BK13" s="641"/>
      <c r="BL13" s="643"/>
      <c r="BM13" s="680"/>
      <c r="BN13" s="679"/>
      <c r="BO13" s="644"/>
      <c r="BP13" s="641"/>
      <c r="BQ13" s="641"/>
      <c r="BR13" s="641"/>
      <c r="BS13" s="641"/>
      <c r="BT13" s="641"/>
      <c r="BU13" s="641"/>
      <c r="BV13" s="641"/>
      <c r="BW13" s="641"/>
      <c r="BX13" s="641"/>
      <c r="BY13" s="641"/>
      <c r="BZ13" s="641"/>
      <c r="CA13" s="641"/>
      <c r="CB13" s="641"/>
      <c r="CC13" s="641"/>
      <c r="CD13" s="641"/>
      <c r="CE13" s="641"/>
      <c r="CF13" s="641"/>
      <c r="CG13" s="641"/>
      <c r="CH13" s="641"/>
      <c r="CI13" s="641"/>
      <c r="CJ13" s="641"/>
      <c r="CK13" s="641"/>
      <c r="CL13" s="641"/>
      <c r="CM13" s="641"/>
      <c r="CN13" s="641"/>
      <c r="CO13" s="641"/>
      <c r="CP13" s="641"/>
      <c r="CQ13" s="641"/>
      <c r="CR13" s="641"/>
      <c r="CS13" s="641"/>
      <c r="CT13" s="641"/>
    </row>
    <row r="14" spans="1:100" s="67" customFormat="1" ht="9.75" customHeight="1">
      <c r="A14" s="1039">
        <v>1</v>
      </c>
      <c r="B14" s="979" t="s">
        <v>11</v>
      </c>
      <c r="C14" s="67" t="s">
        <v>5</v>
      </c>
      <c r="D14" s="67">
        <f t="shared" ref="D14:D76" si="17">SUM(E14:CT14)</f>
        <v>1104</v>
      </c>
      <c r="E14" s="67">
        <v>12</v>
      </c>
      <c r="F14" s="67">
        <v>12</v>
      </c>
      <c r="G14" s="67">
        <v>12</v>
      </c>
      <c r="H14" s="67">
        <v>12</v>
      </c>
      <c r="I14" s="67">
        <v>12</v>
      </c>
      <c r="J14" s="67">
        <v>12</v>
      </c>
      <c r="K14" s="67">
        <v>12</v>
      </c>
      <c r="L14" s="67">
        <v>12</v>
      </c>
      <c r="M14" s="68">
        <v>12</v>
      </c>
      <c r="N14" s="68">
        <v>12</v>
      </c>
      <c r="O14" s="68">
        <v>12</v>
      </c>
      <c r="P14" s="68">
        <v>12</v>
      </c>
      <c r="Q14" s="68">
        <v>12</v>
      </c>
      <c r="R14" s="68">
        <v>12</v>
      </c>
      <c r="S14" s="68">
        <v>12</v>
      </c>
      <c r="T14" s="68">
        <v>12</v>
      </c>
      <c r="U14" s="68">
        <v>12</v>
      </c>
      <c r="V14" s="68">
        <v>12</v>
      </c>
      <c r="W14" s="68">
        <v>12</v>
      </c>
      <c r="X14" s="68">
        <v>12</v>
      </c>
      <c r="Y14" s="68">
        <v>12</v>
      </c>
      <c r="Z14" s="68">
        <v>12</v>
      </c>
      <c r="AA14" s="68">
        <v>12</v>
      </c>
      <c r="AB14" s="67">
        <v>12</v>
      </c>
      <c r="AC14" s="271">
        <v>12</v>
      </c>
      <c r="AD14" s="68">
        <v>12</v>
      </c>
      <c r="AE14" s="68">
        <v>12</v>
      </c>
      <c r="AF14" s="68">
        <v>12</v>
      </c>
      <c r="AG14" s="68">
        <v>12</v>
      </c>
      <c r="AH14" s="68">
        <v>12</v>
      </c>
      <c r="AI14" s="68">
        <v>12</v>
      </c>
      <c r="AJ14" s="68">
        <v>12</v>
      </c>
      <c r="AK14" s="68">
        <v>12</v>
      </c>
      <c r="AL14" s="68">
        <v>12</v>
      </c>
      <c r="AM14" s="68">
        <v>12</v>
      </c>
      <c r="AN14" s="68">
        <v>12</v>
      </c>
      <c r="AO14" s="68">
        <v>12</v>
      </c>
      <c r="AP14" s="68">
        <v>12</v>
      </c>
      <c r="AQ14" s="68">
        <v>12</v>
      </c>
      <c r="AR14" s="67">
        <v>12</v>
      </c>
      <c r="AS14" s="70">
        <v>12</v>
      </c>
      <c r="AT14" s="244"/>
      <c r="AU14" s="244"/>
      <c r="AV14" s="67">
        <v>12</v>
      </c>
      <c r="AW14" s="67">
        <v>12</v>
      </c>
      <c r="AX14" s="68">
        <v>12</v>
      </c>
      <c r="AY14" s="67">
        <v>12</v>
      </c>
      <c r="AZ14" s="70">
        <v>12</v>
      </c>
      <c r="BA14" s="67">
        <v>12</v>
      </c>
      <c r="BB14" s="67">
        <v>12</v>
      </c>
      <c r="BC14" s="67">
        <v>12</v>
      </c>
      <c r="BD14" s="67">
        <v>12</v>
      </c>
      <c r="BE14" s="68">
        <v>12</v>
      </c>
      <c r="BF14" s="68">
        <v>12</v>
      </c>
      <c r="BG14" s="68">
        <v>12</v>
      </c>
      <c r="BH14" s="67">
        <v>12</v>
      </c>
      <c r="BI14" s="271">
        <v>12</v>
      </c>
      <c r="BJ14" s="68">
        <v>12</v>
      </c>
      <c r="BK14" s="67">
        <v>12</v>
      </c>
      <c r="BL14" s="271">
        <v>12</v>
      </c>
      <c r="BM14" s="37">
        <v>12</v>
      </c>
      <c r="BN14" s="69">
        <v>12</v>
      </c>
      <c r="BO14" s="70">
        <v>12</v>
      </c>
      <c r="BP14" s="67">
        <v>12</v>
      </c>
      <c r="BQ14" s="67">
        <v>12</v>
      </c>
      <c r="BR14" s="67">
        <v>12</v>
      </c>
      <c r="BS14" s="67">
        <v>12</v>
      </c>
      <c r="BT14" s="67">
        <v>12</v>
      </c>
      <c r="BU14" s="67">
        <v>12</v>
      </c>
      <c r="BV14" s="67">
        <v>12</v>
      </c>
      <c r="BW14" s="67">
        <v>12</v>
      </c>
      <c r="BX14" s="67">
        <v>12</v>
      </c>
      <c r="BY14" s="67">
        <v>12</v>
      </c>
      <c r="BZ14" s="67">
        <v>12</v>
      </c>
      <c r="CA14" s="67">
        <v>12</v>
      </c>
      <c r="CB14" s="67">
        <v>12</v>
      </c>
      <c r="CC14" s="67">
        <v>12</v>
      </c>
      <c r="CD14" s="67">
        <v>12</v>
      </c>
      <c r="CE14" s="67">
        <v>12</v>
      </c>
      <c r="CF14" s="67">
        <v>12</v>
      </c>
      <c r="CG14" s="67">
        <v>12</v>
      </c>
      <c r="CH14" s="67">
        <v>12</v>
      </c>
      <c r="CI14" s="67">
        <v>12</v>
      </c>
      <c r="CJ14" s="67">
        <v>12</v>
      </c>
      <c r="CK14" s="67">
        <v>12</v>
      </c>
      <c r="CL14" s="67">
        <v>12</v>
      </c>
      <c r="CM14" s="67">
        <v>12</v>
      </c>
      <c r="CN14" s="67">
        <v>12</v>
      </c>
      <c r="CO14" s="67">
        <v>12</v>
      </c>
      <c r="CP14" s="67">
        <v>12</v>
      </c>
      <c r="CQ14" s="67">
        <v>12</v>
      </c>
      <c r="CR14" s="67">
        <v>12</v>
      </c>
      <c r="CS14" s="67">
        <v>12</v>
      </c>
      <c r="CT14" s="67">
        <v>12</v>
      </c>
    </row>
    <row r="15" spans="1:100" ht="9.75" customHeight="1">
      <c r="A15" s="1040"/>
      <c r="B15" s="980"/>
      <c r="C15" s="36" t="s">
        <v>6</v>
      </c>
      <c r="D15" s="36">
        <f t="shared" si="17"/>
        <v>0</v>
      </c>
    </row>
    <row r="16" spans="1:100" ht="9.75" customHeight="1">
      <c r="A16" s="1040"/>
      <c r="B16" s="980"/>
      <c r="C16" s="36" t="s">
        <v>7</v>
      </c>
      <c r="D16" s="36">
        <f t="shared" si="17"/>
        <v>0</v>
      </c>
    </row>
    <row r="17" spans="1:100" ht="9.75" customHeight="1">
      <c r="A17" s="1040"/>
      <c r="B17" s="980"/>
      <c r="C17" s="36" t="s">
        <v>8</v>
      </c>
      <c r="D17" s="36">
        <f t="shared" si="17"/>
        <v>46</v>
      </c>
      <c r="E17" s="36">
        <v>0.5</v>
      </c>
      <c r="F17" s="36">
        <v>0.5</v>
      </c>
      <c r="G17" s="36">
        <v>0.5</v>
      </c>
      <c r="H17" s="36">
        <v>0.5</v>
      </c>
      <c r="I17" s="36">
        <v>0.5</v>
      </c>
      <c r="J17" s="36">
        <v>0.5</v>
      </c>
      <c r="K17" s="36">
        <v>0.5</v>
      </c>
      <c r="L17" s="36">
        <v>0.5</v>
      </c>
      <c r="M17" s="37">
        <v>0.5</v>
      </c>
      <c r="N17" s="37">
        <v>0.5</v>
      </c>
      <c r="O17" s="37">
        <v>0.5</v>
      </c>
      <c r="P17" s="37">
        <v>0.5</v>
      </c>
      <c r="Q17" s="37">
        <v>0.5</v>
      </c>
      <c r="R17" s="37">
        <v>0.5</v>
      </c>
      <c r="S17" s="37">
        <v>0.5</v>
      </c>
      <c r="T17" s="37">
        <v>0.5</v>
      </c>
      <c r="U17" s="37">
        <v>0.5</v>
      </c>
      <c r="V17" s="37">
        <v>0.5</v>
      </c>
      <c r="W17" s="37">
        <v>0.5</v>
      </c>
      <c r="X17" s="37">
        <v>0.5</v>
      </c>
      <c r="Y17" s="37">
        <v>0.5</v>
      </c>
      <c r="Z17" s="37">
        <v>0.5</v>
      </c>
      <c r="AA17" s="37">
        <v>0.5</v>
      </c>
      <c r="AB17" s="36">
        <v>0.5</v>
      </c>
      <c r="AC17" s="327">
        <v>0.5</v>
      </c>
      <c r="AD17" s="37">
        <v>0.5</v>
      </c>
      <c r="AE17" s="37">
        <v>0.5</v>
      </c>
      <c r="AF17" s="37">
        <v>0.5</v>
      </c>
      <c r="AG17" s="37">
        <v>0.5</v>
      </c>
      <c r="AH17" s="37">
        <v>0.5</v>
      </c>
      <c r="AI17" s="37">
        <v>0.5</v>
      </c>
      <c r="AJ17" s="37">
        <v>0.5</v>
      </c>
      <c r="AK17" s="37">
        <v>0.5</v>
      </c>
      <c r="AL17" s="37">
        <v>0.5</v>
      </c>
      <c r="AM17" s="37">
        <v>0.5</v>
      </c>
      <c r="AN17" s="37">
        <v>0.5</v>
      </c>
      <c r="AO17" s="37">
        <v>0.5</v>
      </c>
      <c r="AP17" s="37">
        <v>0.5</v>
      </c>
      <c r="AQ17" s="37">
        <v>0.5</v>
      </c>
      <c r="AR17" s="36">
        <v>0.5</v>
      </c>
      <c r="AS17" s="39">
        <v>0.5</v>
      </c>
      <c r="AV17" s="36">
        <v>0.5</v>
      </c>
      <c r="AW17" s="36">
        <v>0.5</v>
      </c>
      <c r="AX17" s="37">
        <v>0.5</v>
      </c>
      <c r="AY17" s="36">
        <v>0.5</v>
      </c>
      <c r="AZ17" s="39">
        <v>0.5</v>
      </c>
      <c r="BA17" s="36">
        <v>0.5</v>
      </c>
      <c r="BB17" s="36">
        <v>0.5</v>
      </c>
      <c r="BC17" s="36">
        <v>0.5</v>
      </c>
      <c r="BD17" s="36">
        <v>0.5</v>
      </c>
      <c r="BE17" s="37">
        <v>0.5</v>
      </c>
      <c r="BF17" s="37">
        <v>0.5</v>
      </c>
      <c r="BG17" s="37">
        <v>0.5</v>
      </c>
      <c r="BH17" s="36">
        <v>0.5</v>
      </c>
      <c r="BI17" s="327">
        <v>0.5</v>
      </c>
      <c r="BJ17" s="37">
        <v>0.5</v>
      </c>
      <c r="BK17" s="36">
        <v>0.5</v>
      </c>
      <c r="BL17" s="327">
        <v>0.5</v>
      </c>
      <c r="BM17" s="37">
        <v>0.5</v>
      </c>
      <c r="BN17" s="38">
        <v>0.5</v>
      </c>
      <c r="BO17" s="39">
        <v>0.5</v>
      </c>
      <c r="BP17" s="36">
        <v>0.5</v>
      </c>
      <c r="BQ17" s="36">
        <v>0.5</v>
      </c>
      <c r="BR17" s="36">
        <v>0.5</v>
      </c>
      <c r="BS17" s="36">
        <v>0.5</v>
      </c>
      <c r="BT17" s="36">
        <v>0.5</v>
      </c>
      <c r="BU17" s="36">
        <v>0.5</v>
      </c>
      <c r="BV17" s="36">
        <v>0.5</v>
      </c>
      <c r="BW17" s="36">
        <v>0.5</v>
      </c>
      <c r="BX17" s="36">
        <v>0.5</v>
      </c>
      <c r="BY17" s="36">
        <v>0.5</v>
      </c>
      <c r="BZ17" s="36">
        <v>0.5</v>
      </c>
      <c r="CA17" s="36">
        <v>0.5</v>
      </c>
      <c r="CB17" s="36">
        <v>0.5</v>
      </c>
      <c r="CC17" s="36">
        <v>0.5</v>
      </c>
      <c r="CD17" s="36">
        <v>0.5</v>
      </c>
      <c r="CE17" s="36">
        <v>0.5</v>
      </c>
      <c r="CF17" s="36">
        <v>0.5</v>
      </c>
      <c r="CG17" s="36">
        <v>0.5</v>
      </c>
      <c r="CH17" s="36">
        <v>0.5</v>
      </c>
      <c r="CI17" s="36">
        <v>0.5</v>
      </c>
      <c r="CJ17" s="36">
        <v>0.5</v>
      </c>
      <c r="CK17" s="36">
        <v>0.5</v>
      </c>
      <c r="CL17" s="36">
        <v>0.5</v>
      </c>
      <c r="CM17" s="36">
        <v>0.5</v>
      </c>
      <c r="CN17" s="36">
        <v>0.5</v>
      </c>
      <c r="CO17" s="36">
        <v>0.5</v>
      </c>
      <c r="CP17" s="36">
        <v>0.5</v>
      </c>
      <c r="CQ17" s="36">
        <v>0.5</v>
      </c>
      <c r="CR17" s="36">
        <v>0.5</v>
      </c>
      <c r="CS17" s="36">
        <v>0.5</v>
      </c>
      <c r="CT17" s="36">
        <v>0.5</v>
      </c>
    </row>
    <row r="18" spans="1:100" s="46" customFormat="1" ht="9.75" customHeight="1">
      <c r="A18" s="1041"/>
      <c r="B18" s="981"/>
      <c r="C18" s="46" t="s">
        <v>9</v>
      </c>
      <c r="D18" s="46">
        <f t="shared" si="17"/>
        <v>0</v>
      </c>
      <c r="M18" s="47"/>
      <c r="N18" s="47"/>
      <c r="O18" s="47"/>
      <c r="P18" s="47"/>
      <c r="Q18" s="47"/>
      <c r="R18" s="47"/>
      <c r="S18" s="47"/>
      <c r="T18" s="47"/>
      <c r="U18" s="47"/>
      <c r="V18" s="47"/>
      <c r="W18" s="47"/>
      <c r="X18" s="47"/>
      <c r="Y18" s="47"/>
      <c r="Z18" s="47"/>
      <c r="AA18" s="47"/>
      <c r="AC18" s="328"/>
      <c r="AD18" s="47"/>
      <c r="AE18" s="47"/>
      <c r="AF18" s="47"/>
      <c r="AG18" s="47"/>
      <c r="AH18" s="47"/>
      <c r="AI18" s="47"/>
      <c r="AJ18" s="47"/>
      <c r="AK18" s="47"/>
      <c r="AL18" s="47"/>
      <c r="AM18" s="47"/>
      <c r="AN18" s="47"/>
      <c r="AO18" s="47"/>
      <c r="AP18" s="47"/>
      <c r="AQ18" s="47"/>
      <c r="AS18" s="45"/>
      <c r="AT18" s="237"/>
      <c r="AU18" s="237"/>
      <c r="AX18" s="47"/>
      <c r="AZ18" s="45"/>
      <c r="BE18" s="47"/>
      <c r="BF18" s="47"/>
      <c r="BG18" s="47"/>
      <c r="BI18" s="328"/>
      <c r="BJ18" s="47"/>
      <c r="BL18" s="328"/>
      <c r="BM18" s="37"/>
      <c r="BN18" s="48"/>
      <c r="BO18" s="45"/>
    </row>
    <row r="19" spans="1:100" s="106" customFormat="1" ht="9.75" customHeight="1">
      <c r="A19" s="1036">
        <v>3</v>
      </c>
      <c r="B19" s="985" t="s">
        <v>118</v>
      </c>
      <c r="C19" s="57" t="s">
        <v>5</v>
      </c>
      <c r="D19" s="57">
        <f t="shared" si="17"/>
        <v>0</v>
      </c>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241"/>
      <c r="AU19" s="241"/>
      <c r="AV19" s="57"/>
      <c r="AW19" s="57"/>
      <c r="AX19" s="57"/>
      <c r="AY19" s="57"/>
      <c r="AZ19" s="57"/>
      <c r="BA19" s="57"/>
      <c r="BB19" s="57"/>
      <c r="BC19" s="57"/>
      <c r="BD19" s="57"/>
      <c r="BE19" s="58"/>
      <c r="BF19" s="58"/>
      <c r="BG19" s="58"/>
      <c r="BH19" s="57"/>
      <c r="BI19" s="326"/>
      <c r="BJ19" s="58"/>
      <c r="BK19" s="57"/>
      <c r="BL19" s="326"/>
      <c r="BM19" s="37"/>
      <c r="BN19" s="59"/>
      <c r="BO19" s="60"/>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row>
    <row r="20" spans="1:100" s="106" customFormat="1" ht="9.75" customHeight="1">
      <c r="A20" s="1037"/>
      <c r="B20" s="986"/>
      <c r="C20" s="36" t="s">
        <v>6</v>
      </c>
      <c r="D20" s="36">
        <f t="shared" si="17"/>
        <v>101</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242"/>
      <c r="AU20" s="242"/>
      <c r="AV20" s="36"/>
      <c r="AW20" s="36"/>
      <c r="AX20" s="36"/>
      <c r="AY20" s="36"/>
      <c r="AZ20" s="43">
        <v>5</v>
      </c>
      <c r="BA20" s="43">
        <v>5</v>
      </c>
      <c r="BB20" s="43">
        <v>5</v>
      </c>
      <c r="BC20" s="43">
        <v>7</v>
      </c>
      <c r="BD20" s="43">
        <v>10</v>
      </c>
      <c r="BE20" s="160">
        <v>10</v>
      </c>
      <c r="BF20" s="160">
        <v>7</v>
      </c>
      <c r="BG20" s="160">
        <v>7</v>
      </c>
      <c r="BH20" s="43">
        <v>5</v>
      </c>
      <c r="BI20" s="336">
        <v>5</v>
      </c>
      <c r="BJ20" s="160">
        <v>5</v>
      </c>
      <c r="BK20" s="43">
        <v>5</v>
      </c>
      <c r="BL20" s="336">
        <v>5</v>
      </c>
      <c r="BM20" s="160">
        <v>5</v>
      </c>
      <c r="BN20" s="174">
        <v>5</v>
      </c>
      <c r="BO20" s="44">
        <v>5</v>
      </c>
      <c r="BP20" s="212">
        <v>5</v>
      </c>
      <c r="BQ20" s="64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row>
    <row r="21" spans="1:100" s="106" customFormat="1" ht="9.75" customHeight="1">
      <c r="A21" s="1037"/>
      <c r="B21" s="986"/>
      <c r="C21" s="36" t="s">
        <v>7</v>
      </c>
      <c r="D21" s="36">
        <f t="shared" si="17"/>
        <v>160</v>
      </c>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242"/>
      <c r="AU21" s="242"/>
      <c r="AV21" s="36"/>
      <c r="AW21" s="36"/>
      <c r="AX21" s="36"/>
      <c r="AY21" s="36"/>
      <c r="AZ21" s="43">
        <v>5</v>
      </c>
      <c r="BA21" s="43">
        <v>5</v>
      </c>
      <c r="BB21" s="43">
        <v>5</v>
      </c>
      <c r="BC21" s="43">
        <v>5</v>
      </c>
      <c r="BD21" s="43">
        <v>5</v>
      </c>
      <c r="BE21" s="160">
        <v>10</v>
      </c>
      <c r="BF21" s="160">
        <v>10</v>
      </c>
      <c r="BG21" s="160">
        <v>10</v>
      </c>
      <c r="BH21" s="43">
        <v>10</v>
      </c>
      <c r="BI21" s="336">
        <v>10</v>
      </c>
      <c r="BJ21" s="160">
        <v>10</v>
      </c>
      <c r="BK21" s="43">
        <v>10</v>
      </c>
      <c r="BL21" s="336">
        <v>10</v>
      </c>
      <c r="BM21" s="160">
        <v>10</v>
      </c>
      <c r="BN21" s="174">
        <v>10</v>
      </c>
      <c r="BO21" s="44">
        <v>10</v>
      </c>
      <c r="BP21" s="43">
        <v>10</v>
      </c>
      <c r="BQ21" s="43">
        <v>5</v>
      </c>
      <c r="BR21" s="43">
        <v>5</v>
      </c>
      <c r="BS21" s="212">
        <v>5</v>
      </c>
      <c r="BT21" s="64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row>
    <row r="22" spans="1:100" s="106" customFormat="1" ht="9.75" customHeight="1">
      <c r="A22" s="1037"/>
      <c r="B22" s="986"/>
      <c r="C22" s="36" t="s">
        <v>8</v>
      </c>
      <c r="D22" s="36">
        <f t="shared" si="17"/>
        <v>0</v>
      </c>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242"/>
      <c r="AU22" s="242"/>
      <c r="AV22" s="36"/>
      <c r="AW22" s="36"/>
      <c r="AX22" s="36"/>
      <c r="AY22" s="36"/>
      <c r="AZ22" s="36"/>
      <c r="BA22" s="36"/>
      <c r="BB22" s="36"/>
      <c r="BC22" s="36"/>
      <c r="BD22" s="36"/>
      <c r="BE22" s="37"/>
      <c r="BF22" s="37"/>
      <c r="BG22" s="37"/>
      <c r="BH22" s="36"/>
      <c r="BI22" s="327"/>
      <c r="BJ22" s="37"/>
      <c r="BK22" s="36"/>
      <c r="BL22" s="327"/>
      <c r="BM22" s="37"/>
      <c r="BN22" s="38"/>
      <c r="BO22" s="39"/>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row>
    <row r="23" spans="1:100" s="106" customFormat="1" ht="9.75" customHeight="1">
      <c r="A23" s="1038"/>
      <c r="B23" s="987"/>
      <c r="C23" s="46" t="s">
        <v>9</v>
      </c>
      <c r="D23" s="46">
        <f t="shared" si="17"/>
        <v>0</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237"/>
      <c r="AU23" s="237"/>
      <c r="AV23" s="46"/>
      <c r="AW23" s="46"/>
      <c r="AX23" s="46"/>
      <c r="AY23" s="46"/>
      <c r="AZ23" s="46"/>
      <c r="BA23" s="46"/>
      <c r="BB23" s="46"/>
      <c r="BC23" s="46"/>
      <c r="BD23" s="46"/>
      <c r="BE23" s="47"/>
      <c r="BF23" s="47"/>
      <c r="BG23" s="47"/>
      <c r="BH23" s="46"/>
      <c r="BI23" s="328"/>
      <c r="BJ23" s="47"/>
      <c r="BK23" s="46"/>
      <c r="BL23" s="328"/>
      <c r="BM23" s="47"/>
      <c r="BN23" s="48"/>
      <c r="BO23" s="45"/>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row>
    <row r="24" spans="1:100" s="57" customFormat="1" ht="9.75" customHeight="1">
      <c r="A24" s="1036">
        <v>5</v>
      </c>
      <c r="B24" s="985" t="s">
        <v>117</v>
      </c>
      <c r="C24" s="57" t="s">
        <v>5</v>
      </c>
      <c r="D24" s="57">
        <f t="shared" si="17"/>
        <v>80</v>
      </c>
      <c r="AT24" s="241"/>
      <c r="AU24" s="241"/>
      <c r="AX24" s="58"/>
      <c r="AZ24" s="60"/>
      <c r="BE24" s="58"/>
      <c r="BF24" s="58"/>
      <c r="BG24" s="58"/>
      <c r="BI24" s="335"/>
      <c r="BJ24" s="140">
        <v>5</v>
      </c>
      <c r="BK24" s="85">
        <v>5</v>
      </c>
      <c r="BL24" s="335">
        <v>10</v>
      </c>
      <c r="BM24" s="140">
        <v>10</v>
      </c>
      <c r="BN24" s="188">
        <v>10</v>
      </c>
      <c r="BO24" s="213">
        <v>10</v>
      </c>
      <c r="BP24" s="405">
        <v>10</v>
      </c>
      <c r="BQ24" s="85">
        <v>10</v>
      </c>
      <c r="BR24" s="85">
        <v>10</v>
      </c>
      <c r="BS24" s="85"/>
      <c r="BT24" s="83"/>
      <c r="BU24" s="83"/>
      <c r="BV24" s="79"/>
      <c r="BW24" s="79"/>
      <c r="BX24" s="79"/>
      <c r="BY24" s="637"/>
    </row>
    <row r="25" spans="1:100" ht="9.75" customHeight="1">
      <c r="A25" s="1037"/>
      <c r="B25" s="986"/>
      <c r="C25" s="36" t="s">
        <v>6</v>
      </c>
      <c r="D25" s="36">
        <f t="shared" si="17"/>
        <v>24</v>
      </c>
      <c r="M25" s="36"/>
      <c r="N25" s="36"/>
      <c r="O25" s="36"/>
      <c r="P25" s="36"/>
      <c r="Q25" s="36"/>
      <c r="R25" s="36"/>
      <c r="S25" s="36"/>
      <c r="T25" s="36"/>
      <c r="U25" s="36"/>
      <c r="V25" s="36"/>
      <c r="W25" s="36"/>
      <c r="X25" s="36"/>
      <c r="Y25" s="36"/>
      <c r="Z25" s="36"/>
      <c r="AA25" s="36"/>
      <c r="AC25" s="36"/>
      <c r="AD25" s="36"/>
      <c r="AE25" s="36"/>
      <c r="AF25" s="36"/>
      <c r="AG25" s="36"/>
      <c r="AH25" s="36"/>
      <c r="AI25" s="36"/>
      <c r="AJ25" s="36"/>
      <c r="AK25" s="36"/>
      <c r="AL25" s="36"/>
      <c r="AM25" s="36"/>
      <c r="AN25" s="36"/>
      <c r="AO25" s="36"/>
      <c r="AP25" s="36"/>
      <c r="AQ25" s="36"/>
      <c r="AS25" s="36"/>
      <c r="BL25" s="336">
        <v>3</v>
      </c>
      <c r="BM25" s="160">
        <v>5</v>
      </c>
      <c r="BN25" s="174">
        <v>5</v>
      </c>
      <c r="BO25" s="336">
        <v>5</v>
      </c>
      <c r="BP25" s="43">
        <v>3</v>
      </c>
      <c r="BQ25" s="43">
        <v>3</v>
      </c>
    </row>
    <row r="26" spans="1:100" ht="9.75" customHeight="1">
      <c r="A26" s="1037"/>
      <c r="B26" s="986"/>
      <c r="C26" s="36" t="s">
        <v>7</v>
      </c>
      <c r="D26" s="36">
        <f t="shared" si="17"/>
        <v>31</v>
      </c>
      <c r="M26" s="36"/>
      <c r="N26" s="36"/>
      <c r="O26" s="36"/>
      <c r="P26" s="36"/>
      <c r="Q26" s="36"/>
      <c r="R26" s="36"/>
      <c r="S26" s="36"/>
      <c r="T26" s="36"/>
      <c r="U26" s="36"/>
      <c r="V26" s="36"/>
      <c r="W26" s="36"/>
      <c r="X26" s="36"/>
      <c r="Y26" s="36"/>
      <c r="Z26" s="36"/>
      <c r="AA26" s="36"/>
      <c r="AC26" s="36"/>
      <c r="AD26" s="36"/>
      <c r="AE26" s="36"/>
      <c r="AF26" s="36"/>
      <c r="AG26" s="36"/>
      <c r="AH26" s="36"/>
      <c r="AI26" s="36"/>
      <c r="AJ26" s="36"/>
      <c r="AK26" s="36"/>
      <c r="AL26" s="36"/>
      <c r="AM26" s="36"/>
      <c r="AN26" s="36"/>
      <c r="AO26" s="36"/>
      <c r="AP26" s="36"/>
      <c r="AQ26" s="36"/>
      <c r="AS26" s="36"/>
      <c r="BM26" s="160">
        <v>2</v>
      </c>
      <c r="BN26" s="174">
        <v>2</v>
      </c>
      <c r="BO26" s="44">
        <v>2</v>
      </c>
      <c r="BP26" s="130">
        <v>5</v>
      </c>
      <c r="BQ26" s="43">
        <v>5</v>
      </c>
      <c r="BR26" s="43">
        <v>10</v>
      </c>
      <c r="BS26" s="43">
        <v>5</v>
      </c>
    </row>
    <row r="27" spans="1:100" s="46" customFormat="1" ht="9.75" customHeight="1">
      <c r="A27" s="1037"/>
      <c r="B27" s="986"/>
      <c r="C27" s="46" t="s">
        <v>8</v>
      </c>
      <c r="D27" s="46">
        <f t="shared" si="17"/>
        <v>36</v>
      </c>
      <c r="AT27" s="237"/>
      <c r="AU27" s="237"/>
      <c r="AX27" s="47"/>
      <c r="AZ27" s="45"/>
      <c r="BE27" s="47"/>
      <c r="BF27" s="47"/>
      <c r="BG27" s="47"/>
      <c r="BI27" s="372">
        <v>5</v>
      </c>
      <c r="BJ27" s="114">
        <v>5</v>
      </c>
      <c r="BK27" s="269">
        <v>5</v>
      </c>
      <c r="BL27" s="372">
        <v>7</v>
      </c>
      <c r="BM27" s="160">
        <v>7</v>
      </c>
      <c r="BN27" s="410">
        <v>7</v>
      </c>
      <c r="BO27" s="45"/>
      <c r="BQ27" s="106"/>
    </row>
    <row r="28" spans="1:100" s="46" customFormat="1" ht="9.75" customHeight="1">
      <c r="A28" s="1038"/>
      <c r="B28" s="987"/>
      <c r="C28" s="46" t="s">
        <v>9</v>
      </c>
      <c r="D28" s="46">
        <f t="shared" si="17"/>
        <v>95</v>
      </c>
      <c r="AT28" s="237"/>
      <c r="AU28" s="237"/>
      <c r="AX28" s="47"/>
      <c r="AZ28" s="45"/>
      <c r="BE28" s="47"/>
      <c r="BF28" s="47"/>
      <c r="BG28" s="47"/>
      <c r="BI28" s="372">
        <v>5</v>
      </c>
      <c r="BJ28" s="114">
        <v>10</v>
      </c>
      <c r="BK28" s="269">
        <v>10</v>
      </c>
      <c r="BL28" s="372">
        <v>10</v>
      </c>
      <c r="BM28" s="114">
        <v>10</v>
      </c>
      <c r="BN28" s="410">
        <v>10</v>
      </c>
      <c r="BO28" s="407">
        <v>10</v>
      </c>
      <c r="BP28" s="269">
        <v>10</v>
      </c>
      <c r="BQ28" s="675">
        <v>10</v>
      </c>
      <c r="BR28" s="675">
        <v>10</v>
      </c>
      <c r="BS28" s="269"/>
      <c r="BT28" s="178"/>
      <c r="BU28" s="178"/>
      <c r="BV28" s="79"/>
      <c r="BW28" s="79"/>
      <c r="BX28" s="79"/>
      <c r="BY28" s="637"/>
    </row>
    <row r="29" spans="1:100" s="107" customFormat="1" ht="9.75" customHeight="1">
      <c r="A29" s="1036">
        <v>6</v>
      </c>
      <c r="B29" s="985" t="s">
        <v>119</v>
      </c>
      <c r="C29" s="57" t="s">
        <v>5</v>
      </c>
      <c r="D29" s="57">
        <f>SUM(E29:CT29)</f>
        <v>37</v>
      </c>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241"/>
      <c r="AU29" s="241"/>
      <c r="AV29" s="57"/>
      <c r="AW29" s="57"/>
      <c r="AX29" s="57"/>
      <c r="AY29" s="57"/>
      <c r="AZ29" s="57"/>
      <c r="BA29" s="57"/>
      <c r="BB29" s="57"/>
      <c r="BC29" s="57"/>
      <c r="BD29" s="57"/>
      <c r="BE29" s="58"/>
      <c r="BF29" s="58"/>
      <c r="BG29" s="58"/>
      <c r="BH29" s="57"/>
      <c r="BI29" s="326"/>
      <c r="BJ29" s="58"/>
      <c r="BK29" s="57"/>
      <c r="BL29" s="359">
        <v>1</v>
      </c>
      <c r="BM29" s="82">
        <v>2</v>
      </c>
      <c r="BN29" s="360">
        <v>2</v>
      </c>
      <c r="BO29" s="213">
        <v>7</v>
      </c>
      <c r="BP29" s="85">
        <v>7</v>
      </c>
      <c r="BQ29" s="85">
        <v>6</v>
      </c>
      <c r="BR29" s="85">
        <v>6</v>
      </c>
      <c r="BS29" s="85">
        <v>6</v>
      </c>
      <c r="BT29" s="682"/>
      <c r="BU29" s="682"/>
      <c r="BV29" s="83"/>
      <c r="BW29" s="83"/>
      <c r="BX29" s="79"/>
      <c r="BY29" s="79"/>
      <c r="BZ29" s="79"/>
      <c r="CA29" s="637"/>
      <c r="CB29" s="57"/>
      <c r="CC29" s="57"/>
      <c r="CD29" s="57"/>
      <c r="CE29" s="57"/>
      <c r="CF29" s="57"/>
      <c r="CG29" s="57"/>
      <c r="CH29" s="57"/>
      <c r="CI29" s="57"/>
      <c r="CJ29" s="57"/>
      <c r="CK29" s="57"/>
      <c r="CL29" s="57"/>
      <c r="CM29" s="57"/>
      <c r="CN29" s="57"/>
      <c r="CO29" s="57"/>
      <c r="CP29" s="57"/>
      <c r="CQ29" s="57"/>
      <c r="CR29" s="57"/>
      <c r="CS29" s="57"/>
      <c r="CT29" s="57"/>
      <c r="CU29" s="57"/>
      <c r="CV29" s="57"/>
    </row>
    <row r="30" spans="1:100" s="106" customFormat="1" ht="9.75" customHeight="1">
      <c r="A30" s="1037"/>
      <c r="B30" s="986"/>
      <c r="C30" s="36" t="s">
        <v>6</v>
      </c>
      <c r="D30" s="36">
        <f t="shared" ref="D30:D33" si="18">SUM(E30:CT30)</f>
        <v>0</v>
      </c>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7"/>
      <c r="BF30" s="37"/>
      <c r="BG30" s="37"/>
      <c r="BH30" s="36"/>
      <c r="BI30" s="327"/>
      <c r="BJ30" s="37"/>
      <c r="BK30" s="36"/>
      <c r="BL30" s="327"/>
      <c r="BM30" s="37"/>
      <c r="BN30" s="38"/>
      <c r="BO30" s="39"/>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row>
    <row r="31" spans="1:100" s="106" customFormat="1" ht="9.75" customHeight="1">
      <c r="A31" s="1037"/>
      <c r="B31" s="986"/>
      <c r="C31" s="36" t="s">
        <v>7</v>
      </c>
      <c r="D31" s="36">
        <f t="shared" si="18"/>
        <v>0</v>
      </c>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7"/>
      <c r="BF31" s="37"/>
      <c r="BG31" s="37"/>
      <c r="BH31" s="36"/>
      <c r="BI31" s="327"/>
      <c r="BJ31" s="37"/>
      <c r="BK31" s="36"/>
      <c r="BL31" s="327"/>
      <c r="BM31" s="37"/>
      <c r="BN31" s="38"/>
      <c r="BO31" s="39"/>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row>
    <row r="32" spans="1:100" s="106" customFormat="1" ht="9.75" customHeight="1">
      <c r="A32" s="1037"/>
      <c r="B32" s="986"/>
      <c r="C32" s="46" t="s">
        <v>8</v>
      </c>
      <c r="D32" s="36">
        <f t="shared" si="18"/>
        <v>66</v>
      </c>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242"/>
      <c r="AU32" s="242"/>
      <c r="AV32" s="36"/>
      <c r="AW32" s="36"/>
      <c r="AX32" s="36"/>
      <c r="AY32" s="36"/>
      <c r="AZ32" s="36"/>
      <c r="BA32" s="36"/>
      <c r="BB32" s="36"/>
      <c r="BC32" s="36"/>
      <c r="BD32" s="36"/>
      <c r="BE32" s="37"/>
      <c r="BF32" s="37"/>
      <c r="BG32" s="37"/>
      <c r="BH32" s="36"/>
      <c r="BI32" s="327"/>
      <c r="BJ32" s="37"/>
      <c r="BK32" s="36"/>
      <c r="BL32" s="327"/>
      <c r="BM32" s="37"/>
      <c r="BN32" s="38"/>
      <c r="BO32" s="44">
        <v>5</v>
      </c>
      <c r="BP32" s="43">
        <v>5</v>
      </c>
      <c r="BQ32" s="43">
        <v>7</v>
      </c>
      <c r="BR32" s="43">
        <v>7</v>
      </c>
      <c r="BS32" s="43">
        <v>7</v>
      </c>
      <c r="BT32" s="43">
        <v>7</v>
      </c>
      <c r="BU32" s="43">
        <v>7</v>
      </c>
      <c r="BV32" s="43">
        <v>7</v>
      </c>
      <c r="BW32" s="43">
        <v>7</v>
      </c>
      <c r="BX32" s="43">
        <v>7</v>
      </c>
      <c r="BY32" s="79"/>
      <c r="BZ32" s="79"/>
      <c r="CA32" s="79"/>
      <c r="CB32" s="637"/>
      <c r="CC32" s="36"/>
      <c r="CD32" s="36"/>
      <c r="CE32" s="36"/>
      <c r="CF32" s="36"/>
      <c r="CG32" s="36"/>
      <c r="CH32" s="36"/>
      <c r="CI32" s="36"/>
      <c r="CJ32" s="36"/>
      <c r="CK32" s="36"/>
      <c r="CL32" s="36"/>
      <c r="CM32" s="36"/>
      <c r="CN32" s="36"/>
      <c r="CO32" s="36"/>
      <c r="CP32" s="36"/>
      <c r="CQ32" s="36"/>
      <c r="CR32" s="36"/>
      <c r="CS32" s="36"/>
      <c r="CT32" s="36"/>
      <c r="CU32" s="36"/>
      <c r="CV32" s="36"/>
    </row>
    <row r="33" spans="1:100" s="108" customFormat="1" ht="9.75" customHeight="1">
      <c r="A33" s="1038"/>
      <c r="B33" s="987"/>
      <c r="C33" s="61" t="s">
        <v>9</v>
      </c>
      <c r="D33" s="61">
        <f t="shared" si="18"/>
        <v>0</v>
      </c>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243"/>
      <c r="AU33" s="243"/>
      <c r="AV33" s="61"/>
      <c r="AW33" s="61"/>
      <c r="AX33" s="61"/>
      <c r="AY33" s="61"/>
      <c r="AZ33" s="61"/>
      <c r="BA33" s="61"/>
      <c r="BB33" s="61"/>
      <c r="BC33" s="61"/>
      <c r="BD33" s="61"/>
      <c r="BE33" s="62"/>
      <c r="BF33" s="62"/>
      <c r="BG33" s="62"/>
      <c r="BH33" s="61"/>
      <c r="BI33" s="329"/>
      <c r="BJ33" s="62"/>
      <c r="BK33" s="61"/>
      <c r="BL33" s="329"/>
      <c r="BM33" s="62"/>
      <c r="BN33" s="63"/>
      <c r="BO33" s="64"/>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row>
    <row r="34" spans="1:100" s="67" customFormat="1" ht="9.75" customHeight="1">
      <c r="A34" s="1024">
        <v>8</v>
      </c>
      <c r="B34" s="979" t="s">
        <v>41</v>
      </c>
      <c r="C34" s="67" t="s">
        <v>5</v>
      </c>
      <c r="D34" s="67">
        <f t="shared" si="17"/>
        <v>36</v>
      </c>
      <c r="AA34" s="68"/>
      <c r="AC34" s="271"/>
      <c r="AD34" s="68"/>
      <c r="AE34" s="68"/>
      <c r="AF34" s="68"/>
      <c r="AG34" s="68"/>
      <c r="AH34" s="141">
        <v>2</v>
      </c>
      <c r="AI34" s="141">
        <v>3</v>
      </c>
      <c r="AJ34" s="141">
        <v>3</v>
      </c>
      <c r="AK34" s="141">
        <v>5</v>
      </c>
      <c r="AL34" s="141">
        <v>5</v>
      </c>
      <c r="AM34" s="141">
        <v>5</v>
      </c>
      <c r="AN34" s="141">
        <v>5</v>
      </c>
      <c r="AO34" s="141">
        <v>1</v>
      </c>
      <c r="AP34" s="141">
        <v>1</v>
      </c>
      <c r="AQ34" s="142"/>
      <c r="AR34" s="251"/>
      <c r="AS34" s="70"/>
      <c r="AT34" s="244"/>
      <c r="AU34" s="244"/>
      <c r="AX34" s="68"/>
      <c r="AZ34" s="70"/>
      <c r="BE34" s="68"/>
      <c r="BF34" s="68"/>
      <c r="BG34" s="68"/>
      <c r="BH34" s="130">
        <v>1</v>
      </c>
      <c r="BI34" s="674">
        <v>1</v>
      </c>
      <c r="BJ34" s="408">
        <v>1</v>
      </c>
      <c r="BK34" s="130">
        <v>1</v>
      </c>
      <c r="BL34" s="674">
        <v>1</v>
      </c>
      <c r="BM34" s="408">
        <v>1</v>
      </c>
      <c r="BN34" s="681"/>
      <c r="BO34" s="70"/>
    </row>
    <row r="35" spans="1:100" ht="9.75" customHeight="1">
      <c r="A35" s="1025"/>
      <c r="B35" s="980"/>
      <c r="C35" s="36" t="s">
        <v>6</v>
      </c>
      <c r="D35" s="36">
        <f t="shared" si="17"/>
        <v>0</v>
      </c>
      <c r="M35" s="36"/>
      <c r="N35" s="36"/>
      <c r="O35" s="36"/>
      <c r="P35" s="36"/>
      <c r="Q35" s="36"/>
      <c r="R35" s="36"/>
      <c r="S35" s="36"/>
      <c r="T35" s="36"/>
      <c r="U35" s="36"/>
      <c r="V35" s="36"/>
      <c r="W35" s="36"/>
      <c r="X35" s="36"/>
      <c r="Y35" s="36"/>
      <c r="Z35" s="36"/>
      <c r="AQ35" s="112"/>
      <c r="AR35" s="52"/>
    </row>
    <row r="36" spans="1:100" ht="9.75" customHeight="1">
      <c r="A36" s="1025"/>
      <c r="B36" s="980"/>
      <c r="C36" s="36" t="s">
        <v>7</v>
      </c>
      <c r="D36" s="36">
        <f t="shared" si="17"/>
        <v>0</v>
      </c>
      <c r="M36" s="36"/>
      <c r="N36" s="36"/>
      <c r="O36" s="36"/>
      <c r="P36" s="36"/>
      <c r="Q36" s="36"/>
      <c r="R36" s="36"/>
      <c r="S36" s="36"/>
      <c r="T36" s="36"/>
      <c r="U36" s="36"/>
      <c r="V36" s="36"/>
      <c r="W36" s="36"/>
      <c r="X36" s="36"/>
      <c r="Y36" s="36"/>
      <c r="Z36" s="36"/>
      <c r="AQ36" s="112"/>
      <c r="AR36" s="52"/>
    </row>
    <row r="37" spans="1:100" ht="9.75" customHeight="1">
      <c r="A37" s="1025"/>
      <c r="B37" s="980"/>
      <c r="C37" s="36" t="s">
        <v>8</v>
      </c>
      <c r="D37" s="36">
        <f t="shared" si="17"/>
        <v>41</v>
      </c>
      <c r="M37" s="36"/>
      <c r="N37" s="36"/>
      <c r="O37" s="36"/>
      <c r="P37" s="36"/>
      <c r="Q37" s="36"/>
      <c r="R37" s="36"/>
      <c r="S37" s="36"/>
      <c r="T37" s="36"/>
      <c r="U37" s="36"/>
      <c r="V37" s="36"/>
      <c r="W37" s="36"/>
      <c r="X37" s="36"/>
      <c r="Y37" s="36"/>
      <c r="Z37" s="36"/>
      <c r="AI37" s="41">
        <v>2</v>
      </c>
      <c r="AJ37" s="41">
        <v>2</v>
      </c>
      <c r="AK37" s="41">
        <v>1</v>
      </c>
      <c r="AL37" s="41">
        <v>1</v>
      </c>
      <c r="AM37" s="41">
        <v>1</v>
      </c>
      <c r="AN37" s="41">
        <v>1</v>
      </c>
      <c r="AO37" s="41">
        <v>1</v>
      </c>
      <c r="AP37" s="41">
        <v>1</v>
      </c>
      <c r="AQ37" s="112"/>
      <c r="AR37" s="52"/>
      <c r="BE37" s="160">
        <v>3</v>
      </c>
      <c r="BF37" s="160">
        <v>5</v>
      </c>
      <c r="BG37" s="160">
        <v>7</v>
      </c>
      <c r="BH37" s="43">
        <v>7</v>
      </c>
      <c r="BI37" s="336">
        <v>7</v>
      </c>
      <c r="BJ37" s="112">
        <v>2</v>
      </c>
      <c r="BK37" s="83"/>
      <c r="BL37" s="471"/>
      <c r="BM37" s="112"/>
      <c r="BN37" s="379"/>
      <c r="BO37" s="358"/>
      <c r="BP37" s="83"/>
      <c r="BQ37" s="79"/>
      <c r="BR37" s="637"/>
    </row>
    <row r="38" spans="1:100" s="61" customFormat="1" ht="9.75" customHeight="1">
      <c r="A38" s="1026"/>
      <c r="B38" s="981"/>
      <c r="C38" s="61" t="s">
        <v>9</v>
      </c>
      <c r="D38" s="61">
        <f t="shared" si="17"/>
        <v>0</v>
      </c>
      <c r="AA38" s="62"/>
      <c r="AC38" s="329"/>
      <c r="AD38" s="62"/>
      <c r="AE38" s="62"/>
      <c r="AF38" s="62"/>
      <c r="AG38" s="62"/>
      <c r="AH38" s="62"/>
      <c r="AI38" s="62"/>
      <c r="AJ38" s="62"/>
      <c r="AK38" s="62"/>
      <c r="AL38" s="62"/>
      <c r="AM38" s="62"/>
      <c r="AN38" s="62"/>
      <c r="AO38" s="62"/>
      <c r="AP38" s="62"/>
      <c r="AQ38" s="158"/>
      <c r="AR38" s="403"/>
      <c r="AS38" s="64"/>
      <c r="AT38" s="243"/>
      <c r="AU38" s="243"/>
      <c r="AX38" s="62"/>
      <c r="AZ38" s="64"/>
      <c r="BE38" s="62"/>
      <c r="BF38" s="62"/>
      <c r="BG38" s="62"/>
      <c r="BI38" s="329"/>
      <c r="BJ38" s="62"/>
      <c r="BL38" s="329"/>
      <c r="BM38" s="37"/>
      <c r="BN38" s="63"/>
      <c r="BO38" s="64"/>
    </row>
    <row r="39" spans="1:100" s="106" customFormat="1" ht="9.75" customHeight="1">
      <c r="A39" s="1024">
        <v>9</v>
      </c>
      <c r="B39" s="979" t="s">
        <v>43</v>
      </c>
      <c r="C39" s="67" t="s">
        <v>5</v>
      </c>
      <c r="D39" s="67">
        <f t="shared" si="17"/>
        <v>117</v>
      </c>
      <c r="E39" s="67"/>
      <c r="F39" s="67"/>
      <c r="G39" s="67"/>
      <c r="H39" s="67"/>
      <c r="I39" s="67"/>
      <c r="J39" s="67"/>
      <c r="K39" s="67"/>
      <c r="L39" s="67"/>
      <c r="M39" s="67"/>
      <c r="N39" s="67"/>
      <c r="O39" s="67"/>
      <c r="P39" s="67"/>
      <c r="Q39" s="67"/>
      <c r="R39" s="67"/>
      <c r="S39" s="67"/>
      <c r="T39" s="67"/>
      <c r="U39" s="139">
        <v>5</v>
      </c>
      <c r="V39" s="141">
        <v>5</v>
      </c>
      <c r="W39" s="141">
        <v>5</v>
      </c>
      <c r="X39" s="141">
        <v>5</v>
      </c>
      <c r="Y39" s="141">
        <v>5</v>
      </c>
      <c r="Z39" s="141">
        <v>5</v>
      </c>
      <c r="AA39" s="141">
        <v>5</v>
      </c>
      <c r="AB39" s="139">
        <v>5</v>
      </c>
      <c r="AC39" s="338">
        <v>5</v>
      </c>
      <c r="AD39" s="141">
        <v>3</v>
      </c>
      <c r="AE39" s="141">
        <v>5</v>
      </c>
      <c r="AF39" s="142">
        <v>6</v>
      </c>
      <c r="AG39" s="142">
        <v>6</v>
      </c>
      <c r="AH39" s="142">
        <v>5</v>
      </c>
      <c r="AI39" s="142">
        <v>5</v>
      </c>
      <c r="AJ39" s="142">
        <v>3</v>
      </c>
      <c r="AK39" s="142">
        <v>3</v>
      </c>
      <c r="AL39" s="142">
        <v>3</v>
      </c>
      <c r="AM39" s="142">
        <v>3</v>
      </c>
      <c r="AN39" s="142">
        <v>3</v>
      </c>
      <c r="AO39" s="142">
        <v>3</v>
      </c>
      <c r="AP39" s="142">
        <v>3</v>
      </c>
      <c r="AQ39" s="142">
        <v>3</v>
      </c>
      <c r="AR39" s="189">
        <v>3</v>
      </c>
      <c r="AS39" s="340">
        <v>3</v>
      </c>
      <c r="AT39" s="244"/>
      <c r="AU39" s="244"/>
      <c r="AV39" s="142">
        <v>3</v>
      </c>
      <c r="AW39" s="142">
        <v>3</v>
      </c>
      <c r="AX39" s="142">
        <v>3</v>
      </c>
      <c r="AY39" s="189">
        <v>3</v>
      </c>
      <c r="AZ39" s="70"/>
      <c r="BA39" s="67"/>
      <c r="BB39" s="67"/>
      <c r="BC39" s="67"/>
      <c r="BD39" s="67"/>
      <c r="BE39" s="68"/>
      <c r="BF39" s="68"/>
      <c r="BG39" s="68"/>
      <c r="BH39" s="67"/>
      <c r="BI39" s="271"/>
      <c r="BJ39" s="68"/>
      <c r="BK39" s="67"/>
      <c r="BL39" s="271"/>
      <c r="BM39" s="37"/>
      <c r="BN39" s="69"/>
      <c r="BO39" s="70"/>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row>
    <row r="40" spans="1:100" s="106" customFormat="1" ht="9.75" customHeight="1">
      <c r="A40" s="1025"/>
      <c r="B40" s="980"/>
      <c r="C40" s="36" t="s">
        <v>6</v>
      </c>
      <c r="D40" s="36">
        <f t="shared" si="17"/>
        <v>0</v>
      </c>
      <c r="E40" s="36"/>
      <c r="F40" s="36"/>
      <c r="G40" s="36"/>
      <c r="H40" s="36"/>
      <c r="I40" s="36"/>
      <c r="J40" s="36"/>
      <c r="K40" s="36"/>
      <c r="L40" s="36"/>
      <c r="M40" s="36"/>
      <c r="N40" s="36"/>
      <c r="O40" s="36"/>
      <c r="P40" s="36"/>
      <c r="Q40" s="36"/>
      <c r="R40" s="36"/>
      <c r="S40" s="36"/>
      <c r="T40" s="36"/>
      <c r="U40" s="36"/>
      <c r="V40" s="36"/>
      <c r="W40" s="36"/>
      <c r="X40" s="36"/>
      <c r="Y40" s="36"/>
      <c r="Z40" s="36"/>
      <c r="AA40" s="37"/>
      <c r="AB40" s="36"/>
      <c r="AC40" s="327"/>
      <c r="AD40" s="37"/>
      <c r="AE40" s="37"/>
      <c r="AF40" s="37"/>
      <c r="AG40" s="37"/>
      <c r="AH40" s="37"/>
      <c r="AI40" s="37"/>
      <c r="AJ40" s="37"/>
      <c r="AK40" s="37"/>
      <c r="AL40" s="37"/>
      <c r="AM40" s="37"/>
      <c r="AN40" s="37"/>
      <c r="AO40" s="37"/>
      <c r="AP40" s="37"/>
      <c r="AQ40" s="37"/>
      <c r="AR40" s="36"/>
      <c r="AS40" s="39"/>
      <c r="AT40" s="242"/>
      <c r="AU40" s="242"/>
      <c r="AV40" s="36"/>
      <c r="AW40" s="36"/>
      <c r="AX40" s="37"/>
      <c r="AY40" s="36"/>
      <c r="AZ40" s="39"/>
      <c r="BA40" s="36"/>
      <c r="BB40" s="36"/>
      <c r="BC40" s="36"/>
      <c r="BD40" s="36"/>
      <c r="BE40" s="37"/>
      <c r="BF40" s="37"/>
      <c r="BG40" s="37"/>
      <c r="BH40" s="36"/>
      <c r="BI40" s="327"/>
      <c r="BJ40" s="37"/>
      <c r="BK40" s="36"/>
      <c r="BL40" s="327"/>
      <c r="BM40" s="37"/>
      <c r="BN40" s="38"/>
      <c r="BO40" s="39"/>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row>
    <row r="41" spans="1:100" s="106" customFormat="1" ht="9.75" customHeight="1">
      <c r="A41" s="1025"/>
      <c r="B41" s="980"/>
      <c r="C41" s="36" t="s">
        <v>7</v>
      </c>
      <c r="D41" s="36">
        <f t="shared" si="17"/>
        <v>0</v>
      </c>
      <c r="E41" s="36"/>
      <c r="F41" s="36"/>
      <c r="G41" s="36"/>
      <c r="H41" s="36"/>
      <c r="I41" s="36"/>
      <c r="J41" s="36"/>
      <c r="K41" s="36"/>
      <c r="L41" s="36"/>
      <c r="M41" s="36"/>
      <c r="N41" s="36"/>
      <c r="O41" s="36"/>
      <c r="P41" s="36"/>
      <c r="Q41" s="36"/>
      <c r="R41" s="36"/>
      <c r="S41" s="36"/>
      <c r="T41" s="36"/>
      <c r="U41" s="36"/>
      <c r="V41" s="36"/>
      <c r="W41" s="36"/>
      <c r="X41" s="36"/>
      <c r="Y41" s="36"/>
      <c r="Z41" s="36"/>
      <c r="AA41" s="37"/>
      <c r="AB41" s="36"/>
      <c r="AC41" s="327"/>
      <c r="AD41" s="37"/>
      <c r="AE41" s="37"/>
      <c r="AF41" s="37"/>
      <c r="AG41" s="37"/>
      <c r="AH41" s="37"/>
      <c r="AI41" s="37"/>
      <c r="AJ41" s="37"/>
      <c r="AK41" s="37"/>
      <c r="AL41" s="37"/>
      <c r="AM41" s="37"/>
      <c r="AN41" s="37"/>
      <c r="AO41" s="37"/>
      <c r="AP41" s="37"/>
      <c r="AQ41" s="37"/>
      <c r="AR41" s="36"/>
      <c r="AS41" s="39"/>
      <c r="AT41" s="242"/>
      <c r="AU41" s="242"/>
      <c r="AV41" s="36"/>
      <c r="AW41" s="36"/>
      <c r="AX41" s="37"/>
      <c r="AY41" s="36"/>
      <c r="AZ41" s="39"/>
      <c r="BA41" s="36"/>
      <c r="BB41" s="36"/>
      <c r="BC41" s="36"/>
      <c r="BD41" s="36"/>
      <c r="BE41" s="37"/>
      <c r="BF41" s="37"/>
      <c r="BG41" s="37"/>
      <c r="BH41" s="36"/>
      <c r="BI41" s="327"/>
      <c r="BJ41" s="37"/>
      <c r="BK41" s="36"/>
      <c r="BL41" s="327"/>
      <c r="BM41" s="37"/>
      <c r="BN41" s="38"/>
      <c r="BO41" s="39"/>
      <c r="BP41" s="36"/>
      <c r="BQ41" s="36"/>
      <c r="BR41" s="36"/>
      <c r="BS41" s="36"/>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row>
    <row r="42" spans="1:100" s="106" customFormat="1" ht="9.75" customHeight="1">
      <c r="A42" s="1025"/>
      <c r="B42" s="980"/>
      <c r="C42" s="36" t="s">
        <v>8</v>
      </c>
      <c r="D42" s="36">
        <f t="shared" si="17"/>
        <v>0</v>
      </c>
      <c r="E42" s="36"/>
      <c r="F42" s="36"/>
      <c r="G42" s="36"/>
      <c r="H42" s="36"/>
      <c r="I42" s="36"/>
      <c r="J42" s="36"/>
      <c r="K42" s="36"/>
      <c r="L42" s="36"/>
      <c r="M42" s="36"/>
      <c r="N42" s="36"/>
      <c r="O42" s="36"/>
      <c r="P42" s="36"/>
      <c r="Q42" s="36"/>
      <c r="R42" s="36"/>
      <c r="S42" s="36"/>
      <c r="T42" s="36"/>
      <c r="U42" s="36"/>
      <c r="V42" s="36"/>
      <c r="W42" s="36"/>
      <c r="X42" s="36"/>
      <c r="Y42" s="36"/>
      <c r="Z42" s="36"/>
      <c r="AA42" s="37"/>
      <c r="AB42" s="36"/>
      <c r="AC42" s="327"/>
      <c r="AD42" s="37"/>
      <c r="AE42" s="37"/>
      <c r="AF42" s="37"/>
      <c r="AG42" s="37"/>
      <c r="AH42" s="37"/>
      <c r="AI42" s="37"/>
      <c r="AJ42" s="37"/>
      <c r="AK42" s="37"/>
      <c r="AL42" s="37"/>
      <c r="AM42" s="37"/>
      <c r="AN42" s="37"/>
      <c r="AO42" s="37"/>
      <c r="AP42" s="37"/>
      <c r="AQ42" s="37"/>
      <c r="AR42" s="36"/>
      <c r="AS42" s="39"/>
      <c r="AT42" s="242"/>
      <c r="AU42" s="242"/>
      <c r="AV42" s="36"/>
      <c r="AW42" s="36"/>
      <c r="AX42" s="37"/>
      <c r="AY42" s="36"/>
      <c r="AZ42" s="39"/>
      <c r="BA42" s="36"/>
      <c r="BB42" s="36"/>
      <c r="BC42" s="36"/>
      <c r="BD42" s="36"/>
      <c r="BE42" s="37"/>
      <c r="BF42" s="37"/>
      <c r="BG42" s="37"/>
      <c r="BH42" s="36"/>
      <c r="BI42" s="327"/>
      <c r="BJ42" s="37"/>
      <c r="BK42" s="36"/>
      <c r="BL42" s="327"/>
      <c r="BM42" s="37"/>
      <c r="BN42" s="38"/>
      <c r="BO42" s="39"/>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row>
    <row r="43" spans="1:100" s="106" customFormat="1" ht="9.75" customHeight="1">
      <c r="A43" s="1026"/>
      <c r="B43" s="981"/>
      <c r="C43" s="61" t="s">
        <v>9</v>
      </c>
      <c r="D43" s="61">
        <f t="shared" si="17"/>
        <v>0</v>
      </c>
      <c r="E43" s="61"/>
      <c r="F43" s="61"/>
      <c r="G43" s="61"/>
      <c r="H43" s="61"/>
      <c r="I43" s="61"/>
      <c r="J43" s="61"/>
      <c r="K43" s="61"/>
      <c r="L43" s="61"/>
      <c r="M43" s="61"/>
      <c r="N43" s="61"/>
      <c r="O43" s="61"/>
      <c r="P43" s="61"/>
      <c r="Q43" s="61"/>
      <c r="R43" s="61"/>
      <c r="S43" s="61"/>
      <c r="T43" s="61"/>
      <c r="U43" s="61"/>
      <c r="V43" s="61"/>
      <c r="W43" s="61"/>
      <c r="X43" s="61"/>
      <c r="Y43" s="61"/>
      <c r="Z43" s="61"/>
      <c r="AA43" s="62"/>
      <c r="AB43" s="61"/>
      <c r="AC43" s="329"/>
      <c r="AD43" s="62"/>
      <c r="AE43" s="62"/>
      <c r="AF43" s="62"/>
      <c r="AG43" s="62"/>
      <c r="AH43" s="62"/>
      <c r="AI43" s="62"/>
      <c r="AJ43" s="62"/>
      <c r="AK43" s="62"/>
      <c r="AL43" s="62"/>
      <c r="AM43" s="62"/>
      <c r="AN43" s="62"/>
      <c r="AO43" s="62"/>
      <c r="AP43" s="62"/>
      <c r="AQ43" s="62"/>
      <c r="AR43" s="61"/>
      <c r="AS43" s="64"/>
      <c r="AT43" s="243"/>
      <c r="AU43" s="243"/>
      <c r="AV43" s="61"/>
      <c r="AW43" s="61"/>
      <c r="AX43" s="62"/>
      <c r="AY43" s="61"/>
      <c r="AZ43" s="64"/>
      <c r="BA43" s="61"/>
      <c r="BB43" s="61"/>
      <c r="BC43" s="61"/>
      <c r="BD43" s="61"/>
      <c r="BE43" s="62"/>
      <c r="BF43" s="62"/>
      <c r="BG43" s="62"/>
      <c r="BH43" s="61"/>
      <c r="BI43" s="329"/>
      <c r="BJ43" s="62"/>
      <c r="BK43" s="61"/>
      <c r="BL43" s="329"/>
      <c r="BM43" s="37"/>
      <c r="BN43" s="63"/>
      <c r="BO43" s="64"/>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row>
    <row r="44" spans="1:100" s="57" customFormat="1" ht="9.75" customHeight="1">
      <c r="A44" s="1024">
        <v>10</v>
      </c>
      <c r="B44" s="979" t="s">
        <v>100</v>
      </c>
      <c r="C44" s="57" t="s">
        <v>5</v>
      </c>
      <c r="D44" s="57">
        <f t="shared" si="17"/>
        <v>14</v>
      </c>
      <c r="AA44" s="58"/>
      <c r="AC44" s="326"/>
      <c r="AD44" s="58"/>
      <c r="AE44" s="58"/>
      <c r="AF44" s="58"/>
      <c r="AG44" s="58"/>
      <c r="AH44" s="58"/>
      <c r="AI44" s="58"/>
      <c r="AJ44" s="58"/>
      <c r="AK44" s="58"/>
      <c r="AL44" s="58"/>
      <c r="AM44" s="82">
        <v>2</v>
      </c>
      <c r="AN44" s="82">
        <v>2</v>
      </c>
      <c r="AO44" s="82">
        <v>2</v>
      </c>
      <c r="AP44" s="82">
        <v>2</v>
      </c>
      <c r="AQ44" s="82">
        <v>2</v>
      </c>
      <c r="AR44" s="79">
        <v>2</v>
      </c>
      <c r="AS44" s="423">
        <v>2</v>
      </c>
      <c r="AT44" s="241"/>
      <c r="AU44" s="241"/>
      <c r="AX44" s="58"/>
      <c r="AZ44" s="60"/>
      <c r="BE44" s="58"/>
      <c r="BF44" s="58"/>
      <c r="BG44" s="58"/>
      <c r="BI44" s="326"/>
      <c r="BJ44" s="58"/>
      <c r="BL44" s="326"/>
      <c r="BM44" s="37"/>
      <c r="BN44" s="59"/>
      <c r="BO44" s="60"/>
    </row>
    <row r="45" spans="1:100" ht="9.75" customHeight="1">
      <c r="A45" s="1025"/>
      <c r="B45" s="980"/>
      <c r="C45" s="36" t="s">
        <v>6</v>
      </c>
      <c r="D45" s="36">
        <f t="shared" si="17"/>
        <v>0</v>
      </c>
      <c r="M45" s="36"/>
      <c r="N45" s="36"/>
      <c r="O45" s="36"/>
      <c r="P45" s="36"/>
      <c r="Q45" s="36"/>
      <c r="R45" s="36"/>
      <c r="S45" s="36"/>
      <c r="T45" s="36"/>
      <c r="U45" s="36"/>
      <c r="V45" s="36"/>
      <c r="W45" s="36"/>
      <c r="X45" s="36"/>
      <c r="Y45" s="36"/>
      <c r="Z45" s="36"/>
    </row>
    <row r="46" spans="1:100" ht="9.75" customHeight="1">
      <c r="A46" s="1025"/>
      <c r="B46" s="980"/>
      <c r="C46" s="36" t="s">
        <v>7</v>
      </c>
      <c r="D46" s="36">
        <f t="shared" si="17"/>
        <v>0</v>
      </c>
      <c r="M46" s="36"/>
      <c r="N46" s="36"/>
      <c r="O46" s="36"/>
      <c r="P46" s="36"/>
      <c r="Q46" s="36"/>
      <c r="R46" s="36"/>
      <c r="S46" s="36"/>
      <c r="T46" s="36"/>
      <c r="U46" s="36"/>
      <c r="V46" s="36"/>
      <c r="W46" s="36"/>
      <c r="X46" s="36"/>
      <c r="Y46" s="36"/>
      <c r="Z46" s="36"/>
    </row>
    <row r="47" spans="1:100" ht="9.75" customHeight="1">
      <c r="A47" s="1025"/>
      <c r="B47" s="980"/>
      <c r="C47" s="36" t="s">
        <v>8</v>
      </c>
      <c r="D47" s="36">
        <f t="shared" si="17"/>
        <v>0</v>
      </c>
      <c r="M47" s="36"/>
      <c r="N47" s="36"/>
      <c r="O47" s="36"/>
      <c r="P47" s="36"/>
      <c r="Q47" s="36"/>
      <c r="R47" s="36"/>
      <c r="S47" s="36"/>
      <c r="T47" s="36"/>
      <c r="U47" s="36"/>
      <c r="V47" s="36"/>
      <c r="W47" s="36"/>
      <c r="X47" s="36"/>
      <c r="Y47" s="36"/>
      <c r="Z47" s="36"/>
    </row>
    <row r="48" spans="1:100" s="46" customFormat="1" ht="9.75" customHeight="1">
      <c r="A48" s="1026"/>
      <c r="B48" s="981"/>
      <c r="C48" s="46" t="s">
        <v>9</v>
      </c>
      <c r="D48" s="46">
        <f t="shared" si="17"/>
        <v>0</v>
      </c>
      <c r="AA48" s="47"/>
      <c r="AC48" s="328"/>
      <c r="AD48" s="47"/>
      <c r="AE48" s="47"/>
      <c r="AF48" s="47"/>
      <c r="AG48" s="47"/>
      <c r="AH48" s="47"/>
      <c r="AI48" s="47"/>
      <c r="AJ48" s="47"/>
      <c r="AK48" s="47"/>
      <c r="AL48" s="47"/>
      <c r="AM48" s="47"/>
      <c r="AN48" s="47"/>
      <c r="AO48" s="47"/>
      <c r="AP48" s="47"/>
      <c r="AQ48" s="47"/>
      <c r="AS48" s="45"/>
      <c r="AT48" s="237"/>
      <c r="AU48" s="237"/>
      <c r="AX48" s="47"/>
      <c r="AZ48" s="45"/>
      <c r="BE48" s="47"/>
      <c r="BF48" s="47"/>
      <c r="BG48" s="47"/>
      <c r="BI48" s="328"/>
      <c r="BJ48" s="47"/>
      <c r="BL48" s="328"/>
      <c r="BM48" s="37"/>
      <c r="BN48" s="48"/>
      <c r="BO48" s="45"/>
    </row>
    <row r="49" spans="1:98" s="57" customFormat="1" ht="9.75" customHeight="1">
      <c r="A49" s="1036">
        <v>11</v>
      </c>
      <c r="B49" s="985" t="s">
        <v>112</v>
      </c>
      <c r="C49" s="57" t="s">
        <v>5</v>
      </c>
      <c r="D49" s="57">
        <f t="shared" si="17"/>
        <v>38</v>
      </c>
      <c r="AP49" s="58"/>
      <c r="AQ49" s="82">
        <v>5</v>
      </c>
      <c r="AR49" s="79">
        <v>5</v>
      </c>
      <c r="AS49" s="423">
        <v>5</v>
      </c>
      <c r="AT49" s="241"/>
      <c r="AU49" s="241"/>
      <c r="AV49" s="79">
        <v>3</v>
      </c>
      <c r="AW49" s="79">
        <v>5</v>
      </c>
      <c r="AX49" s="82">
        <v>5</v>
      </c>
      <c r="AY49" s="79">
        <v>5</v>
      </c>
      <c r="AZ49" s="423">
        <v>5</v>
      </c>
      <c r="BA49" s="83"/>
      <c r="BB49" s="83"/>
      <c r="BC49" s="84"/>
      <c r="BE49" s="58"/>
      <c r="BF49" s="58"/>
      <c r="BG49" s="58"/>
      <c r="BI49" s="326"/>
      <c r="BJ49" s="58"/>
      <c r="BL49" s="326"/>
      <c r="BM49" s="37"/>
      <c r="BN49" s="59"/>
      <c r="BO49" s="60"/>
    </row>
    <row r="50" spans="1:98" ht="9.75" customHeight="1">
      <c r="A50" s="1037"/>
      <c r="B50" s="986"/>
      <c r="C50" s="36" t="s">
        <v>6</v>
      </c>
      <c r="D50" s="36">
        <f t="shared" si="17"/>
        <v>0</v>
      </c>
      <c r="M50" s="36"/>
      <c r="N50" s="36"/>
      <c r="O50" s="36"/>
      <c r="P50" s="36"/>
      <c r="Q50" s="36"/>
      <c r="R50" s="36"/>
      <c r="S50" s="36"/>
      <c r="T50" s="36"/>
      <c r="U50" s="36"/>
      <c r="V50" s="36"/>
      <c r="W50" s="36"/>
      <c r="X50" s="36"/>
      <c r="Y50" s="36"/>
      <c r="Z50" s="36"/>
      <c r="AA50" s="36"/>
      <c r="AC50" s="36"/>
      <c r="AD50" s="36"/>
      <c r="AE50" s="36"/>
      <c r="AF50" s="36"/>
      <c r="AG50" s="36"/>
      <c r="AH50" s="36"/>
      <c r="AI50" s="36"/>
      <c r="AJ50" s="36"/>
      <c r="AK50" s="36"/>
      <c r="AL50" s="36"/>
      <c r="AM50" s="36"/>
      <c r="AN50" s="36"/>
      <c r="AO50" s="36"/>
    </row>
    <row r="51" spans="1:98" ht="9.75" customHeight="1">
      <c r="A51" s="1037"/>
      <c r="B51" s="986"/>
      <c r="C51" s="36" t="s">
        <v>7</v>
      </c>
      <c r="D51" s="36">
        <f t="shared" si="17"/>
        <v>0</v>
      </c>
      <c r="M51" s="36"/>
      <c r="N51" s="36"/>
      <c r="O51" s="36"/>
      <c r="P51" s="36"/>
      <c r="Q51" s="36"/>
      <c r="R51" s="36"/>
      <c r="S51" s="36"/>
      <c r="T51" s="36"/>
      <c r="U51" s="36"/>
      <c r="V51" s="36"/>
      <c r="W51" s="36"/>
      <c r="X51" s="36"/>
      <c r="Y51" s="36"/>
      <c r="Z51" s="36"/>
      <c r="AA51" s="36"/>
      <c r="AC51" s="36"/>
      <c r="AD51" s="36"/>
      <c r="AE51" s="36"/>
      <c r="AF51" s="36"/>
      <c r="AG51" s="36"/>
      <c r="AH51" s="36"/>
      <c r="AI51" s="36"/>
      <c r="AJ51" s="36"/>
      <c r="AK51" s="36"/>
      <c r="AL51" s="36"/>
      <c r="AM51" s="36"/>
      <c r="AN51" s="36"/>
      <c r="AO51" s="36"/>
    </row>
    <row r="52" spans="1:98" ht="9.75" customHeight="1">
      <c r="A52" s="1037"/>
      <c r="B52" s="986"/>
      <c r="C52" s="36" t="s">
        <v>8</v>
      </c>
      <c r="D52" s="36">
        <f t="shared" si="17"/>
        <v>0</v>
      </c>
      <c r="M52" s="36"/>
      <c r="N52" s="36"/>
      <c r="O52" s="36"/>
      <c r="P52" s="36"/>
      <c r="Q52" s="36"/>
      <c r="R52" s="36"/>
      <c r="S52" s="36"/>
      <c r="T52" s="36"/>
      <c r="U52" s="36"/>
      <c r="V52" s="36"/>
      <c r="W52" s="36"/>
      <c r="X52" s="36"/>
      <c r="Y52" s="36"/>
      <c r="Z52" s="36"/>
      <c r="AA52" s="36"/>
      <c r="AC52" s="36"/>
      <c r="AD52" s="36"/>
      <c r="AE52" s="36"/>
      <c r="AF52" s="36"/>
      <c r="AG52" s="36"/>
      <c r="AH52" s="36"/>
      <c r="AI52" s="36"/>
      <c r="AJ52" s="36"/>
      <c r="AK52" s="36"/>
      <c r="AL52" s="36"/>
      <c r="AM52" s="36"/>
      <c r="AN52" s="36"/>
      <c r="AO52" s="36"/>
    </row>
    <row r="53" spans="1:98" s="61" customFormat="1" ht="9.75" customHeight="1">
      <c r="A53" s="1038"/>
      <c r="B53" s="987"/>
      <c r="C53" s="61" t="s">
        <v>9</v>
      </c>
      <c r="D53" s="61">
        <f t="shared" si="17"/>
        <v>0</v>
      </c>
      <c r="AP53" s="62"/>
      <c r="AQ53" s="62"/>
      <c r="AS53" s="64"/>
      <c r="AT53" s="243"/>
      <c r="AU53" s="243"/>
      <c r="AX53" s="62"/>
      <c r="AZ53" s="64"/>
      <c r="BE53" s="62"/>
      <c r="BF53" s="62"/>
      <c r="BG53" s="62"/>
      <c r="BI53" s="329"/>
      <c r="BJ53" s="62"/>
      <c r="BL53" s="329"/>
      <c r="BM53" s="37"/>
      <c r="BN53" s="63"/>
      <c r="BO53" s="64"/>
    </row>
    <row r="54" spans="1:98" s="57" customFormat="1" ht="9.75" hidden="1" customHeight="1">
      <c r="A54" s="1036"/>
      <c r="B54" s="985" t="s">
        <v>89</v>
      </c>
      <c r="C54" s="57" t="s">
        <v>5</v>
      </c>
      <c r="D54" s="57">
        <f t="shared" si="17"/>
        <v>20</v>
      </c>
      <c r="T54" s="58"/>
      <c r="U54" s="58"/>
      <c r="V54" s="82">
        <v>10</v>
      </c>
      <c r="W54" s="157">
        <v>8</v>
      </c>
      <c r="X54" s="200">
        <v>2</v>
      </c>
      <c r="Y54" s="58"/>
      <c r="Z54" s="58"/>
      <c r="AA54" s="58"/>
      <c r="AC54" s="326"/>
      <c r="AD54" s="58"/>
      <c r="AE54" s="58"/>
      <c r="AF54" s="58"/>
      <c r="AG54" s="58"/>
      <c r="AH54" s="58"/>
      <c r="AI54" s="58"/>
      <c r="AJ54" s="58"/>
      <c r="AK54" s="58"/>
      <c r="AL54" s="58"/>
      <c r="AM54" s="58"/>
      <c r="AN54" s="58"/>
      <c r="AO54" s="58"/>
      <c r="AP54" s="58"/>
      <c r="AQ54" s="58"/>
      <c r="AS54" s="60"/>
      <c r="AT54" s="241"/>
      <c r="AU54" s="241"/>
      <c r="AX54" s="58"/>
      <c r="AZ54" s="60"/>
      <c r="BE54" s="58"/>
      <c r="BF54" s="58"/>
      <c r="BG54" s="58"/>
      <c r="BI54" s="326"/>
      <c r="BJ54" s="58"/>
      <c r="BL54" s="326"/>
      <c r="BM54" s="37"/>
      <c r="BN54" s="59"/>
      <c r="BO54" s="60"/>
    </row>
    <row r="55" spans="1:98" ht="9.75" hidden="1" customHeight="1">
      <c r="A55" s="1037"/>
      <c r="B55" s="986"/>
      <c r="C55" s="36" t="s">
        <v>6</v>
      </c>
      <c r="D55" s="36">
        <f t="shared" si="17"/>
        <v>0</v>
      </c>
      <c r="M55" s="36"/>
      <c r="N55" s="36"/>
      <c r="O55" s="36"/>
      <c r="P55" s="36"/>
      <c r="Q55" s="36"/>
      <c r="R55" s="36"/>
      <c r="S55" s="36"/>
    </row>
    <row r="56" spans="1:98" ht="9.75" hidden="1" customHeight="1">
      <c r="A56" s="1037"/>
      <c r="B56" s="986"/>
      <c r="C56" s="36" t="s">
        <v>7</v>
      </c>
      <c r="D56" s="36">
        <f t="shared" si="17"/>
        <v>0</v>
      </c>
      <c r="M56" s="36"/>
      <c r="N56" s="36"/>
      <c r="O56" s="36"/>
      <c r="P56" s="36"/>
      <c r="Q56" s="36"/>
      <c r="R56" s="36"/>
      <c r="S56" s="36"/>
    </row>
    <row r="57" spans="1:98" ht="9.75" hidden="1" customHeight="1">
      <c r="A57" s="1037"/>
      <c r="B57" s="986"/>
      <c r="C57" s="36" t="s">
        <v>8</v>
      </c>
      <c r="D57" s="36">
        <f t="shared" si="17"/>
        <v>0</v>
      </c>
      <c r="M57" s="36"/>
      <c r="N57" s="36"/>
      <c r="O57" s="36"/>
      <c r="P57" s="36"/>
      <c r="Q57" s="36"/>
      <c r="R57" s="36"/>
      <c r="S57" s="36"/>
    </row>
    <row r="58" spans="1:98" s="46" customFormat="1" ht="9.75" hidden="1" customHeight="1">
      <c r="A58" s="1038"/>
      <c r="B58" s="987"/>
      <c r="C58" s="46" t="s">
        <v>9</v>
      </c>
      <c r="D58" s="46">
        <f t="shared" si="17"/>
        <v>20</v>
      </c>
      <c r="T58" s="47"/>
      <c r="U58" s="47"/>
      <c r="V58" s="80">
        <v>10</v>
      </c>
      <c r="W58" s="136">
        <v>8</v>
      </c>
      <c r="X58" s="289">
        <v>2</v>
      </c>
      <c r="Y58" s="47"/>
      <c r="Z58" s="47"/>
      <c r="AA58" s="47"/>
      <c r="AC58" s="328"/>
      <c r="AD58" s="47"/>
      <c r="AE58" s="47"/>
      <c r="AF58" s="47"/>
      <c r="AG58" s="47"/>
      <c r="AH58" s="47"/>
      <c r="AI58" s="47"/>
      <c r="AJ58" s="47"/>
      <c r="AK58" s="47"/>
      <c r="AL58" s="47"/>
      <c r="AM58" s="47"/>
      <c r="AN58" s="47"/>
      <c r="AO58" s="47"/>
      <c r="AP58" s="47"/>
      <c r="AQ58" s="47"/>
      <c r="AS58" s="45"/>
      <c r="AT58" s="237"/>
      <c r="AU58" s="237"/>
      <c r="AX58" s="47"/>
      <c r="AZ58" s="45"/>
      <c r="BE58" s="47"/>
      <c r="BF58" s="47"/>
      <c r="BG58" s="47"/>
      <c r="BI58" s="328"/>
      <c r="BJ58" s="47"/>
      <c r="BL58" s="328"/>
      <c r="BM58" s="37"/>
      <c r="BN58" s="48"/>
      <c r="BO58" s="45"/>
    </row>
    <row r="59" spans="1:98" s="107" customFormat="1" ht="9.75" customHeight="1">
      <c r="A59" s="1039">
        <v>22</v>
      </c>
      <c r="B59" s="979" t="s">
        <v>25</v>
      </c>
      <c r="C59" s="57" t="s">
        <v>5</v>
      </c>
      <c r="D59" s="57">
        <f t="shared" si="17"/>
        <v>107</v>
      </c>
      <c r="E59" s="57"/>
      <c r="F59" s="57"/>
      <c r="G59" s="57"/>
      <c r="H59" s="57"/>
      <c r="I59" s="57"/>
      <c r="J59" s="57"/>
      <c r="K59" s="57"/>
      <c r="L59" s="57"/>
      <c r="M59" s="58"/>
      <c r="N59" s="58"/>
      <c r="O59" s="58"/>
      <c r="P59" s="58"/>
      <c r="Q59" s="82">
        <v>6</v>
      </c>
      <c r="R59" s="82">
        <v>10</v>
      </c>
      <c r="S59" s="82">
        <v>8</v>
      </c>
      <c r="T59" s="82">
        <v>8</v>
      </c>
      <c r="U59" s="82">
        <v>8</v>
      </c>
      <c r="V59" s="82">
        <v>8</v>
      </c>
      <c r="W59" s="82">
        <v>5</v>
      </c>
      <c r="X59" s="82">
        <v>5</v>
      </c>
      <c r="Y59" s="82">
        <v>9</v>
      </c>
      <c r="Z59" s="58"/>
      <c r="AA59" s="58"/>
      <c r="AB59" s="57"/>
      <c r="AC59" s="335">
        <v>5</v>
      </c>
      <c r="AD59" s="140">
        <v>5</v>
      </c>
      <c r="AE59" s="140">
        <v>5</v>
      </c>
      <c r="AF59" s="140">
        <v>5</v>
      </c>
      <c r="AG59" s="140">
        <v>5</v>
      </c>
      <c r="AH59" s="58"/>
      <c r="AI59" s="58"/>
      <c r="AJ59" s="58"/>
      <c r="AK59" s="58"/>
      <c r="AL59" s="58"/>
      <c r="AM59" s="58"/>
      <c r="AN59" s="58"/>
      <c r="AO59" s="58"/>
      <c r="AP59" s="82">
        <v>5</v>
      </c>
      <c r="AQ59" s="58"/>
      <c r="AR59" s="79">
        <v>5</v>
      </c>
      <c r="AS59" s="423">
        <v>5</v>
      </c>
      <c r="AT59" s="241"/>
      <c r="AU59" s="241"/>
      <c r="AV59" s="57"/>
      <c r="AW59" s="57"/>
      <c r="AX59" s="58"/>
      <c r="AY59" s="57"/>
      <c r="AZ59" s="60"/>
      <c r="BA59" s="57"/>
      <c r="BB59" s="57"/>
      <c r="BC59" s="57"/>
      <c r="BD59" s="57"/>
      <c r="BE59" s="58"/>
      <c r="BF59" s="58"/>
      <c r="BG59" s="58"/>
      <c r="BH59" s="57"/>
      <c r="BI59" s="326"/>
      <c r="BJ59" s="58"/>
      <c r="BK59" s="57"/>
      <c r="BL59" s="326"/>
      <c r="BM59" s="37"/>
      <c r="BN59" s="59"/>
      <c r="BO59" s="60"/>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row>
    <row r="60" spans="1:98" s="106" customFormat="1" ht="9.75" customHeight="1">
      <c r="A60" s="1040"/>
      <c r="B60" s="980"/>
      <c r="C60" s="36" t="s">
        <v>6</v>
      </c>
      <c r="D60" s="36">
        <f t="shared" si="17"/>
        <v>120</v>
      </c>
      <c r="E60" s="36"/>
      <c r="F60" s="36"/>
      <c r="G60" s="36"/>
      <c r="H60" s="36"/>
      <c r="I60" s="36"/>
      <c r="J60" s="36"/>
      <c r="K60" s="36"/>
      <c r="L60" s="36"/>
      <c r="M60" s="37"/>
      <c r="N60" s="37"/>
      <c r="O60" s="37"/>
      <c r="P60" s="37"/>
      <c r="Q60" s="41">
        <v>5</v>
      </c>
      <c r="R60" s="41">
        <v>3</v>
      </c>
      <c r="S60" s="41">
        <v>5</v>
      </c>
      <c r="T60" s="41">
        <v>2</v>
      </c>
      <c r="U60" s="41">
        <v>2</v>
      </c>
      <c r="V60" s="41">
        <v>2</v>
      </c>
      <c r="W60" s="160">
        <v>0</v>
      </c>
      <c r="X60" s="160">
        <v>2</v>
      </c>
      <c r="Y60" s="160">
        <v>2</v>
      </c>
      <c r="Z60" s="160">
        <v>1</v>
      </c>
      <c r="AA60" s="160">
        <v>1</v>
      </c>
      <c r="AB60" s="43">
        <v>1</v>
      </c>
      <c r="AC60" s="336">
        <v>2</v>
      </c>
      <c r="AD60" s="160">
        <v>2</v>
      </c>
      <c r="AE60" s="160">
        <v>2</v>
      </c>
      <c r="AF60" s="160">
        <v>2</v>
      </c>
      <c r="AG60" s="160">
        <v>5</v>
      </c>
      <c r="AH60" s="424"/>
      <c r="AI60" s="424"/>
      <c r="AJ60" s="41">
        <v>10</v>
      </c>
      <c r="AK60" s="41">
        <v>12</v>
      </c>
      <c r="AL60" s="41">
        <v>13</v>
      </c>
      <c r="AM60" s="41">
        <v>10</v>
      </c>
      <c r="AN60" s="41">
        <v>10</v>
      </c>
      <c r="AO60" s="41">
        <v>3</v>
      </c>
      <c r="AP60" s="41">
        <v>3</v>
      </c>
      <c r="AQ60" s="41">
        <v>5</v>
      </c>
      <c r="AR60" s="42">
        <v>5</v>
      </c>
      <c r="AS60" s="212">
        <v>10</v>
      </c>
      <c r="AT60" s="242"/>
      <c r="AU60" s="242"/>
      <c r="AV60" s="36"/>
      <c r="AW60" s="36"/>
      <c r="AX60" s="37"/>
      <c r="AY60" s="36"/>
      <c r="AZ60" s="39"/>
      <c r="BA60" s="36"/>
      <c r="BB60" s="36"/>
      <c r="BC60" s="36"/>
      <c r="BD60" s="36"/>
      <c r="BE60" s="37"/>
      <c r="BF60" s="37"/>
      <c r="BG60" s="37"/>
      <c r="BH60" s="36"/>
      <c r="BI60" s="327"/>
      <c r="BJ60" s="37"/>
      <c r="BK60" s="36"/>
      <c r="BL60" s="327"/>
      <c r="BM60" s="37"/>
      <c r="BN60" s="38"/>
      <c r="BO60" s="39"/>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row>
    <row r="61" spans="1:98" s="106" customFormat="1" ht="9.75" customHeight="1">
      <c r="A61" s="1040"/>
      <c r="B61" s="980"/>
      <c r="C61" s="36" t="s">
        <v>7</v>
      </c>
      <c r="D61" s="36">
        <f t="shared" si="17"/>
        <v>281</v>
      </c>
      <c r="E61" s="36"/>
      <c r="F61" s="36"/>
      <c r="G61" s="36"/>
      <c r="H61" s="36"/>
      <c r="I61" s="36"/>
      <c r="J61" s="36"/>
      <c r="K61" s="36"/>
      <c r="L61" s="36"/>
      <c r="M61" s="41">
        <v>2</v>
      </c>
      <c r="N61" s="41">
        <v>6</v>
      </c>
      <c r="O61" s="41">
        <v>10</v>
      </c>
      <c r="P61" s="41">
        <v>15</v>
      </c>
      <c r="Q61" s="41">
        <v>15</v>
      </c>
      <c r="R61" s="41">
        <v>15</v>
      </c>
      <c r="S61" s="41">
        <v>5</v>
      </c>
      <c r="T61" s="41">
        <v>5</v>
      </c>
      <c r="U61" s="41">
        <v>10</v>
      </c>
      <c r="V61" s="41">
        <v>10</v>
      </c>
      <c r="W61" s="41">
        <v>10</v>
      </c>
      <c r="X61" s="41">
        <v>10</v>
      </c>
      <c r="Y61" s="41">
        <v>10</v>
      </c>
      <c r="Z61" s="41">
        <v>10</v>
      </c>
      <c r="AA61" s="41">
        <v>10</v>
      </c>
      <c r="AB61" s="42">
        <v>10</v>
      </c>
      <c r="AC61" s="231">
        <v>10</v>
      </c>
      <c r="AD61" s="41">
        <v>10</v>
      </c>
      <c r="AE61" s="41">
        <v>10</v>
      </c>
      <c r="AF61" s="41">
        <v>10</v>
      </c>
      <c r="AG61" s="41">
        <v>10</v>
      </c>
      <c r="AH61" s="41">
        <v>10</v>
      </c>
      <c r="AI61" s="41">
        <v>10</v>
      </c>
      <c r="AJ61" s="41">
        <v>10</v>
      </c>
      <c r="AK61" s="41">
        <v>10</v>
      </c>
      <c r="AL61" s="41">
        <v>5</v>
      </c>
      <c r="AM61" s="41">
        <v>5</v>
      </c>
      <c r="AN61" s="41">
        <v>3</v>
      </c>
      <c r="AO61" s="160">
        <v>5</v>
      </c>
      <c r="AP61" s="160">
        <v>5</v>
      </c>
      <c r="AQ61" s="160">
        <v>5</v>
      </c>
      <c r="AR61" s="43">
        <v>5</v>
      </c>
      <c r="AS61" s="44">
        <v>5</v>
      </c>
      <c r="AT61" s="242"/>
      <c r="AU61" s="242"/>
      <c r="AV61" s="36"/>
      <c r="AW61" s="36"/>
      <c r="AX61" s="37"/>
      <c r="AY61" s="36"/>
      <c r="AZ61" s="39"/>
      <c r="BA61" s="36"/>
      <c r="BB61" s="36"/>
      <c r="BC61" s="36"/>
      <c r="BD61" s="36"/>
      <c r="BE61" s="37"/>
      <c r="BF61" s="37"/>
      <c r="BG61" s="37"/>
      <c r="BH61" s="36"/>
      <c r="BI61" s="327"/>
      <c r="BJ61" s="37"/>
      <c r="BK61" s="36"/>
      <c r="BL61" s="327"/>
      <c r="BM61" s="37"/>
      <c r="BN61" s="38"/>
      <c r="BO61" s="39"/>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row>
    <row r="62" spans="1:98" s="106" customFormat="1" ht="9.75" customHeight="1">
      <c r="A62" s="1040"/>
      <c r="B62" s="980"/>
      <c r="C62" s="36" t="s">
        <v>8</v>
      </c>
      <c r="D62" s="36">
        <f t="shared" si="17"/>
        <v>3.5</v>
      </c>
      <c r="E62" s="36"/>
      <c r="F62" s="36"/>
      <c r="G62" s="36"/>
      <c r="H62" s="36"/>
      <c r="I62" s="36"/>
      <c r="J62" s="36"/>
      <c r="K62" s="36"/>
      <c r="L62" s="36"/>
      <c r="M62" s="37"/>
      <c r="N62" s="37"/>
      <c r="O62" s="37"/>
      <c r="P62" s="80">
        <v>1</v>
      </c>
      <c r="Q62" s="41">
        <v>1</v>
      </c>
      <c r="R62" s="41">
        <v>1</v>
      </c>
      <c r="S62" s="37"/>
      <c r="T62" s="37"/>
      <c r="U62" s="37">
        <v>0.5</v>
      </c>
      <c r="V62" s="37"/>
      <c r="W62" s="37"/>
      <c r="X62" s="37"/>
      <c r="Y62" s="37"/>
      <c r="Z62" s="37"/>
      <c r="AA62" s="37"/>
      <c r="AB62" s="36"/>
      <c r="AC62" s="327"/>
      <c r="AD62" s="37"/>
      <c r="AE62" s="37"/>
      <c r="AF62" s="37"/>
      <c r="AG62" s="37"/>
      <c r="AH62" s="37"/>
      <c r="AI62" s="37"/>
      <c r="AJ62" s="37"/>
      <c r="AK62" s="37"/>
      <c r="AL62" s="37"/>
      <c r="AM62" s="37"/>
      <c r="AN62" s="37"/>
      <c r="AO62" s="37"/>
      <c r="AP62" s="37"/>
      <c r="AQ62" s="37"/>
      <c r="AR62" s="36"/>
      <c r="AS62" s="39"/>
      <c r="AT62" s="242"/>
      <c r="AU62" s="242"/>
      <c r="AV62" s="36"/>
      <c r="AW62" s="36"/>
      <c r="AX62" s="37"/>
      <c r="AY62" s="36"/>
      <c r="AZ62" s="39"/>
      <c r="BA62" s="36"/>
      <c r="BB62" s="36"/>
      <c r="BC62" s="36"/>
      <c r="BD62" s="36"/>
      <c r="BE62" s="37"/>
      <c r="BF62" s="37"/>
      <c r="BG62" s="37"/>
      <c r="BH62" s="36"/>
      <c r="BI62" s="327"/>
      <c r="BJ62" s="37"/>
      <c r="BK62" s="36"/>
      <c r="BL62" s="327"/>
      <c r="BM62" s="37"/>
      <c r="BN62" s="38"/>
      <c r="BO62" s="39"/>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row>
    <row r="63" spans="1:98" s="106" customFormat="1" ht="9.75" customHeight="1">
      <c r="A63" s="1041"/>
      <c r="B63" s="981"/>
      <c r="C63" s="46" t="s">
        <v>9</v>
      </c>
      <c r="D63" s="46">
        <f t="shared" si="17"/>
        <v>41</v>
      </c>
      <c r="E63" s="46"/>
      <c r="F63" s="46"/>
      <c r="G63" s="46"/>
      <c r="H63" s="46"/>
      <c r="I63" s="46"/>
      <c r="J63" s="46"/>
      <c r="K63" s="46"/>
      <c r="L63" s="46"/>
      <c r="M63" s="47"/>
      <c r="N63" s="47"/>
      <c r="O63" s="47"/>
      <c r="P63" s="81">
        <v>1</v>
      </c>
      <c r="Q63" s="372"/>
      <c r="R63" s="114"/>
      <c r="S63" s="114"/>
      <c r="T63" s="114"/>
      <c r="U63" s="80">
        <v>5</v>
      </c>
      <c r="V63" s="114">
        <v>5</v>
      </c>
      <c r="W63" s="114">
        <v>5</v>
      </c>
      <c r="X63" s="114">
        <v>5</v>
      </c>
      <c r="Y63" s="47"/>
      <c r="Z63" s="80">
        <v>5</v>
      </c>
      <c r="AA63" s="80">
        <v>6</v>
      </c>
      <c r="AB63" s="81">
        <v>9</v>
      </c>
      <c r="AC63" s="328"/>
      <c r="AD63" s="47"/>
      <c r="AE63" s="47"/>
      <c r="AF63" s="47"/>
      <c r="AG63" s="47"/>
      <c r="AH63" s="47"/>
      <c r="AI63" s="47"/>
      <c r="AJ63" s="47"/>
      <c r="AK63" s="47"/>
      <c r="AL63" s="47"/>
      <c r="AM63" s="47"/>
      <c r="AN63" s="47"/>
      <c r="AO63" s="47"/>
      <c r="AP63" s="47"/>
      <c r="AQ63" s="47"/>
      <c r="AR63" s="46"/>
      <c r="AS63" s="45"/>
      <c r="AT63" s="237"/>
      <c r="AU63" s="237"/>
      <c r="AV63" s="46"/>
      <c r="AW63" s="46"/>
      <c r="AX63" s="47"/>
      <c r="AY63" s="46"/>
      <c r="AZ63" s="45"/>
      <c r="BA63" s="46"/>
      <c r="BB63" s="46"/>
      <c r="BC63" s="46"/>
      <c r="BD63" s="46"/>
      <c r="BE63" s="47"/>
      <c r="BF63" s="47"/>
      <c r="BG63" s="47"/>
      <c r="BH63" s="46"/>
      <c r="BI63" s="328"/>
      <c r="BJ63" s="47"/>
      <c r="BK63" s="46"/>
      <c r="BL63" s="328"/>
      <c r="BM63" s="37"/>
      <c r="BN63" s="48"/>
      <c r="BO63" s="45"/>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row>
    <row r="64" spans="1:98" s="67" customFormat="1" ht="9.75" customHeight="1">
      <c r="A64" s="1024">
        <v>1</v>
      </c>
      <c r="B64" s="979" t="s">
        <v>102</v>
      </c>
      <c r="C64" s="145" t="s">
        <v>5</v>
      </c>
      <c r="D64" s="67">
        <f t="shared" si="17"/>
        <v>34</v>
      </c>
      <c r="AD64" s="68"/>
      <c r="AE64" s="68"/>
      <c r="AF64" s="68"/>
      <c r="AG64" s="68"/>
      <c r="AH64" s="68"/>
      <c r="AI64" s="68"/>
      <c r="AJ64" s="141">
        <v>5</v>
      </c>
      <c r="AK64" s="141">
        <v>5</v>
      </c>
      <c r="AL64" s="141">
        <v>5</v>
      </c>
      <c r="AM64" s="141">
        <v>5</v>
      </c>
      <c r="AN64" s="141">
        <v>5</v>
      </c>
      <c r="AO64" s="141">
        <v>4</v>
      </c>
      <c r="AP64" s="141">
        <v>5</v>
      </c>
      <c r="AQ64" s="68"/>
      <c r="AS64" s="70"/>
      <c r="AT64" s="244"/>
      <c r="AU64" s="244"/>
      <c r="AX64" s="68"/>
      <c r="AZ64" s="70"/>
      <c r="BE64" s="68"/>
      <c r="BF64" s="68"/>
      <c r="BG64" s="68"/>
      <c r="BI64" s="271"/>
      <c r="BJ64" s="68"/>
      <c r="BL64" s="271"/>
      <c r="BM64" s="37"/>
      <c r="BN64" s="69"/>
      <c r="BO64" s="70"/>
    </row>
    <row r="65" spans="1:67" ht="9.75" customHeight="1">
      <c r="A65" s="1025"/>
      <c r="B65" s="980"/>
      <c r="C65" s="36" t="s">
        <v>6</v>
      </c>
      <c r="D65" s="36">
        <f t="shared" si="17"/>
        <v>0</v>
      </c>
      <c r="M65" s="36"/>
      <c r="N65" s="36"/>
      <c r="O65" s="36"/>
      <c r="P65" s="36"/>
      <c r="Q65" s="36"/>
      <c r="R65" s="36"/>
      <c r="S65" s="36"/>
      <c r="T65" s="36"/>
      <c r="U65" s="36"/>
      <c r="V65" s="36"/>
      <c r="W65" s="36"/>
      <c r="X65" s="36"/>
      <c r="Y65" s="36"/>
      <c r="Z65" s="36"/>
      <c r="AA65" s="36"/>
      <c r="AC65" s="36"/>
    </row>
    <row r="66" spans="1:67" ht="9.75" customHeight="1">
      <c r="A66" s="1025"/>
      <c r="B66" s="980"/>
      <c r="C66" s="43" t="s">
        <v>7</v>
      </c>
      <c r="D66" s="36">
        <f t="shared" si="17"/>
        <v>50</v>
      </c>
      <c r="M66" s="36"/>
      <c r="N66" s="36"/>
      <c r="O66" s="36"/>
      <c r="P66" s="36"/>
      <c r="Q66" s="36"/>
      <c r="R66" s="36"/>
      <c r="S66" s="36"/>
      <c r="T66" s="36"/>
      <c r="U66" s="36"/>
      <c r="V66" s="36"/>
      <c r="W66" s="36"/>
      <c r="X66" s="36"/>
      <c r="Y66" s="36"/>
      <c r="Z66" s="36"/>
      <c r="AA66" s="36"/>
      <c r="AC66" s="36"/>
      <c r="AH66" s="160"/>
      <c r="AI66" s="41">
        <v>2</v>
      </c>
      <c r="AJ66" s="41">
        <v>2</v>
      </c>
      <c r="AK66" s="41">
        <v>2</v>
      </c>
      <c r="AL66" s="41">
        <v>5</v>
      </c>
      <c r="AM66" s="41">
        <v>3</v>
      </c>
      <c r="AN66" s="41">
        <v>3</v>
      </c>
      <c r="AO66" s="41">
        <v>7</v>
      </c>
      <c r="AP66" s="160">
        <v>7</v>
      </c>
      <c r="AQ66" s="160">
        <v>7</v>
      </c>
      <c r="AR66" s="43">
        <v>7</v>
      </c>
      <c r="AS66" s="44">
        <v>5</v>
      </c>
    </row>
    <row r="67" spans="1:67" ht="9.75" customHeight="1">
      <c r="A67" s="1025"/>
      <c r="B67" s="980"/>
      <c r="C67" s="43" t="s">
        <v>8</v>
      </c>
      <c r="D67" s="36">
        <f t="shared" si="17"/>
        <v>24</v>
      </c>
      <c r="M67" s="36"/>
      <c r="N67" s="36"/>
      <c r="O67" s="36"/>
      <c r="P67" s="36"/>
      <c r="Q67" s="36"/>
      <c r="R67" s="36"/>
      <c r="S67" s="36"/>
      <c r="T67" s="36"/>
      <c r="U67" s="36"/>
      <c r="V67" s="36"/>
      <c r="W67" s="36"/>
      <c r="X67" s="36"/>
      <c r="Y67" s="36"/>
      <c r="Z67" s="36"/>
      <c r="AA67" s="36"/>
      <c r="AC67" s="36"/>
      <c r="AH67" s="41">
        <v>3</v>
      </c>
      <c r="AI67" s="41">
        <v>3</v>
      </c>
      <c r="AJ67" s="41">
        <v>3</v>
      </c>
      <c r="AK67" s="41">
        <v>3</v>
      </c>
      <c r="AL67" s="41">
        <v>3</v>
      </c>
      <c r="AM67" s="41">
        <v>3</v>
      </c>
      <c r="AN67" s="41">
        <v>3</v>
      </c>
      <c r="AO67" s="41">
        <v>3</v>
      </c>
    </row>
    <row r="68" spans="1:67" s="46" customFormat="1" ht="9.75" customHeight="1">
      <c r="A68" s="1026"/>
      <c r="B68" s="980"/>
      <c r="C68" s="46" t="s">
        <v>9</v>
      </c>
      <c r="D68" s="46">
        <f t="shared" si="17"/>
        <v>0</v>
      </c>
      <c r="AD68" s="47"/>
      <c r="AE68" s="47"/>
      <c r="AF68" s="47"/>
      <c r="AG68" s="47"/>
      <c r="AH68" s="47"/>
      <c r="AI68" s="47"/>
      <c r="AJ68" s="47"/>
      <c r="AK68" s="47"/>
      <c r="AL68" s="47"/>
      <c r="AM68" s="47"/>
      <c r="AN68" s="47"/>
      <c r="AO68" s="47"/>
      <c r="AP68" s="47"/>
      <c r="AQ68" s="47"/>
      <c r="AS68" s="45"/>
      <c r="AT68" s="237"/>
      <c r="AU68" s="237"/>
      <c r="AX68" s="47"/>
      <c r="AZ68" s="45"/>
      <c r="BE68" s="47"/>
      <c r="BF68" s="47"/>
      <c r="BG68" s="47"/>
      <c r="BI68" s="328"/>
      <c r="BJ68" s="47"/>
      <c r="BL68" s="328"/>
      <c r="BM68" s="37"/>
      <c r="BN68" s="48"/>
      <c r="BO68" s="45"/>
    </row>
    <row r="69" spans="1:67" s="57" customFormat="1" ht="9.75" customHeight="1">
      <c r="A69" s="1039">
        <v>2</v>
      </c>
      <c r="B69" s="985" t="s">
        <v>26</v>
      </c>
      <c r="C69" s="60" t="s">
        <v>5</v>
      </c>
      <c r="D69" s="57">
        <f>SUM(E69:CT69)</f>
        <v>45</v>
      </c>
      <c r="M69" s="58"/>
      <c r="N69" s="58"/>
      <c r="O69" s="58"/>
      <c r="P69" s="58"/>
      <c r="Q69" s="82">
        <v>5</v>
      </c>
      <c r="R69" s="82">
        <v>5</v>
      </c>
      <c r="S69" s="58"/>
      <c r="T69" s="82">
        <v>4</v>
      </c>
      <c r="U69" s="82">
        <v>4</v>
      </c>
      <c r="V69" s="376">
        <v>5</v>
      </c>
      <c r="W69" s="82">
        <v>5</v>
      </c>
      <c r="X69" s="82">
        <v>5</v>
      </c>
      <c r="Y69" s="157">
        <v>5</v>
      </c>
      <c r="Z69" s="181">
        <v>2</v>
      </c>
      <c r="AA69" s="58"/>
      <c r="AC69" s="326"/>
      <c r="AD69" s="58"/>
      <c r="AE69" s="58"/>
      <c r="AF69" s="58"/>
      <c r="AG69" s="58"/>
      <c r="AH69" s="58"/>
      <c r="AI69" s="58"/>
      <c r="AJ69" s="58"/>
      <c r="AK69" s="58"/>
      <c r="AL69" s="58"/>
      <c r="AM69" s="58"/>
      <c r="AN69" s="140"/>
      <c r="AO69" s="140"/>
      <c r="AP69" s="140"/>
      <c r="AQ69" s="140">
        <v>2</v>
      </c>
      <c r="AR69" s="85">
        <v>3</v>
      </c>
      <c r="AS69" s="60"/>
      <c r="AT69" s="241"/>
      <c r="AU69" s="241"/>
      <c r="AX69" s="58"/>
      <c r="AZ69" s="60"/>
      <c r="BE69" s="58"/>
      <c r="BF69" s="58"/>
      <c r="BG69" s="58"/>
      <c r="BI69" s="326"/>
      <c r="BJ69" s="58"/>
      <c r="BL69" s="326"/>
      <c r="BM69" s="37"/>
      <c r="BN69" s="59"/>
      <c r="BO69" s="60"/>
    </row>
    <row r="70" spans="1:67" ht="9.75" customHeight="1">
      <c r="A70" s="1040"/>
      <c r="B70" s="986"/>
      <c r="C70" s="39" t="s">
        <v>6</v>
      </c>
      <c r="D70" s="36">
        <f t="shared" si="17"/>
        <v>26</v>
      </c>
      <c r="P70" s="41">
        <v>1</v>
      </c>
      <c r="S70" s="41">
        <v>2</v>
      </c>
      <c r="T70" s="41">
        <v>1</v>
      </c>
      <c r="U70" s="41">
        <v>3</v>
      </c>
      <c r="V70" s="41">
        <v>4</v>
      </c>
      <c r="W70" s="112">
        <v>5</v>
      </c>
      <c r="X70" s="41">
        <v>0</v>
      </c>
      <c r="Y70" s="112">
        <v>3</v>
      </c>
      <c r="Z70" s="182"/>
      <c r="AK70" s="160"/>
      <c r="AL70" s="160"/>
      <c r="AM70" s="160"/>
      <c r="AN70" s="160">
        <v>2</v>
      </c>
      <c r="AO70" s="160">
        <v>2</v>
      </c>
      <c r="AP70" s="160"/>
      <c r="AQ70" s="160"/>
      <c r="AR70" s="43">
        <v>3</v>
      </c>
    </row>
    <row r="71" spans="1:67" ht="9.75" customHeight="1">
      <c r="A71" s="1040"/>
      <c r="B71" s="986"/>
      <c r="C71" s="39" t="s">
        <v>7</v>
      </c>
      <c r="D71" s="36">
        <f t="shared" si="17"/>
        <v>32</v>
      </c>
      <c r="V71" s="141">
        <v>5</v>
      </c>
      <c r="W71" s="41">
        <v>10</v>
      </c>
      <c r="X71" s="41">
        <v>5</v>
      </c>
      <c r="Y71" s="112">
        <v>5</v>
      </c>
      <c r="Z71" s="182">
        <v>5</v>
      </c>
      <c r="AA71" s="182">
        <v>2</v>
      </c>
    </row>
    <row r="72" spans="1:67" ht="9.75" customHeight="1">
      <c r="A72" s="1040"/>
      <c r="B72" s="986"/>
      <c r="C72" s="39" t="s">
        <v>8</v>
      </c>
      <c r="D72" s="36">
        <f t="shared" si="17"/>
        <v>0</v>
      </c>
    </row>
    <row r="73" spans="1:67" s="61" customFormat="1" ht="9.75" customHeight="1">
      <c r="A73" s="1041"/>
      <c r="B73" s="987"/>
      <c r="C73" s="64" t="s">
        <v>9</v>
      </c>
      <c r="D73" s="61">
        <f t="shared" si="17"/>
        <v>0</v>
      </c>
      <c r="M73" s="62"/>
      <c r="N73" s="62"/>
      <c r="O73" s="62"/>
      <c r="P73" s="62"/>
      <c r="Q73" s="62"/>
      <c r="R73" s="62"/>
      <c r="S73" s="62"/>
      <c r="T73" s="62"/>
      <c r="U73" s="62"/>
      <c r="V73" s="62"/>
      <c r="W73" s="62"/>
      <c r="X73" s="62"/>
      <c r="Y73" s="62"/>
      <c r="Z73" s="62"/>
      <c r="AA73" s="62"/>
      <c r="AC73" s="329"/>
      <c r="AD73" s="62"/>
      <c r="AE73" s="62"/>
      <c r="AF73" s="62"/>
      <c r="AG73" s="62"/>
      <c r="AH73" s="62"/>
      <c r="AI73" s="62"/>
      <c r="AJ73" s="62"/>
      <c r="AK73" s="62"/>
      <c r="AL73" s="62"/>
      <c r="AM73" s="62"/>
      <c r="AN73" s="62"/>
      <c r="AO73" s="62"/>
      <c r="AP73" s="62"/>
      <c r="AQ73" s="62"/>
      <c r="AS73" s="64"/>
      <c r="AT73" s="243"/>
      <c r="AU73" s="243"/>
      <c r="AX73" s="62"/>
      <c r="AZ73" s="64"/>
      <c r="BE73" s="62"/>
      <c r="BF73" s="62"/>
      <c r="BG73" s="62"/>
      <c r="BI73" s="329"/>
      <c r="BJ73" s="62"/>
      <c r="BL73" s="329"/>
      <c r="BM73" s="37"/>
      <c r="BN73" s="63"/>
      <c r="BO73" s="64"/>
    </row>
    <row r="74" spans="1:67" s="67" customFormat="1" ht="9.75" hidden="1" customHeight="1">
      <c r="A74" s="1039"/>
      <c r="B74" s="1042" t="s">
        <v>27</v>
      </c>
      <c r="C74" s="67" t="s">
        <v>5</v>
      </c>
      <c r="D74" s="67">
        <f t="shared" si="17"/>
        <v>37</v>
      </c>
      <c r="M74" s="68"/>
      <c r="N74" s="141">
        <v>5</v>
      </c>
      <c r="O74" s="141">
        <v>10</v>
      </c>
      <c r="P74" s="141">
        <v>11</v>
      </c>
      <c r="Q74" s="141">
        <v>5</v>
      </c>
      <c r="R74" s="142">
        <v>4</v>
      </c>
      <c r="S74" s="171">
        <v>2</v>
      </c>
      <c r="T74" s="68"/>
      <c r="U74" s="68"/>
      <c r="V74" s="68"/>
      <c r="W74" s="68"/>
      <c r="X74" s="68"/>
      <c r="Y74" s="68"/>
      <c r="Z74" s="68"/>
      <c r="AA74" s="68"/>
      <c r="AC74" s="271"/>
      <c r="AD74" s="68"/>
      <c r="AE74" s="68"/>
      <c r="AF74" s="68"/>
      <c r="AG74" s="68"/>
      <c r="AH74" s="68"/>
      <c r="AI74" s="68"/>
      <c r="AJ74" s="68"/>
      <c r="AK74" s="68"/>
      <c r="AL74" s="68"/>
      <c r="AM74" s="68"/>
      <c r="AN74" s="68"/>
      <c r="AO74" s="68"/>
      <c r="AP74" s="68"/>
      <c r="AQ74" s="68"/>
      <c r="AS74" s="70"/>
      <c r="AT74" s="244"/>
      <c r="AU74" s="244"/>
      <c r="AX74" s="68"/>
      <c r="AZ74" s="70"/>
      <c r="BE74" s="68"/>
      <c r="BF74" s="68"/>
      <c r="BG74" s="68"/>
      <c r="BI74" s="271"/>
      <c r="BJ74" s="68"/>
      <c r="BL74" s="271"/>
      <c r="BM74" s="37"/>
      <c r="BN74" s="69"/>
      <c r="BO74" s="70"/>
    </row>
    <row r="75" spans="1:67" ht="9.75" hidden="1" customHeight="1">
      <c r="A75" s="1040"/>
      <c r="B75" s="1042"/>
      <c r="C75" s="36" t="s">
        <v>6</v>
      </c>
      <c r="D75" s="36">
        <f t="shared" si="17"/>
        <v>17</v>
      </c>
      <c r="O75" s="41">
        <v>2</v>
      </c>
      <c r="P75" s="41">
        <v>3</v>
      </c>
      <c r="Q75" s="41">
        <v>6</v>
      </c>
      <c r="R75" s="112">
        <v>4</v>
      </c>
      <c r="S75" s="182">
        <v>2</v>
      </c>
    </row>
    <row r="76" spans="1:67" ht="9.75" hidden="1" customHeight="1">
      <c r="A76" s="1040"/>
      <c r="B76" s="1042"/>
      <c r="C76" s="36" t="s">
        <v>7</v>
      </c>
      <c r="D76" s="36">
        <f t="shared" si="17"/>
        <v>22</v>
      </c>
      <c r="S76" s="41">
        <v>1</v>
      </c>
      <c r="T76" s="41">
        <v>9</v>
      </c>
      <c r="U76" s="41">
        <v>5</v>
      </c>
      <c r="V76" s="112">
        <v>5</v>
      </c>
      <c r="W76" s="182">
        <v>2</v>
      </c>
      <c r="X76" s="135"/>
      <c r="Y76" s="135"/>
      <c r="Z76" s="135"/>
    </row>
    <row r="77" spans="1:67" ht="9.75" hidden="1" customHeight="1">
      <c r="A77" s="1040"/>
      <c r="B77" s="1042"/>
      <c r="C77" s="36" t="s">
        <v>8</v>
      </c>
      <c r="D77" s="36">
        <v>8</v>
      </c>
      <c r="N77" s="41">
        <v>2</v>
      </c>
      <c r="O77" s="41">
        <v>4</v>
      </c>
      <c r="P77" s="41">
        <v>1</v>
      </c>
      <c r="Q77" s="41">
        <v>1</v>
      </c>
      <c r="R77" s="112">
        <v>0.5</v>
      </c>
      <c r="AE77" s="68"/>
      <c r="AF77" s="68"/>
      <c r="AG77" s="68"/>
      <c r="AH77" s="68"/>
      <c r="AI77" s="68"/>
      <c r="AJ77" s="68"/>
      <c r="AK77" s="68"/>
    </row>
    <row r="78" spans="1:67" s="46" customFormat="1" ht="9.75" hidden="1" customHeight="1">
      <c r="A78" s="1041"/>
      <c r="B78" s="1042"/>
      <c r="C78" s="46" t="s">
        <v>9</v>
      </c>
      <c r="D78" s="46">
        <f t="shared" ref="D78" si="19">SUM(E78:CT78)</f>
        <v>0</v>
      </c>
      <c r="M78" s="47"/>
      <c r="N78" s="47"/>
      <c r="O78" s="47"/>
      <c r="P78" s="47"/>
      <c r="Q78" s="47"/>
      <c r="R78" s="47"/>
      <c r="S78" s="47"/>
      <c r="T78" s="47"/>
      <c r="U78" s="47"/>
      <c r="V78" s="47"/>
      <c r="W78" s="47"/>
      <c r="X78" s="47"/>
      <c r="Y78" s="47"/>
      <c r="Z78" s="47"/>
      <c r="AA78" s="47"/>
      <c r="AC78" s="328"/>
      <c r="AD78" s="47"/>
      <c r="AE78" s="47"/>
      <c r="AF78" s="47"/>
      <c r="AG78" s="47"/>
      <c r="AH78" s="47"/>
      <c r="AI78" s="47"/>
      <c r="AJ78" s="47"/>
      <c r="AK78" s="47"/>
      <c r="AL78" s="47"/>
      <c r="AM78" s="47"/>
      <c r="AN78" s="47"/>
      <c r="AO78" s="47"/>
      <c r="AP78" s="47"/>
      <c r="AQ78" s="47"/>
      <c r="AS78" s="45"/>
      <c r="AT78" s="237"/>
      <c r="AU78" s="237"/>
      <c r="AX78" s="47"/>
      <c r="AZ78" s="45"/>
      <c r="BE78" s="47"/>
      <c r="BF78" s="47"/>
      <c r="BG78" s="47"/>
      <c r="BI78" s="328"/>
      <c r="BJ78" s="47"/>
      <c r="BL78" s="328"/>
      <c r="BM78" s="37"/>
      <c r="BN78" s="48"/>
      <c r="BO78" s="45"/>
    </row>
    <row r="79" spans="1:67" s="67" customFormat="1" ht="9.75" customHeight="1">
      <c r="A79" s="1048">
        <v>3</v>
      </c>
      <c r="B79" s="1032" t="s">
        <v>91</v>
      </c>
      <c r="C79" s="70" t="s">
        <v>5</v>
      </c>
      <c r="D79" s="57">
        <f>SUM(E79:CT79)</f>
        <v>0</v>
      </c>
      <c r="V79" s="68"/>
      <c r="W79" s="68"/>
      <c r="X79" s="68"/>
      <c r="Y79" s="68"/>
      <c r="Z79" s="68"/>
      <c r="AA79" s="68"/>
      <c r="AC79" s="271"/>
      <c r="AD79" s="68"/>
      <c r="AE79" s="68"/>
      <c r="AF79" s="68"/>
      <c r="AG79" s="68"/>
      <c r="AH79" s="68"/>
      <c r="AI79" s="68"/>
      <c r="AJ79" s="68"/>
      <c r="AK79" s="68"/>
      <c r="AL79" s="68"/>
      <c r="AM79" s="68"/>
      <c r="AN79" s="68"/>
      <c r="AO79" s="68"/>
      <c r="AP79" s="68"/>
      <c r="AQ79" s="68"/>
      <c r="AS79" s="70"/>
      <c r="AT79" s="244"/>
      <c r="AU79" s="244"/>
      <c r="AV79" s="130"/>
      <c r="AW79" s="130"/>
      <c r="AX79" s="408"/>
      <c r="AY79" s="130"/>
      <c r="AZ79" s="253"/>
      <c r="BA79" s="130"/>
      <c r="BB79" s="130"/>
      <c r="BC79" s="130"/>
      <c r="BD79" s="130"/>
      <c r="BE79" s="408"/>
      <c r="BF79" s="68"/>
      <c r="BG79" s="68"/>
      <c r="BI79" s="271"/>
      <c r="BJ79" s="68"/>
      <c r="BL79" s="271"/>
      <c r="BM79" s="37"/>
      <c r="BN79" s="69"/>
      <c r="BO79" s="70"/>
    </row>
    <row r="80" spans="1:67" ht="9.75" customHeight="1">
      <c r="A80" s="1049"/>
      <c r="B80" s="980"/>
      <c r="C80" s="39" t="s">
        <v>6</v>
      </c>
      <c r="D80" s="36">
        <f t="shared" ref="D80:D127" si="20">SUM(E80:CT80)</f>
        <v>0</v>
      </c>
      <c r="M80" s="36"/>
      <c r="N80" s="36"/>
      <c r="O80" s="36"/>
      <c r="P80" s="36"/>
      <c r="Q80" s="36"/>
      <c r="R80" s="36"/>
      <c r="S80" s="36"/>
      <c r="T80" s="36"/>
      <c r="U80" s="36"/>
      <c r="AV80" s="43"/>
      <c r="AW80" s="43"/>
      <c r="AX80" s="160"/>
      <c r="AY80" s="43"/>
      <c r="AZ80" s="44"/>
      <c r="BA80" s="43"/>
      <c r="BB80" s="43"/>
      <c r="BC80" s="43"/>
      <c r="BD80" s="43"/>
      <c r="BE80" s="160"/>
    </row>
    <row r="81" spans="1:67" ht="9.75" customHeight="1">
      <c r="A81" s="1049"/>
      <c r="B81" s="980"/>
      <c r="C81" s="39" t="s">
        <v>7</v>
      </c>
      <c r="D81" s="36">
        <f t="shared" si="20"/>
        <v>0</v>
      </c>
      <c r="M81" s="36"/>
      <c r="N81" s="36"/>
      <c r="O81" s="36"/>
      <c r="P81" s="36"/>
      <c r="Q81" s="36"/>
      <c r="R81" s="36"/>
      <c r="S81" s="36"/>
      <c r="T81" s="36"/>
      <c r="U81" s="36"/>
      <c r="AV81" s="43"/>
      <c r="AW81" s="43"/>
      <c r="AX81" s="160"/>
      <c r="AY81" s="43"/>
      <c r="AZ81" s="44"/>
      <c r="BA81" s="43"/>
      <c r="BB81" s="43"/>
      <c r="BC81" s="43"/>
      <c r="BD81" s="43"/>
      <c r="BE81" s="160"/>
    </row>
    <row r="82" spans="1:67" ht="9.75" customHeight="1">
      <c r="A82" s="1049"/>
      <c r="B82" s="980"/>
      <c r="C82" s="39" t="s">
        <v>8</v>
      </c>
      <c r="D82" s="36">
        <f t="shared" si="20"/>
        <v>0</v>
      </c>
      <c r="M82" s="36"/>
      <c r="N82" s="36"/>
      <c r="O82" s="36"/>
      <c r="P82" s="36"/>
      <c r="Q82" s="36"/>
      <c r="R82" s="36"/>
      <c r="S82" s="36"/>
      <c r="T82" s="36"/>
      <c r="U82" s="36"/>
    </row>
    <row r="83" spans="1:67" s="46" customFormat="1" ht="9.75" customHeight="1">
      <c r="A83" s="1050"/>
      <c r="B83" s="981"/>
      <c r="C83" s="45" t="s">
        <v>5</v>
      </c>
      <c r="D83" s="46">
        <f t="shared" si="20"/>
        <v>0</v>
      </c>
      <c r="V83" s="47"/>
      <c r="W83" s="47"/>
      <c r="X83" s="47"/>
      <c r="Y83" s="47"/>
      <c r="Z83" s="47"/>
      <c r="AA83" s="47"/>
      <c r="AC83" s="328"/>
      <c r="AD83" s="47"/>
      <c r="AE83" s="47"/>
      <c r="AF83" s="47"/>
      <c r="AG83" s="47"/>
      <c r="AH83" s="47"/>
      <c r="AI83" s="47"/>
      <c r="AJ83" s="114"/>
      <c r="AK83" s="114"/>
      <c r="AL83" s="114"/>
      <c r="AM83" s="114"/>
      <c r="AN83" s="114"/>
      <c r="AO83" s="114"/>
      <c r="AP83" s="114"/>
      <c r="AQ83" s="114"/>
      <c r="AR83" s="269"/>
      <c r="AS83" s="407"/>
      <c r="AT83" s="237"/>
      <c r="AU83" s="237"/>
      <c r="AV83" s="269"/>
      <c r="AW83" s="269"/>
      <c r="AX83" s="47"/>
      <c r="AZ83" s="45"/>
      <c r="BE83" s="47"/>
      <c r="BF83" s="47"/>
      <c r="BG83" s="47"/>
      <c r="BI83" s="328"/>
      <c r="BJ83" s="47"/>
      <c r="BL83" s="328"/>
      <c r="BM83" s="37"/>
      <c r="BN83" s="48"/>
      <c r="BO83" s="45"/>
    </row>
    <row r="84" spans="1:67" s="57" customFormat="1" ht="9.75" customHeight="1">
      <c r="A84" s="1033">
        <v>4</v>
      </c>
      <c r="B84" s="982" t="s">
        <v>111</v>
      </c>
      <c r="C84" s="60" t="s">
        <v>5</v>
      </c>
      <c r="D84" s="57">
        <f t="shared" si="20"/>
        <v>0</v>
      </c>
      <c r="M84" s="58"/>
      <c r="N84" s="58"/>
      <c r="O84" s="58"/>
      <c r="P84" s="58"/>
      <c r="Q84" s="58"/>
      <c r="R84" s="58"/>
      <c r="S84" s="58"/>
      <c r="T84" s="58"/>
      <c r="U84" s="58"/>
      <c r="V84" s="58"/>
      <c r="W84" s="58"/>
      <c r="X84" s="58"/>
      <c r="Y84" s="58"/>
      <c r="Z84" s="58"/>
      <c r="AA84" s="58"/>
      <c r="AC84" s="326"/>
      <c r="AD84" s="58"/>
      <c r="AE84" s="58"/>
      <c r="AF84" s="58"/>
      <c r="AG84" s="58"/>
      <c r="AH84" s="58"/>
      <c r="AI84" s="58"/>
      <c r="AJ84" s="58"/>
      <c r="AK84" s="58"/>
      <c r="AL84" s="58"/>
      <c r="AM84" s="58"/>
      <c r="AN84" s="58"/>
      <c r="AO84" s="58"/>
      <c r="AP84" s="58"/>
      <c r="AQ84" s="58"/>
      <c r="AS84" s="60"/>
      <c r="AT84" s="241"/>
      <c r="AU84" s="241"/>
      <c r="AX84" s="58"/>
      <c r="AZ84" s="60"/>
      <c r="BE84" s="58"/>
      <c r="BF84" s="58"/>
      <c r="BG84" s="58"/>
      <c r="BI84" s="326"/>
      <c r="BJ84" s="58"/>
      <c r="BL84" s="326"/>
      <c r="BM84" s="37"/>
      <c r="BN84" s="59"/>
      <c r="BO84" s="60"/>
    </row>
    <row r="85" spans="1:67" ht="9.75" customHeight="1">
      <c r="A85" s="1034"/>
      <c r="B85" s="983"/>
      <c r="C85" s="39" t="s">
        <v>6</v>
      </c>
      <c r="D85" s="36">
        <f t="shared" si="20"/>
        <v>0</v>
      </c>
    </row>
    <row r="86" spans="1:67" ht="9.75" customHeight="1">
      <c r="A86" s="1034"/>
      <c r="B86" s="983"/>
      <c r="C86" s="39" t="s">
        <v>7</v>
      </c>
      <c r="D86" s="36">
        <f t="shared" si="20"/>
        <v>0</v>
      </c>
    </row>
    <row r="87" spans="1:67" ht="9.75" customHeight="1">
      <c r="A87" s="1034"/>
      <c r="B87" s="983"/>
      <c r="C87" s="39" t="s">
        <v>8</v>
      </c>
      <c r="D87" s="36">
        <f t="shared" si="20"/>
        <v>0</v>
      </c>
    </row>
    <row r="88" spans="1:67" s="46" customFormat="1" ht="9.75" customHeight="1">
      <c r="A88" s="1035"/>
      <c r="B88" s="984"/>
      <c r="C88" s="45" t="s">
        <v>9</v>
      </c>
      <c r="D88" s="46">
        <f t="shared" si="20"/>
        <v>0</v>
      </c>
      <c r="M88" s="47"/>
      <c r="N88" s="47"/>
      <c r="O88" s="47"/>
      <c r="P88" s="47"/>
      <c r="Q88" s="47"/>
      <c r="R88" s="47"/>
      <c r="S88" s="47"/>
      <c r="T88" s="47"/>
      <c r="U88" s="47"/>
      <c r="V88" s="47"/>
      <c r="W88" s="47"/>
      <c r="X88" s="47"/>
      <c r="Y88" s="47"/>
      <c r="Z88" s="47"/>
      <c r="AA88" s="47"/>
      <c r="AC88" s="328"/>
      <c r="AD88" s="47"/>
      <c r="AE88" s="47"/>
      <c r="AF88" s="47"/>
      <c r="AG88" s="47"/>
      <c r="AH88" s="47"/>
      <c r="AI88" s="47"/>
      <c r="AJ88" s="47"/>
      <c r="AK88" s="47"/>
      <c r="AL88" s="47"/>
      <c r="AM88" s="47"/>
      <c r="AN88" s="47"/>
      <c r="AO88" s="47"/>
      <c r="AP88" s="47"/>
      <c r="AQ88" s="47"/>
      <c r="AS88" s="45"/>
      <c r="AT88" s="237"/>
      <c r="AU88" s="237"/>
      <c r="AX88" s="47"/>
      <c r="AZ88" s="45"/>
      <c r="BE88" s="47"/>
      <c r="BF88" s="47"/>
      <c r="BG88" s="47"/>
      <c r="BI88" s="328"/>
      <c r="BJ88" s="47"/>
      <c r="BL88" s="328"/>
      <c r="BM88" s="37"/>
      <c r="BN88" s="48"/>
      <c r="BO88" s="45"/>
    </row>
    <row r="89" spans="1:67" s="57" customFormat="1" ht="9.75" customHeight="1">
      <c r="A89" s="1036">
        <v>4</v>
      </c>
      <c r="B89" s="985" t="s">
        <v>103</v>
      </c>
      <c r="C89" s="57" t="s">
        <v>5</v>
      </c>
      <c r="D89" s="57">
        <f t="shared" si="20"/>
        <v>0</v>
      </c>
      <c r="X89" s="58"/>
      <c r="Y89" s="58"/>
      <c r="Z89" s="58"/>
      <c r="AA89" s="58"/>
      <c r="AC89" s="326"/>
      <c r="AD89" s="58"/>
      <c r="AE89" s="58"/>
      <c r="AF89" s="58"/>
      <c r="AG89" s="58"/>
      <c r="AH89" s="58"/>
      <c r="AI89" s="58"/>
      <c r="AJ89" s="58"/>
      <c r="AK89" s="58"/>
      <c r="AL89" s="58"/>
      <c r="AM89" s="58"/>
      <c r="AN89" s="58"/>
      <c r="AO89" s="58"/>
      <c r="AP89" s="58"/>
      <c r="AQ89" s="58"/>
      <c r="AS89" s="60"/>
      <c r="AT89" s="241"/>
      <c r="AU89" s="241"/>
      <c r="AX89" s="58"/>
      <c r="AZ89" s="60"/>
      <c r="BE89" s="58"/>
      <c r="BF89" s="58"/>
      <c r="BG89" s="58"/>
      <c r="BI89" s="326"/>
      <c r="BJ89" s="58"/>
      <c r="BL89" s="326"/>
      <c r="BM89" s="37"/>
      <c r="BN89" s="59"/>
      <c r="BO89" s="60"/>
    </row>
    <row r="90" spans="1:67" ht="9.75" customHeight="1">
      <c r="A90" s="1037"/>
      <c r="B90" s="986"/>
      <c r="C90" s="36" t="s">
        <v>6</v>
      </c>
      <c r="D90" s="36">
        <f t="shared" si="20"/>
        <v>21</v>
      </c>
      <c r="M90" s="36"/>
      <c r="N90" s="36"/>
      <c r="O90" s="36"/>
      <c r="P90" s="36"/>
      <c r="Q90" s="36"/>
      <c r="R90" s="36"/>
      <c r="S90" s="36"/>
      <c r="T90" s="36"/>
      <c r="U90" s="36"/>
      <c r="V90" s="36"/>
      <c r="W90" s="36"/>
      <c r="AD90" s="41">
        <v>5</v>
      </c>
      <c r="AE90" s="41">
        <v>5</v>
      </c>
      <c r="AF90" s="41">
        <v>3</v>
      </c>
      <c r="AG90" s="41">
        <v>4</v>
      </c>
      <c r="AH90" s="41">
        <v>2</v>
      </c>
      <c r="AI90" s="41">
        <v>2</v>
      </c>
      <c r="AJ90" s="182"/>
    </row>
    <row r="91" spans="1:67" ht="9.75" customHeight="1">
      <c r="A91" s="1037"/>
      <c r="B91" s="986"/>
      <c r="C91" s="36" t="s">
        <v>7</v>
      </c>
      <c r="D91" s="36">
        <f t="shared" si="20"/>
        <v>26</v>
      </c>
      <c r="M91" s="36"/>
      <c r="N91" s="36"/>
      <c r="O91" s="36"/>
      <c r="P91" s="36"/>
      <c r="Q91" s="36"/>
      <c r="R91" s="36"/>
      <c r="S91" s="36"/>
      <c r="T91" s="36"/>
      <c r="U91" s="36"/>
      <c r="V91" s="36"/>
      <c r="W91" s="36"/>
      <c r="AF91" s="41">
        <v>5</v>
      </c>
      <c r="AG91" s="41">
        <v>5</v>
      </c>
      <c r="AH91" s="41">
        <v>5</v>
      </c>
      <c r="AI91" s="41">
        <v>5</v>
      </c>
      <c r="AJ91" s="41">
        <v>2</v>
      </c>
      <c r="AK91" s="41">
        <v>2</v>
      </c>
      <c r="AL91" s="182">
        <v>2</v>
      </c>
      <c r="AM91" s="160"/>
      <c r="AN91" s="160"/>
      <c r="AO91" s="160"/>
      <c r="AP91" s="160"/>
      <c r="AQ91" s="160"/>
    </row>
    <row r="92" spans="1:67" ht="9.75" customHeight="1">
      <c r="A92" s="1037"/>
      <c r="B92" s="986"/>
      <c r="C92" s="36" t="s">
        <v>8</v>
      </c>
      <c r="D92" s="36">
        <f t="shared" si="20"/>
        <v>0</v>
      </c>
      <c r="M92" s="36"/>
      <c r="N92" s="36"/>
      <c r="O92" s="36"/>
      <c r="P92" s="36"/>
      <c r="Q92" s="36"/>
      <c r="R92" s="36"/>
      <c r="S92" s="36"/>
      <c r="T92" s="36"/>
      <c r="U92" s="36"/>
      <c r="V92" s="36"/>
      <c r="W92" s="36"/>
    </row>
    <row r="93" spans="1:67" s="61" customFormat="1" ht="9.75" customHeight="1">
      <c r="A93" s="1038"/>
      <c r="B93" s="987"/>
      <c r="C93" s="61" t="s">
        <v>9</v>
      </c>
      <c r="D93" s="61">
        <f t="shared" si="20"/>
        <v>0</v>
      </c>
      <c r="X93" s="62"/>
      <c r="Y93" s="62"/>
      <c r="Z93" s="62"/>
      <c r="AA93" s="62"/>
      <c r="AC93" s="329"/>
      <c r="AD93" s="62"/>
      <c r="AE93" s="62"/>
      <c r="AF93" s="62"/>
      <c r="AG93" s="62"/>
      <c r="AH93" s="62"/>
      <c r="AI93" s="62"/>
      <c r="AJ93" s="62"/>
      <c r="AK93" s="62"/>
      <c r="AL93" s="62"/>
      <c r="AM93" s="62"/>
      <c r="AN93" s="62"/>
      <c r="AO93" s="62"/>
      <c r="AP93" s="62"/>
      <c r="AQ93" s="62"/>
      <c r="AS93" s="64"/>
      <c r="AT93" s="243"/>
      <c r="AU93" s="243"/>
      <c r="AX93" s="62"/>
      <c r="AZ93" s="64"/>
      <c r="BE93" s="62"/>
      <c r="BF93" s="62"/>
      <c r="BG93" s="62"/>
      <c r="BI93" s="329"/>
      <c r="BJ93" s="62"/>
      <c r="BL93" s="329"/>
      <c r="BM93" s="37"/>
      <c r="BN93" s="63"/>
      <c r="BO93" s="64"/>
    </row>
    <row r="94" spans="1:67" s="67" customFormat="1" ht="9.75" customHeight="1">
      <c r="A94" s="1024">
        <v>5</v>
      </c>
      <c r="B94" s="985" t="s">
        <v>104</v>
      </c>
      <c r="C94" s="145" t="s">
        <v>5</v>
      </c>
      <c r="D94" s="67">
        <f t="shared" si="20"/>
        <v>16</v>
      </c>
      <c r="X94" s="68"/>
      <c r="Y94" s="68"/>
      <c r="Z94" s="68"/>
      <c r="AA94" s="68"/>
      <c r="AC94" s="271"/>
      <c r="AD94" s="68"/>
      <c r="AE94" s="68"/>
      <c r="AF94" s="68"/>
      <c r="AG94" s="68"/>
      <c r="AH94" s="141">
        <v>5</v>
      </c>
      <c r="AI94" s="141">
        <v>5</v>
      </c>
      <c r="AJ94" s="141">
        <v>2</v>
      </c>
      <c r="AK94" s="141">
        <v>2</v>
      </c>
      <c r="AL94" s="141">
        <v>2</v>
      </c>
      <c r="AM94" s="171"/>
      <c r="AN94" s="171"/>
      <c r="AO94" s="68"/>
      <c r="AP94" s="68"/>
      <c r="AQ94" s="68"/>
      <c r="AS94" s="70"/>
      <c r="AT94" s="244"/>
      <c r="AU94" s="244"/>
      <c r="AX94" s="68"/>
      <c r="AZ94" s="70"/>
      <c r="BE94" s="68"/>
      <c r="BF94" s="68"/>
      <c r="BG94" s="68"/>
      <c r="BI94" s="271"/>
      <c r="BJ94" s="68"/>
      <c r="BL94" s="271"/>
      <c r="BM94" s="37"/>
      <c r="BN94" s="69"/>
      <c r="BO94" s="70"/>
    </row>
    <row r="95" spans="1:67" ht="9.75" customHeight="1">
      <c r="A95" s="1025"/>
      <c r="B95" s="986"/>
      <c r="C95" s="36" t="s">
        <v>6</v>
      </c>
      <c r="D95" s="36">
        <f t="shared" si="20"/>
        <v>47</v>
      </c>
      <c r="M95" s="36"/>
      <c r="N95" s="36"/>
      <c r="O95" s="36"/>
      <c r="P95" s="36"/>
      <c r="Q95" s="36"/>
      <c r="R95" s="36"/>
      <c r="S95" s="36"/>
      <c r="T95" s="36"/>
      <c r="U95" s="36"/>
      <c r="V95" s="36"/>
      <c r="W95" s="36"/>
      <c r="AC95" s="336">
        <v>1</v>
      </c>
      <c r="AD95" s="160">
        <v>1</v>
      </c>
      <c r="AE95" s="160"/>
      <c r="AF95" s="41">
        <v>2</v>
      </c>
      <c r="AG95" s="41">
        <v>5</v>
      </c>
      <c r="AH95" s="112"/>
      <c r="AI95" s="182"/>
      <c r="AJ95" s="41"/>
      <c r="AK95" s="41">
        <v>5</v>
      </c>
      <c r="AL95" s="41">
        <v>5</v>
      </c>
      <c r="AM95" s="112">
        <v>5</v>
      </c>
      <c r="AN95" s="112">
        <v>5</v>
      </c>
      <c r="AO95" s="112">
        <v>5</v>
      </c>
      <c r="AP95" s="112">
        <v>5</v>
      </c>
      <c r="AQ95" s="112">
        <v>5</v>
      </c>
      <c r="AR95" s="52">
        <v>3</v>
      </c>
    </row>
    <row r="96" spans="1:67" ht="9.75" customHeight="1">
      <c r="A96" s="1025"/>
      <c r="B96" s="986"/>
      <c r="C96" s="36" t="s">
        <v>7</v>
      </c>
      <c r="D96" s="36">
        <f t="shared" si="20"/>
        <v>26</v>
      </c>
      <c r="M96" s="36"/>
      <c r="N96" s="36"/>
      <c r="O96" s="36"/>
      <c r="P96" s="36"/>
      <c r="Q96" s="36"/>
      <c r="R96" s="36"/>
      <c r="S96" s="36"/>
      <c r="T96" s="36"/>
      <c r="U96" s="36"/>
      <c r="V96" s="36"/>
      <c r="W96" s="36"/>
      <c r="AH96" s="160"/>
      <c r="AI96" s="160"/>
      <c r="AJ96" s="160"/>
      <c r="AK96" s="160"/>
      <c r="AL96" s="160"/>
      <c r="AM96" s="160"/>
      <c r="AN96" s="41">
        <v>5</v>
      </c>
      <c r="AO96" s="41">
        <v>5</v>
      </c>
      <c r="AP96" s="41">
        <v>3</v>
      </c>
      <c r="AQ96" s="41">
        <v>3</v>
      </c>
      <c r="AR96" s="42">
        <v>5</v>
      </c>
      <c r="AS96" s="212">
        <v>5</v>
      </c>
    </row>
    <row r="97" spans="1:99" ht="9.75" customHeight="1">
      <c r="A97" s="1025"/>
      <c r="B97" s="986"/>
      <c r="C97" s="36" t="s">
        <v>8</v>
      </c>
      <c r="D97" s="36">
        <f t="shared" si="20"/>
        <v>0</v>
      </c>
      <c r="M97" s="36"/>
      <c r="N97" s="36"/>
      <c r="O97" s="36"/>
      <c r="P97" s="36"/>
      <c r="Q97" s="36"/>
      <c r="R97" s="36"/>
      <c r="S97" s="36"/>
      <c r="T97" s="36"/>
      <c r="U97" s="36"/>
      <c r="V97" s="36"/>
      <c r="W97" s="36"/>
    </row>
    <row r="98" spans="1:99" s="61" customFormat="1" ht="9.75" customHeight="1">
      <c r="A98" s="1025"/>
      <c r="B98" s="987"/>
      <c r="C98" s="252" t="s">
        <v>9</v>
      </c>
      <c r="D98" s="61">
        <f t="shared" si="20"/>
        <v>20</v>
      </c>
      <c r="X98" s="62"/>
      <c r="Y98" s="62"/>
      <c r="Z98" s="62"/>
      <c r="AA98" s="62"/>
      <c r="AC98" s="329"/>
      <c r="AD98" s="62"/>
      <c r="AE98" s="62"/>
      <c r="AF98" s="62"/>
      <c r="AG98" s="62"/>
      <c r="AH98" s="173"/>
      <c r="AI98" s="173"/>
      <c r="AJ98" s="173"/>
      <c r="AK98" s="138">
        <v>5</v>
      </c>
      <c r="AL98" s="138">
        <v>5</v>
      </c>
      <c r="AM98" s="138">
        <v>5</v>
      </c>
      <c r="AN98" s="138">
        <v>5</v>
      </c>
      <c r="AO98" s="158"/>
      <c r="AP98" s="183"/>
      <c r="AQ98" s="62"/>
      <c r="AS98" s="64"/>
      <c r="AT98" s="243"/>
      <c r="AU98" s="243"/>
      <c r="AX98" s="62"/>
      <c r="AZ98" s="64"/>
      <c r="BE98" s="62"/>
      <c r="BF98" s="62"/>
      <c r="BG98" s="62"/>
      <c r="BI98" s="329"/>
      <c r="BJ98" s="62"/>
      <c r="BL98" s="329"/>
      <c r="BM98" s="37"/>
      <c r="BN98" s="63"/>
      <c r="BO98" s="64"/>
    </row>
    <row r="99" spans="1:99" s="57" customFormat="1" ht="9.75" customHeight="1">
      <c r="A99" s="1051">
        <v>6</v>
      </c>
      <c r="B99" s="979" t="s">
        <v>30</v>
      </c>
      <c r="C99" s="57" t="s">
        <v>5</v>
      </c>
      <c r="D99" s="57">
        <f t="shared" si="20"/>
        <v>0</v>
      </c>
      <c r="M99" s="58"/>
      <c r="N99" s="58"/>
      <c r="O99" s="58"/>
      <c r="P99" s="58"/>
      <c r="Q99" s="58"/>
      <c r="R99" s="58"/>
      <c r="S99" s="58"/>
      <c r="T99" s="58"/>
      <c r="U99" s="58"/>
      <c r="V99" s="58"/>
      <c r="W99" s="58"/>
      <c r="X99" s="58"/>
      <c r="Y99" s="58"/>
      <c r="Z99" s="58"/>
      <c r="AA99" s="58"/>
      <c r="AC99" s="326"/>
      <c r="AD99" s="58"/>
      <c r="AE99" s="58"/>
      <c r="AF99" s="58"/>
      <c r="AG99" s="58"/>
      <c r="AH99" s="58"/>
      <c r="AI99" s="58"/>
      <c r="AJ99" s="58"/>
      <c r="AK99" s="58"/>
      <c r="AL99" s="58"/>
      <c r="AM99" s="58"/>
      <c r="AN99" s="58"/>
      <c r="AO99" s="58"/>
      <c r="AP99" s="58"/>
      <c r="AQ99" s="58"/>
      <c r="AS99" s="60"/>
      <c r="AT99" s="241"/>
      <c r="AU99" s="241"/>
      <c r="AX99" s="58"/>
      <c r="AZ99" s="60"/>
      <c r="BE99" s="58"/>
      <c r="BF99" s="58"/>
      <c r="BG99" s="58"/>
      <c r="BI99" s="326"/>
      <c r="BJ99" s="58"/>
      <c r="BL99" s="326"/>
      <c r="BM99" s="37"/>
      <c r="BN99" s="59"/>
      <c r="BO99" s="60"/>
    </row>
    <row r="100" spans="1:99" ht="9.75" customHeight="1">
      <c r="A100" s="1052"/>
      <c r="B100" s="980"/>
      <c r="C100" s="36" t="s">
        <v>6</v>
      </c>
      <c r="D100" s="36">
        <f t="shared" si="20"/>
        <v>0</v>
      </c>
      <c r="AM100" s="47"/>
      <c r="AN100" s="47"/>
      <c r="AO100" s="47"/>
      <c r="AP100" s="47"/>
      <c r="AQ100" s="47"/>
      <c r="AR100" s="46"/>
      <c r="AS100" s="45"/>
      <c r="AT100" s="237"/>
    </row>
    <row r="101" spans="1:99" ht="9.75" customHeight="1">
      <c r="A101" s="1052"/>
      <c r="B101" s="980"/>
      <c r="C101" s="36" t="s">
        <v>7</v>
      </c>
      <c r="D101" s="36">
        <f t="shared" si="20"/>
        <v>0</v>
      </c>
      <c r="AU101" s="248"/>
    </row>
    <row r="102" spans="1:99" ht="9.75" customHeight="1">
      <c r="A102" s="1052"/>
      <c r="B102" s="980"/>
      <c r="C102" s="36" t="s">
        <v>8</v>
      </c>
      <c r="D102" s="36">
        <f t="shared" si="20"/>
        <v>0</v>
      </c>
      <c r="AM102" s="68"/>
      <c r="AN102" s="68"/>
      <c r="AO102" s="68"/>
      <c r="AP102" s="68"/>
      <c r="AQ102" s="68"/>
      <c r="AR102" s="67"/>
      <c r="AS102" s="70"/>
      <c r="AT102" s="244"/>
    </row>
    <row r="103" spans="1:99" s="61" customFormat="1" ht="9.75" customHeight="1">
      <c r="A103" s="1053"/>
      <c r="B103" s="981"/>
      <c r="C103" s="61" t="s">
        <v>9</v>
      </c>
      <c r="D103" s="61">
        <f t="shared" si="20"/>
        <v>180</v>
      </c>
      <c r="M103" s="62"/>
      <c r="N103" s="62"/>
      <c r="O103" s="62"/>
      <c r="P103" s="62"/>
      <c r="Q103" s="62"/>
      <c r="R103" s="138">
        <v>4</v>
      </c>
      <c r="S103" s="138">
        <v>4</v>
      </c>
      <c r="T103" s="138">
        <v>2</v>
      </c>
      <c r="U103" s="138">
        <v>10</v>
      </c>
      <c r="V103" s="138">
        <v>10</v>
      </c>
      <c r="W103" s="138">
        <v>10</v>
      </c>
      <c r="X103" s="138">
        <v>10</v>
      </c>
      <c r="Y103" s="138">
        <v>10</v>
      </c>
      <c r="Z103" s="138">
        <v>10</v>
      </c>
      <c r="AA103" s="173">
        <v>10</v>
      </c>
      <c r="AB103" s="110">
        <v>10</v>
      </c>
      <c r="AC103" s="230">
        <v>10</v>
      </c>
      <c r="AD103" s="173">
        <v>10</v>
      </c>
      <c r="AE103" s="173">
        <v>10</v>
      </c>
      <c r="AF103" s="173">
        <v>10</v>
      </c>
      <c r="AG103" s="173">
        <v>10</v>
      </c>
      <c r="AH103" s="173">
        <v>10</v>
      </c>
      <c r="AI103" s="173">
        <v>10</v>
      </c>
      <c r="AJ103" s="173">
        <v>10</v>
      </c>
      <c r="AK103" s="173">
        <v>10</v>
      </c>
      <c r="AL103" s="62"/>
      <c r="AM103" s="62"/>
      <c r="AN103" s="62"/>
      <c r="AO103" s="62"/>
      <c r="AP103" s="62"/>
      <c r="AQ103" s="62"/>
      <c r="AS103" s="64"/>
      <c r="AT103" s="243"/>
      <c r="AU103" s="243"/>
      <c r="AX103" s="62"/>
      <c r="AZ103" s="64"/>
      <c r="BE103" s="62"/>
      <c r="BF103" s="62"/>
      <c r="BG103" s="62"/>
      <c r="BI103" s="329"/>
      <c r="BJ103" s="62"/>
      <c r="BL103" s="329"/>
      <c r="BM103" s="37"/>
      <c r="BN103" s="63"/>
      <c r="BO103" s="64"/>
    </row>
    <row r="104" spans="1:99" s="106" customFormat="1" ht="50.25" hidden="1" customHeight="1">
      <c r="A104" s="412"/>
      <c r="B104" s="148"/>
      <c r="M104" s="149"/>
      <c r="N104" s="149"/>
      <c r="O104" s="149"/>
      <c r="P104" s="149"/>
      <c r="Q104" s="149"/>
      <c r="R104" s="187"/>
      <c r="S104" s="187"/>
      <c r="T104" s="187"/>
      <c r="U104" s="187"/>
      <c r="V104" s="187"/>
      <c r="W104" s="187"/>
      <c r="X104" s="187"/>
      <c r="Y104" s="187"/>
      <c r="Z104" s="187"/>
      <c r="AA104" s="187"/>
      <c r="AB104" s="159"/>
      <c r="AC104" s="337"/>
      <c r="AD104" s="187"/>
      <c r="AE104" s="187"/>
      <c r="AF104" s="187"/>
      <c r="AG104" s="187"/>
      <c r="AH104" s="187"/>
      <c r="AI104" s="187"/>
      <c r="AJ104" s="187"/>
      <c r="AK104" s="187"/>
      <c r="AL104" s="149"/>
      <c r="AM104" s="149"/>
      <c r="AN104" s="149"/>
      <c r="AO104" s="149"/>
      <c r="AP104" s="149"/>
      <c r="AQ104" s="149"/>
      <c r="AS104" s="210"/>
      <c r="AT104" s="246"/>
      <c r="AU104" s="246"/>
      <c r="AX104" s="149"/>
      <c r="AZ104" s="210"/>
      <c r="BE104" s="149"/>
      <c r="BF104" s="149"/>
      <c r="BG104" s="149"/>
      <c r="BI104" s="35"/>
      <c r="BJ104" s="149"/>
      <c r="BL104" s="35"/>
      <c r="BM104" s="37"/>
      <c r="BN104" s="151"/>
      <c r="BO104" s="210"/>
    </row>
    <row r="105" spans="1:99" s="57" customFormat="1" ht="9.75" customHeight="1">
      <c r="A105" s="1051">
        <v>6</v>
      </c>
      <c r="B105" s="985" t="s">
        <v>31</v>
      </c>
      <c r="C105" s="57" t="s">
        <v>5</v>
      </c>
      <c r="D105" s="57">
        <f t="shared" ref="D105:D114" si="21">SUM(E105:CT105)</f>
        <v>0</v>
      </c>
      <c r="R105" s="58"/>
      <c r="S105" s="58"/>
      <c r="T105" s="58"/>
      <c r="U105" s="58"/>
      <c r="V105" s="58"/>
      <c r="W105" s="58"/>
      <c r="X105" s="58"/>
      <c r="Y105" s="58"/>
      <c r="Z105" s="58"/>
      <c r="AA105" s="58"/>
      <c r="AC105" s="326"/>
      <c r="AD105" s="58"/>
      <c r="AE105" s="58"/>
      <c r="AF105" s="58"/>
      <c r="AG105" s="58"/>
      <c r="AH105" s="58"/>
      <c r="AI105" s="58"/>
      <c r="AJ105" s="58"/>
      <c r="AK105" s="58"/>
      <c r="AL105" s="58"/>
      <c r="AM105" s="58"/>
      <c r="AN105" s="58"/>
      <c r="AO105" s="58"/>
      <c r="AP105" s="58"/>
      <c r="AQ105" s="58"/>
      <c r="AS105" s="60"/>
      <c r="AT105" s="241"/>
      <c r="AU105" s="241"/>
      <c r="AX105" s="58"/>
      <c r="AZ105" s="60"/>
      <c r="BE105" s="58"/>
      <c r="BF105" s="58"/>
      <c r="BG105" s="58"/>
      <c r="BI105" s="326"/>
      <c r="BJ105" s="58"/>
      <c r="BL105" s="326"/>
      <c r="BM105" s="37"/>
      <c r="BN105" s="59"/>
      <c r="BO105" s="60"/>
    </row>
    <row r="106" spans="1:99" ht="9.75" customHeight="1">
      <c r="A106" s="1052"/>
      <c r="B106" s="986"/>
      <c r="C106" s="36" t="s">
        <v>6</v>
      </c>
      <c r="D106" s="36">
        <f t="shared" si="21"/>
        <v>0</v>
      </c>
      <c r="M106" s="36"/>
      <c r="N106" s="36"/>
      <c r="O106" s="36"/>
      <c r="P106" s="36"/>
      <c r="Q106" s="36"/>
    </row>
    <row r="107" spans="1:99" ht="9.75" customHeight="1">
      <c r="A107" s="1052"/>
      <c r="B107" s="986"/>
      <c r="C107" s="36" t="s">
        <v>7</v>
      </c>
      <c r="D107" s="36">
        <f t="shared" si="21"/>
        <v>0</v>
      </c>
      <c r="M107" s="36"/>
      <c r="N107" s="36"/>
      <c r="O107" s="36"/>
      <c r="P107" s="36"/>
      <c r="Q107" s="36"/>
    </row>
    <row r="108" spans="1:99" ht="9.75" customHeight="1">
      <c r="A108" s="1052"/>
      <c r="B108" s="986"/>
      <c r="C108" s="36" t="s">
        <v>8</v>
      </c>
      <c r="D108" s="36">
        <f t="shared" si="21"/>
        <v>0</v>
      </c>
      <c r="M108" s="36"/>
      <c r="N108" s="36"/>
      <c r="O108" s="36"/>
      <c r="P108" s="36"/>
      <c r="Q108" s="36"/>
    </row>
    <row r="109" spans="1:99" s="61" customFormat="1" ht="9.75" customHeight="1">
      <c r="A109" s="1053"/>
      <c r="B109" s="987"/>
      <c r="C109" s="61" t="s">
        <v>9</v>
      </c>
      <c r="D109" s="61">
        <f t="shared" si="21"/>
        <v>67</v>
      </c>
      <c r="Q109" s="110"/>
      <c r="R109" s="138">
        <v>3</v>
      </c>
      <c r="S109" s="138">
        <v>7</v>
      </c>
      <c r="T109" s="138">
        <v>7</v>
      </c>
      <c r="U109" s="173">
        <v>5</v>
      </c>
      <c r="V109" s="173">
        <v>5</v>
      </c>
      <c r="W109" s="173">
        <v>5</v>
      </c>
      <c r="X109" s="173">
        <v>5</v>
      </c>
      <c r="Y109" s="173">
        <v>5</v>
      </c>
      <c r="Z109" s="173">
        <v>5</v>
      </c>
      <c r="AA109" s="62"/>
      <c r="AB109" s="110">
        <v>5</v>
      </c>
      <c r="AC109" s="230">
        <v>5</v>
      </c>
      <c r="AD109" s="173">
        <v>5</v>
      </c>
      <c r="AE109" s="173">
        <v>5</v>
      </c>
      <c r="AF109" s="62"/>
      <c r="AG109" s="62"/>
      <c r="AH109" s="62"/>
      <c r="AI109" s="62"/>
      <c r="AJ109" s="62"/>
      <c r="AK109" s="62"/>
      <c r="AL109" s="62"/>
      <c r="AM109" s="62"/>
      <c r="AN109" s="62"/>
      <c r="AO109" s="62"/>
      <c r="AP109" s="62"/>
      <c r="AQ109" s="62"/>
      <c r="AS109" s="64"/>
      <c r="AT109" s="243"/>
      <c r="AU109" s="243"/>
      <c r="AX109" s="62"/>
      <c r="AZ109" s="64"/>
      <c r="BE109" s="62"/>
      <c r="BF109" s="62"/>
      <c r="BG109" s="62"/>
      <c r="BI109" s="329"/>
      <c r="BJ109" s="62"/>
      <c r="BL109" s="329"/>
      <c r="BM109" s="37"/>
      <c r="BN109" s="63"/>
      <c r="BO109" s="64"/>
    </row>
    <row r="110" spans="1:99" s="106" customFormat="1" ht="9.75" hidden="1" customHeight="1">
      <c r="A110" s="1024">
        <v>7</v>
      </c>
      <c r="B110" s="979" t="s">
        <v>105</v>
      </c>
      <c r="C110" s="67" t="s">
        <v>5</v>
      </c>
      <c r="D110" s="67">
        <f t="shared" si="21"/>
        <v>27</v>
      </c>
      <c r="E110" s="67"/>
      <c r="F110" s="67"/>
      <c r="G110" s="67"/>
      <c r="H110" s="67"/>
      <c r="I110" s="67"/>
      <c r="J110" s="67"/>
      <c r="K110" s="67"/>
      <c r="L110" s="67"/>
      <c r="M110" s="68"/>
      <c r="N110" s="68"/>
      <c r="O110" s="68"/>
      <c r="P110" s="68"/>
      <c r="Q110" s="68"/>
      <c r="R110" s="68"/>
      <c r="S110" s="68"/>
      <c r="T110" s="68"/>
      <c r="U110" s="68"/>
      <c r="V110" s="68"/>
      <c r="W110" s="68"/>
      <c r="X110" s="68"/>
      <c r="Y110" s="68"/>
      <c r="Z110" s="68"/>
      <c r="AA110" s="68"/>
      <c r="AB110" s="67"/>
      <c r="AC110" s="271"/>
      <c r="AD110" s="141">
        <v>3</v>
      </c>
      <c r="AE110" s="141">
        <v>5</v>
      </c>
      <c r="AF110" s="141">
        <v>5</v>
      </c>
      <c r="AG110" s="141">
        <v>5</v>
      </c>
      <c r="AH110" s="141">
        <v>5</v>
      </c>
      <c r="AI110" s="142">
        <v>2</v>
      </c>
      <c r="AJ110" s="171">
        <v>2</v>
      </c>
      <c r="AK110" s="68"/>
      <c r="AL110" s="68"/>
      <c r="AM110" s="68"/>
      <c r="AN110" s="68"/>
      <c r="AO110" s="68"/>
      <c r="AP110" s="68"/>
      <c r="AQ110" s="68"/>
      <c r="AR110" s="67"/>
      <c r="AS110" s="70"/>
      <c r="AT110" s="244"/>
      <c r="AU110" s="244"/>
      <c r="AV110" s="67"/>
      <c r="AW110" s="67"/>
      <c r="AX110" s="68"/>
      <c r="AY110" s="67"/>
      <c r="AZ110" s="70"/>
      <c r="BA110" s="67"/>
      <c r="BB110" s="67"/>
      <c r="BC110" s="67"/>
      <c r="BD110" s="67"/>
      <c r="BE110" s="68"/>
      <c r="BF110" s="68"/>
      <c r="BG110" s="68"/>
      <c r="BH110" s="67"/>
      <c r="BI110" s="271"/>
      <c r="BJ110" s="68"/>
      <c r="BK110" s="67"/>
      <c r="BL110" s="271"/>
      <c r="BM110" s="37"/>
      <c r="BN110" s="69"/>
      <c r="BO110" s="70"/>
      <c r="BP110" s="67"/>
      <c r="BQ110" s="67"/>
      <c r="BR110" s="67"/>
      <c r="BS110" s="67"/>
      <c r="BT110" s="67"/>
      <c r="BU110" s="67"/>
      <c r="BV110" s="67"/>
      <c r="BW110" s="67"/>
      <c r="BX110" s="67"/>
      <c r="BY110" s="67"/>
      <c r="BZ110" s="67"/>
      <c r="CA110" s="67"/>
      <c r="CB110" s="67"/>
      <c r="CC110" s="67"/>
      <c r="CD110" s="67"/>
      <c r="CE110" s="67"/>
      <c r="CF110" s="67"/>
      <c r="CG110" s="67"/>
      <c r="CH110" s="67"/>
      <c r="CI110" s="67"/>
      <c r="CJ110" s="67"/>
      <c r="CK110" s="67"/>
      <c r="CL110" s="67"/>
      <c r="CM110" s="67"/>
      <c r="CN110" s="67"/>
      <c r="CO110" s="67"/>
      <c r="CP110" s="67"/>
      <c r="CQ110" s="67"/>
      <c r="CR110" s="67"/>
      <c r="CS110" s="67"/>
      <c r="CT110" s="67"/>
      <c r="CU110" s="67"/>
    </row>
    <row r="111" spans="1:99" s="106" customFormat="1" ht="9.75" hidden="1" customHeight="1">
      <c r="A111" s="1025"/>
      <c r="B111" s="980"/>
      <c r="C111" s="36" t="s">
        <v>6</v>
      </c>
      <c r="D111" s="36">
        <f t="shared" si="21"/>
        <v>0</v>
      </c>
      <c r="E111" s="36"/>
      <c r="F111" s="36"/>
      <c r="G111" s="36"/>
      <c r="H111" s="36"/>
      <c r="I111" s="36"/>
      <c r="J111" s="36"/>
      <c r="K111" s="36"/>
      <c r="L111" s="36"/>
      <c r="M111" s="37"/>
      <c r="N111" s="37"/>
      <c r="O111" s="37"/>
      <c r="P111" s="37"/>
      <c r="Q111" s="37"/>
      <c r="R111" s="37"/>
      <c r="S111" s="37"/>
      <c r="T111" s="37"/>
      <c r="U111" s="37"/>
      <c r="V111" s="37"/>
      <c r="W111" s="37"/>
      <c r="X111" s="37"/>
      <c r="Y111" s="37"/>
      <c r="Z111" s="37"/>
      <c r="AA111" s="37"/>
      <c r="AB111" s="36"/>
      <c r="AC111" s="327"/>
      <c r="AD111" s="37"/>
      <c r="AE111" s="37"/>
      <c r="AF111" s="37"/>
      <c r="AG111" s="37"/>
      <c r="AH111" s="37"/>
      <c r="AI111" s="37"/>
      <c r="AJ111" s="37"/>
      <c r="AK111" s="37"/>
      <c r="AL111" s="37"/>
      <c r="AM111" s="37"/>
      <c r="AN111" s="37"/>
      <c r="AO111" s="37"/>
      <c r="AP111" s="37"/>
      <c r="AQ111" s="37"/>
      <c r="AR111" s="36"/>
      <c r="AS111" s="39"/>
      <c r="AT111" s="242"/>
      <c r="AU111" s="242"/>
      <c r="AV111" s="36"/>
      <c r="AW111" s="36"/>
      <c r="AX111" s="37"/>
      <c r="AY111" s="36"/>
      <c r="AZ111" s="39"/>
      <c r="BA111" s="36"/>
      <c r="BB111" s="36"/>
      <c r="BC111" s="36"/>
      <c r="BD111" s="36"/>
      <c r="BE111" s="37"/>
      <c r="BF111" s="37"/>
      <c r="BG111" s="37"/>
      <c r="BH111" s="36"/>
      <c r="BI111" s="327"/>
      <c r="BJ111" s="37"/>
      <c r="BK111" s="36"/>
      <c r="BL111" s="327"/>
      <c r="BM111" s="37"/>
      <c r="BN111" s="38"/>
      <c r="BO111" s="39"/>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c r="CU111" s="36"/>
    </row>
    <row r="112" spans="1:99" s="106" customFormat="1" ht="9.75" hidden="1" customHeight="1">
      <c r="A112" s="1025"/>
      <c r="B112" s="980"/>
      <c r="C112" s="36" t="s">
        <v>7</v>
      </c>
      <c r="D112" s="36">
        <f t="shared" si="21"/>
        <v>9</v>
      </c>
      <c r="E112" s="36"/>
      <c r="F112" s="36"/>
      <c r="G112" s="36"/>
      <c r="H112" s="36"/>
      <c r="I112" s="36"/>
      <c r="J112" s="36"/>
      <c r="K112" s="36"/>
      <c r="L112" s="36"/>
      <c r="M112" s="37"/>
      <c r="N112" s="37">
        <v>4.5</v>
      </c>
      <c r="O112" s="37">
        <v>4.5</v>
      </c>
      <c r="P112" s="37"/>
      <c r="Q112" s="37"/>
      <c r="R112" s="37"/>
      <c r="S112" s="37"/>
      <c r="T112" s="37"/>
      <c r="U112" s="37"/>
      <c r="V112" s="37"/>
      <c r="W112" s="37"/>
      <c r="X112" s="37"/>
      <c r="Y112" s="37"/>
      <c r="Z112" s="37"/>
      <c r="AA112" s="37"/>
      <c r="AB112" s="36"/>
      <c r="AC112" s="327"/>
      <c r="AD112" s="37"/>
      <c r="AE112" s="37"/>
      <c r="AF112" s="37"/>
      <c r="AG112" s="37"/>
      <c r="AH112" s="37"/>
      <c r="AI112" s="37"/>
      <c r="AJ112" s="37"/>
      <c r="AK112" s="37"/>
      <c r="AL112" s="37"/>
      <c r="AM112" s="37"/>
      <c r="AN112" s="37"/>
      <c r="AO112" s="37"/>
      <c r="AP112" s="37"/>
      <c r="AQ112" s="37"/>
      <c r="AR112" s="36"/>
      <c r="AS112" s="39"/>
      <c r="AT112" s="242"/>
      <c r="AU112" s="242"/>
      <c r="AV112" s="36"/>
      <c r="AW112" s="36"/>
      <c r="AX112" s="37"/>
      <c r="AY112" s="36"/>
      <c r="AZ112" s="39"/>
      <c r="BA112" s="36"/>
      <c r="BB112" s="36"/>
      <c r="BC112" s="36"/>
      <c r="BD112" s="36"/>
      <c r="BE112" s="37"/>
      <c r="BF112" s="37"/>
      <c r="BG112" s="37"/>
      <c r="BH112" s="36"/>
      <c r="BI112" s="327"/>
      <c r="BJ112" s="37"/>
      <c r="BK112" s="36"/>
      <c r="BL112" s="327"/>
      <c r="BM112" s="37"/>
      <c r="BN112" s="38"/>
      <c r="BO112" s="39"/>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row>
    <row r="113" spans="1:100" s="106" customFormat="1" ht="9.75" hidden="1" customHeight="1">
      <c r="A113" s="1025"/>
      <c r="B113" s="980"/>
      <c r="C113" s="36" t="s">
        <v>8</v>
      </c>
      <c r="D113" s="36">
        <f t="shared" si="21"/>
        <v>0</v>
      </c>
      <c r="E113" s="36"/>
      <c r="F113" s="36"/>
      <c r="G113" s="36"/>
      <c r="H113" s="36"/>
      <c r="I113" s="36"/>
      <c r="J113" s="36"/>
      <c r="K113" s="36"/>
      <c r="L113" s="36"/>
      <c r="M113" s="37"/>
      <c r="N113" s="37"/>
      <c r="O113" s="37"/>
      <c r="P113" s="37"/>
      <c r="Q113" s="37"/>
      <c r="R113" s="37"/>
      <c r="S113" s="37"/>
      <c r="T113" s="37"/>
      <c r="U113" s="37"/>
      <c r="V113" s="37"/>
      <c r="W113" s="37"/>
      <c r="X113" s="37"/>
      <c r="Y113" s="37"/>
      <c r="Z113" s="37"/>
      <c r="AA113" s="37"/>
      <c r="AB113" s="36"/>
      <c r="AC113" s="327"/>
      <c r="AD113" s="37"/>
      <c r="AE113" s="37"/>
      <c r="AF113" s="37"/>
      <c r="AG113" s="37"/>
      <c r="AH113" s="37"/>
      <c r="AI113" s="37"/>
      <c r="AJ113" s="37"/>
      <c r="AK113" s="37"/>
      <c r="AL113" s="37"/>
      <c r="AM113" s="37"/>
      <c r="AN113" s="37"/>
      <c r="AO113" s="37"/>
      <c r="AP113" s="37"/>
      <c r="AQ113" s="37"/>
      <c r="AR113" s="36"/>
      <c r="AS113" s="39"/>
      <c r="AT113" s="242"/>
      <c r="AU113" s="242"/>
      <c r="AV113" s="36"/>
      <c r="AW113" s="36"/>
      <c r="AX113" s="37"/>
      <c r="AY113" s="36"/>
      <c r="AZ113" s="39"/>
      <c r="BA113" s="36"/>
      <c r="BB113" s="36"/>
      <c r="BC113" s="36"/>
      <c r="BD113" s="36"/>
      <c r="BE113" s="37"/>
      <c r="BF113" s="37"/>
      <c r="BG113" s="37"/>
      <c r="BH113" s="36"/>
      <c r="BI113" s="327"/>
      <c r="BJ113" s="37"/>
      <c r="BK113" s="36"/>
      <c r="BL113" s="327"/>
      <c r="BM113" s="37"/>
      <c r="BN113" s="38"/>
      <c r="BO113" s="39"/>
      <c r="BP113" s="36"/>
      <c r="BQ113" s="36"/>
      <c r="BR113" s="36"/>
      <c r="BS113" s="36"/>
      <c r="BT113" s="36"/>
      <c r="BU113" s="36"/>
      <c r="BV113" s="36"/>
      <c r="BW113" s="36"/>
      <c r="BX113" s="36"/>
      <c r="BY113" s="36"/>
      <c r="BZ113" s="36"/>
      <c r="CA113" s="36"/>
      <c r="CB113" s="36"/>
      <c r="CC113" s="36"/>
      <c r="CD113" s="36"/>
      <c r="CE113" s="36"/>
      <c r="CF113" s="36"/>
      <c r="CG113" s="36"/>
      <c r="CH113" s="36"/>
      <c r="CI113" s="36"/>
      <c r="CJ113" s="36"/>
      <c r="CK113" s="36"/>
      <c r="CL113" s="36"/>
      <c r="CM113" s="36"/>
      <c r="CN113" s="36"/>
      <c r="CO113" s="36"/>
      <c r="CP113" s="36"/>
      <c r="CQ113" s="36"/>
      <c r="CR113" s="36"/>
      <c r="CS113" s="36"/>
      <c r="CT113" s="36"/>
      <c r="CU113" s="36"/>
    </row>
    <row r="114" spans="1:100" s="106" customFormat="1" ht="9.75" hidden="1" customHeight="1">
      <c r="A114" s="1025"/>
      <c r="B114" s="980"/>
      <c r="C114" s="46" t="s">
        <v>9</v>
      </c>
      <c r="D114" s="46">
        <f t="shared" si="21"/>
        <v>0</v>
      </c>
      <c r="E114" s="46"/>
      <c r="F114" s="46"/>
      <c r="G114" s="46"/>
      <c r="H114" s="46"/>
      <c r="I114" s="46"/>
      <c r="J114" s="46"/>
      <c r="K114" s="46"/>
      <c r="L114" s="46"/>
      <c r="M114" s="47"/>
      <c r="N114" s="47"/>
      <c r="O114" s="47"/>
      <c r="P114" s="47"/>
      <c r="Q114" s="47"/>
      <c r="R114" s="47"/>
      <c r="S114" s="47"/>
      <c r="T114" s="47"/>
      <c r="U114" s="47"/>
      <c r="V114" s="47"/>
      <c r="W114" s="47"/>
      <c r="X114" s="47"/>
      <c r="Y114" s="47"/>
      <c r="Z114" s="47"/>
      <c r="AA114" s="47"/>
      <c r="AB114" s="46"/>
      <c r="AC114" s="328"/>
      <c r="AD114" s="47"/>
      <c r="AE114" s="47"/>
      <c r="AF114" s="47"/>
      <c r="AG114" s="47"/>
      <c r="AH114" s="47"/>
      <c r="AI114" s="47"/>
      <c r="AJ114" s="47"/>
      <c r="AK114" s="47"/>
      <c r="AL114" s="47"/>
      <c r="AM114" s="47"/>
      <c r="AN114" s="47"/>
      <c r="AO114" s="47"/>
      <c r="AP114" s="47"/>
      <c r="AQ114" s="47"/>
      <c r="AR114" s="46"/>
      <c r="AS114" s="45"/>
      <c r="AT114" s="237"/>
      <c r="AU114" s="237"/>
      <c r="AV114" s="46"/>
      <c r="AW114" s="46"/>
      <c r="AX114" s="47"/>
      <c r="AY114" s="46"/>
      <c r="AZ114" s="45"/>
      <c r="BA114" s="46"/>
      <c r="BB114" s="46"/>
      <c r="BC114" s="46"/>
      <c r="BD114" s="46"/>
      <c r="BE114" s="47"/>
      <c r="BF114" s="47"/>
      <c r="BG114" s="47"/>
      <c r="BH114" s="46"/>
      <c r="BI114" s="328"/>
      <c r="BJ114" s="47"/>
      <c r="BK114" s="46"/>
      <c r="BL114" s="328"/>
      <c r="BM114" s="37"/>
      <c r="BN114" s="48"/>
      <c r="BO114" s="45"/>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row>
    <row r="115" spans="1:100" s="106" customFormat="1" ht="9.75" customHeight="1">
      <c r="A115" s="1060">
        <v>8</v>
      </c>
      <c r="B115" s="985" t="s">
        <v>35</v>
      </c>
      <c r="C115" s="57" t="s">
        <v>5</v>
      </c>
      <c r="D115" s="378">
        <f>SUM(E115:CT115)</f>
        <v>0</v>
      </c>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8"/>
      <c r="AE115" s="58"/>
      <c r="AF115" s="58"/>
      <c r="AG115" s="58"/>
      <c r="AH115" s="58"/>
      <c r="AI115" s="58"/>
      <c r="AJ115" s="58"/>
      <c r="AK115" s="58"/>
      <c r="AL115" s="58"/>
      <c r="AM115" s="58"/>
      <c r="AN115" s="58"/>
      <c r="AO115" s="58"/>
      <c r="AP115" s="58"/>
      <c r="AQ115" s="58"/>
      <c r="AR115" s="57"/>
      <c r="AS115" s="60"/>
      <c r="AT115" s="241"/>
      <c r="AU115" s="241"/>
      <c r="AV115" s="57"/>
      <c r="AW115" s="57"/>
      <c r="AX115" s="58"/>
      <c r="AY115" s="57"/>
      <c r="AZ115" s="60"/>
      <c r="BA115" s="57"/>
      <c r="BB115" s="57"/>
      <c r="BC115" s="57"/>
      <c r="BD115" s="57"/>
      <c r="BE115" s="58"/>
      <c r="BF115" s="58"/>
      <c r="BG115" s="58"/>
      <c r="BH115" s="57"/>
      <c r="BI115" s="326"/>
      <c r="BJ115" s="140"/>
      <c r="BK115" s="85"/>
      <c r="BL115" s="335"/>
      <c r="BM115" s="160"/>
      <c r="BN115" s="188"/>
      <c r="BO115" s="60"/>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row>
    <row r="116" spans="1:100" s="106" customFormat="1" ht="9.75" customHeight="1">
      <c r="A116" s="1061"/>
      <c r="B116" s="986"/>
      <c r="C116" s="36" t="s">
        <v>6</v>
      </c>
      <c r="D116" s="36">
        <f>SUM(E116:CT116)</f>
        <v>35</v>
      </c>
      <c r="E116" s="36"/>
      <c r="F116" s="36"/>
      <c r="G116" s="36"/>
      <c r="H116" s="36"/>
      <c r="I116" s="36"/>
      <c r="J116" s="36"/>
      <c r="K116" s="36"/>
      <c r="L116" s="36"/>
      <c r="M116" s="36"/>
      <c r="N116" s="36"/>
      <c r="O116" s="36"/>
      <c r="P116" s="36"/>
      <c r="Q116" s="36"/>
      <c r="R116" s="36"/>
      <c r="S116" s="36"/>
      <c r="T116" s="36"/>
      <c r="U116" s="36"/>
      <c r="V116" s="36"/>
      <c r="W116" s="36"/>
      <c r="X116" s="36"/>
      <c r="Y116" s="36"/>
      <c r="Z116" s="36"/>
      <c r="AA116" s="43">
        <v>2</v>
      </c>
      <c r="AB116" s="43">
        <v>2</v>
      </c>
      <c r="AC116" s="36"/>
      <c r="AD116" s="37"/>
      <c r="AE116" s="37"/>
      <c r="AF116" s="37"/>
      <c r="AG116" s="37"/>
      <c r="AH116" s="41">
        <v>1</v>
      </c>
      <c r="AI116" s="41">
        <v>1</v>
      </c>
      <c r="AJ116" s="41">
        <v>1</v>
      </c>
      <c r="AK116" s="41">
        <v>1</v>
      </c>
      <c r="AL116" s="41">
        <v>1</v>
      </c>
      <c r="AM116" s="41">
        <v>1</v>
      </c>
      <c r="AN116" s="37"/>
      <c r="AO116" s="37"/>
      <c r="AP116" s="37"/>
      <c r="AQ116" s="37"/>
      <c r="AR116" s="36"/>
      <c r="AS116" s="39"/>
      <c r="AT116" s="242"/>
      <c r="AU116" s="242"/>
      <c r="AV116" s="36"/>
      <c r="AW116" s="42">
        <v>5</v>
      </c>
      <c r="AX116" s="41">
        <v>10</v>
      </c>
      <c r="AY116" s="42">
        <v>5</v>
      </c>
      <c r="AZ116" s="212">
        <v>5</v>
      </c>
      <c r="BA116" s="53"/>
      <c r="BB116" s="179"/>
      <c r="BC116" s="36"/>
      <c r="BD116" s="36"/>
      <c r="BE116" s="37"/>
      <c r="BF116" s="37"/>
      <c r="BG116" s="37"/>
      <c r="BH116" s="36"/>
      <c r="BI116" s="327"/>
      <c r="BJ116" s="37"/>
      <c r="BK116" s="36"/>
      <c r="BL116" s="327"/>
      <c r="BM116" s="37"/>
      <c r="BN116" s="38"/>
      <c r="BO116" s="39"/>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row>
    <row r="117" spans="1:100" s="106" customFormat="1" ht="9.75" customHeight="1">
      <c r="A117" s="1061"/>
      <c r="B117" s="986"/>
      <c r="C117" s="36" t="s">
        <v>7</v>
      </c>
      <c r="D117" s="36">
        <f>SUM(E117:CT117)</f>
        <v>30</v>
      </c>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7"/>
      <c r="AE117" s="37"/>
      <c r="AF117" s="37"/>
      <c r="AG117" s="37"/>
      <c r="AH117" s="37"/>
      <c r="AI117" s="37"/>
      <c r="AJ117" s="37"/>
      <c r="AK117" s="37"/>
      <c r="AL117" s="37"/>
      <c r="AM117" s="37"/>
      <c r="AN117" s="37"/>
      <c r="AO117" s="37"/>
      <c r="AP117" s="37"/>
      <c r="AQ117" s="37"/>
      <c r="AR117" s="36"/>
      <c r="AS117" s="39"/>
      <c r="AT117" s="242"/>
      <c r="AU117" s="242"/>
      <c r="AV117" s="36"/>
      <c r="AW117" s="36"/>
      <c r="AX117" s="37"/>
      <c r="AY117" s="43">
        <v>5</v>
      </c>
      <c r="AZ117" s="44">
        <v>10</v>
      </c>
      <c r="BA117" s="43">
        <v>10</v>
      </c>
      <c r="BB117" s="43">
        <v>5</v>
      </c>
      <c r="BC117" s="36"/>
      <c r="BD117" s="36"/>
      <c r="BE117" s="37"/>
      <c r="BF117" s="37"/>
      <c r="BG117" s="37"/>
      <c r="BH117" s="36"/>
      <c r="BI117" s="327"/>
      <c r="BJ117" s="37"/>
      <c r="BK117" s="36"/>
      <c r="BL117" s="327"/>
      <c r="BM117" s="37"/>
      <c r="BN117" s="38"/>
      <c r="BO117" s="39"/>
      <c r="BP117" s="36"/>
      <c r="BQ117" s="36"/>
      <c r="BR117" s="36"/>
      <c r="BS117" s="36"/>
      <c r="BT117" s="36"/>
      <c r="BU117" s="36"/>
      <c r="BV117" s="36"/>
      <c r="BW117" s="3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row>
    <row r="118" spans="1:100" s="106" customFormat="1" ht="9.75" customHeight="1">
      <c r="A118" s="1061"/>
      <c r="B118" s="986"/>
      <c r="C118" s="36" t="s">
        <v>8</v>
      </c>
      <c r="D118" s="49">
        <f>SUM(E118:CT118)</f>
        <v>8</v>
      </c>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7"/>
      <c r="AE118" s="37"/>
      <c r="AF118" s="37"/>
      <c r="AG118" s="37"/>
      <c r="AH118" s="37"/>
      <c r="AI118" s="37"/>
      <c r="AJ118" s="41">
        <v>2</v>
      </c>
      <c r="AK118" s="41">
        <v>2</v>
      </c>
      <c r="AL118" s="41">
        <v>2</v>
      </c>
      <c r="AM118" s="41">
        <v>2</v>
      </c>
      <c r="AN118" s="160"/>
      <c r="AO118" s="37"/>
      <c r="AP118" s="37"/>
      <c r="AQ118" s="37"/>
      <c r="AR118" s="36"/>
      <c r="AS118" s="39"/>
      <c r="AT118" s="242"/>
      <c r="AU118" s="242"/>
      <c r="AV118" s="36"/>
      <c r="AW118" s="36"/>
      <c r="AX118" s="37"/>
      <c r="AY118" s="36"/>
      <c r="AZ118" s="39"/>
      <c r="BA118" s="36"/>
      <c r="BB118" s="36"/>
      <c r="BC118" s="36"/>
      <c r="BD118" s="36"/>
      <c r="BE118" s="37"/>
      <c r="BF118" s="37"/>
      <c r="BG118" s="37"/>
      <c r="BH118" s="36"/>
      <c r="BI118" s="327"/>
      <c r="BJ118" s="37"/>
      <c r="BK118" s="36"/>
      <c r="BL118" s="327"/>
      <c r="BM118" s="37"/>
      <c r="BN118" s="38"/>
      <c r="BO118" s="39"/>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row>
    <row r="119" spans="1:100" s="106" customFormat="1" ht="9.75" customHeight="1">
      <c r="A119" s="1062"/>
      <c r="B119" s="987"/>
      <c r="C119" s="46" t="s">
        <v>9</v>
      </c>
      <c r="D119" s="46">
        <f>SUM(E119:CT119)</f>
        <v>0</v>
      </c>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7"/>
      <c r="AE119" s="47"/>
      <c r="AF119" s="47"/>
      <c r="AG119" s="47"/>
      <c r="AH119" s="47"/>
      <c r="AI119" s="47"/>
      <c r="AJ119" s="47"/>
      <c r="AK119" s="47"/>
      <c r="AL119" s="47"/>
      <c r="AM119" s="47"/>
      <c r="AN119" s="47"/>
      <c r="AO119" s="47"/>
      <c r="AP119" s="47"/>
      <c r="AQ119" s="47"/>
      <c r="AR119" s="46"/>
      <c r="AS119" s="45"/>
      <c r="AT119" s="237"/>
      <c r="AU119" s="237"/>
      <c r="AV119" s="46"/>
      <c r="AW119" s="46"/>
      <c r="AX119" s="47"/>
      <c r="AY119" s="46"/>
      <c r="AZ119" s="45"/>
      <c r="BA119" s="46"/>
      <c r="BB119" s="46"/>
      <c r="BC119" s="46"/>
      <c r="BD119" s="46"/>
      <c r="BE119" s="47"/>
      <c r="BF119" s="47"/>
      <c r="BG119" s="47"/>
      <c r="BH119" s="46"/>
      <c r="BI119" s="328"/>
      <c r="BJ119" s="47"/>
      <c r="BK119" s="46"/>
      <c r="BL119" s="328"/>
      <c r="BM119" s="37"/>
      <c r="BN119" s="48"/>
      <c r="BO119" s="45"/>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row>
    <row r="120" spans="1:100" s="57" customFormat="1" ht="9.75" customHeight="1">
      <c r="A120" s="1051">
        <v>9</v>
      </c>
      <c r="B120" s="985" t="s">
        <v>32</v>
      </c>
      <c r="C120" s="57" t="s">
        <v>5</v>
      </c>
      <c r="D120" s="57">
        <f t="shared" si="20"/>
        <v>28</v>
      </c>
      <c r="J120" s="85">
        <v>5</v>
      </c>
      <c r="K120" s="85">
        <v>10</v>
      </c>
      <c r="L120" s="85">
        <v>5</v>
      </c>
      <c r="M120" s="614">
        <v>5</v>
      </c>
      <c r="N120" s="181">
        <v>3</v>
      </c>
      <c r="O120" s="58"/>
      <c r="P120" s="58"/>
      <c r="Q120" s="58"/>
      <c r="R120" s="58"/>
      <c r="S120" s="58"/>
      <c r="T120" s="58"/>
      <c r="U120" s="58"/>
      <c r="V120" s="58"/>
      <c r="W120" s="58"/>
      <c r="X120" s="58"/>
      <c r="Y120" s="58"/>
      <c r="Z120" s="58"/>
      <c r="AA120" s="58"/>
      <c r="AC120" s="326"/>
      <c r="AD120" s="58"/>
      <c r="AE120" s="58"/>
      <c r="AF120" s="58"/>
      <c r="AG120" s="58"/>
      <c r="AH120" s="58"/>
      <c r="AI120" s="58"/>
      <c r="AJ120" s="58"/>
      <c r="AK120" s="58"/>
      <c r="AL120" s="58"/>
      <c r="AM120" s="58"/>
      <c r="AN120" s="58"/>
      <c r="AO120" s="58"/>
      <c r="AP120" s="58"/>
      <c r="AQ120" s="58"/>
      <c r="AS120" s="60"/>
      <c r="AT120" s="241"/>
      <c r="AU120" s="241"/>
      <c r="AX120" s="58"/>
      <c r="AZ120" s="60"/>
      <c r="BE120" s="58"/>
      <c r="BF120" s="58"/>
      <c r="BG120" s="58"/>
      <c r="BI120" s="326"/>
      <c r="BJ120" s="58"/>
      <c r="BL120" s="326"/>
      <c r="BM120" s="37"/>
      <c r="BN120" s="59"/>
      <c r="BO120" s="60"/>
    </row>
    <row r="121" spans="1:100" ht="9.75" customHeight="1">
      <c r="A121" s="1052"/>
      <c r="B121" s="986"/>
      <c r="C121" s="36" t="s">
        <v>6</v>
      </c>
      <c r="D121" s="36">
        <f t="shared" si="20"/>
        <v>0</v>
      </c>
      <c r="M121" s="36"/>
    </row>
    <row r="122" spans="1:100" ht="9.75" customHeight="1">
      <c r="A122" s="1052"/>
      <c r="B122" s="986"/>
      <c r="C122" s="36" t="s">
        <v>7</v>
      </c>
      <c r="D122" s="36">
        <f t="shared" si="20"/>
        <v>0</v>
      </c>
      <c r="M122" s="36"/>
    </row>
    <row r="123" spans="1:100" ht="9.75" customHeight="1">
      <c r="A123" s="1052"/>
      <c r="B123" s="986"/>
      <c r="C123" s="36" t="s">
        <v>8</v>
      </c>
      <c r="D123" s="36">
        <f t="shared" si="20"/>
        <v>0</v>
      </c>
      <c r="M123" s="36"/>
      <c r="AV123" s="39"/>
      <c r="AW123" s="39"/>
    </row>
    <row r="124" spans="1:100" s="61" customFormat="1" ht="9.75" customHeight="1">
      <c r="A124" s="1053"/>
      <c r="B124" s="987"/>
      <c r="C124" s="61" t="s">
        <v>9</v>
      </c>
      <c r="D124" s="61">
        <f t="shared" si="20"/>
        <v>0</v>
      </c>
      <c r="E124" s="144"/>
      <c r="N124" s="62"/>
      <c r="O124" s="62"/>
      <c r="P124" s="62"/>
      <c r="Q124" s="62"/>
      <c r="R124" s="62"/>
      <c r="S124" s="62"/>
      <c r="T124" s="62"/>
      <c r="U124" s="62"/>
      <c r="V124" s="62"/>
      <c r="W124" s="62"/>
      <c r="X124" s="62"/>
      <c r="Y124" s="62"/>
      <c r="Z124" s="62"/>
      <c r="AA124" s="62"/>
      <c r="AC124" s="329"/>
      <c r="AD124" s="62"/>
      <c r="AE124" s="62"/>
      <c r="AF124" s="62"/>
      <c r="AG124" s="62"/>
      <c r="AH124" s="62"/>
      <c r="AI124" s="62"/>
      <c r="AJ124" s="62"/>
      <c r="AK124" s="62"/>
      <c r="AL124" s="62"/>
      <c r="AM124" s="62"/>
      <c r="AN124" s="62"/>
      <c r="AO124" s="62"/>
      <c r="AP124" s="62"/>
      <c r="AQ124" s="62"/>
      <c r="AS124" s="64"/>
      <c r="AT124" s="243"/>
      <c r="AU124" s="243"/>
      <c r="AV124" s="64"/>
      <c r="AW124" s="64"/>
      <c r="AX124" s="62"/>
      <c r="AZ124" s="64"/>
      <c r="BE124" s="62"/>
      <c r="BF124" s="62"/>
      <c r="BG124" s="62"/>
      <c r="BI124" s="329"/>
      <c r="BJ124" s="62"/>
      <c r="BL124" s="329"/>
      <c r="BM124" s="37"/>
      <c r="BN124" s="63"/>
      <c r="BO124" s="64"/>
    </row>
    <row r="125" spans="1:100" s="67" customFormat="1" ht="9.75" customHeight="1">
      <c r="A125" s="1024">
        <v>10</v>
      </c>
      <c r="B125" s="985" t="s">
        <v>33</v>
      </c>
      <c r="C125" s="70" t="s">
        <v>5</v>
      </c>
      <c r="D125" s="145">
        <v>60</v>
      </c>
      <c r="M125" s="68"/>
      <c r="N125" s="68"/>
      <c r="O125" s="68"/>
      <c r="P125" s="68"/>
      <c r="Q125" s="68"/>
      <c r="R125" s="68"/>
      <c r="S125" s="68"/>
      <c r="T125" s="68"/>
      <c r="U125" s="68"/>
      <c r="V125" s="68"/>
      <c r="W125" s="68"/>
      <c r="X125" s="68"/>
      <c r="Y125" s="68"/>
      <c r="Z125" s="141">
        <v>10</v>
      </c>
      <c r="AA125" s="141">
        <v>10</v>
      </c>
      <c r="AB125" s="139">
        <v>10</v>
      </c>
      <c r="AC125" s="338">
        <v>5</v>
      </c>
      <c r="AD125" s="142">
        <v>5</v>
      </c>
      <c r="AE125" s="380">
        <v>2</v>
      </c>
      <c r="AF125" s="68"/>
      <c r="AG125" s="68"/>
      <c r="AH125" s="68"/>
      <c r="AI125" s="68"/>
      <c r="AJ125" s="68"/>
      <c r="AK125" s="68"/>
      <c r="AL125" s="68"/>
      <c r="AM125" s="68"/>
      <c r="AN125" s="68"/>
      <c r="AO125" s="68"/>
      <c r="AP125" s="68"/>
      <c r="AQ125" s="68"/>
      <c r="AS125" s="70"/>
      <c r="AT125" s="244"/>
      <c r="AU125" s="244"/>
      <c r="AX125" s="68"/>
      <c r="AY125" s="67">
        <v>5</v>
      </c>
      <c r="AZ125" s="70">
        <v>10</v>
      </c>
      <c r="BA125" s="67">
        <v>10</v>
      </c>
      <c r="BE125" s="68"/>
      <c r="BF125" s="68"/>
      <c r="BG125" s="68"/>
      <c r="BI125" s="271"/>
      <c r="BJ125" s="68"/>
      <c r="BL125" s="271"/>
      <c r="BM125" s="37"/>
      <c r="BN125" s="69"/>
      <c r="BO125" s="70"/>
    </row>
    <row r="126" spans="1:100" ht="9.75" customHeight="1">
      <c r="A126" s="1025"/>
      <c r="B126" s="986"/>
      <c r="C126" s="39" t="s">
        <v>6</v>
      </c>
      <c r="D126" s="36">
        <f t="shared" si="20"/>
        <v>23</v>
      </c>
      <c r="AB126" s="42">
        <v>5</v>
      </c>
      <c r="AC126" s="231">
        <v>5</v>
      </c>
      <c r="AD126" s="41">
        <v>5</v>
      </c>
      <c r="AE126" s="41">
        <v>5</v>
      </c>
      <c r="AF126" s="112">
        <v>3</v>
      </c>
      <c r="AG126" s="112"/>
      <c r="AH126" s="182"/>
    </row>
    <row r="127" spans="1:100" ht="9.75" customHeight="1">
      <c r="A127" s="1025"/>
      <c r="B127" s="986"/>
      <c r="C127" s="39" t="s">
        <v>7</v>
      </c>
      <c r="D127" s="36">
        <f t="shared" si="20"/>
        <v>27</v>
      </c>
      <c r="AE127" s="41">
        <v>5</v>
      </c>
      <c r="AF127" s="41">
        <v>5</v>
      </c>
      <c r="AG127" s="41">
        <v>5</v>
      </c>
      <c r="AH127" s="41">
        <v>2</v>
      </c>
      <c r="AI127" s="41">
        <v>3</v>
      </c>
      <c r="AJ127" s="41">
        <v>2</v>
      </c>
      <c r="AK127" s="41">
        <v>2</v>
      </c>
      <c r="AL127" s="182">
        <v>3</v>
      </c>
    </row>
    <row r="128" spans="1:100" ht="9.75" customHeight="1">
      <c r="A128" s="1025"/>
      <c r="B128" s="986"/>
      <c r="C128" s="39" t="s">
        <v>8</v>
      </c>
      <c r="D128" s="49">
        <v>20</v>
      </c>
      <c r="AA128" s="396">
        <v>5</v>
      </c>
      <c r="AB128" s="127">
        <v>5</v>
      </c>
      <c r="AC128" s="397">
        <v>5</v>
      </c>
      <c r="AD128" s="396">
        <v>5</v>
      </c>
    </row>
    <row r="129" spans="1:67" s="46" customFormat="1" ht="9.75" customHeight="1">
      <c r="A129" s="1026"/>
      <c r="B129" s="987"/>
      <c r="C129" s="45" t="s">
        <v>9</v>
      </c>
      <c r="D129" s="46">
        <f>SUM(E129:CT129)</f>
        <v>0</v>
      </c>
      <c r="M129" s="47"/>
      <c r="N129" s="47"/>
      <c r="O129" s="47"/>
      <c r="P129" s="47"/>
      <c r="Q129" s="47"/>
      <c r="R129" s="47"/>
      <c r="S129" s="47"/>
      <c r="T129" s="47"/>
      <c r="U129" s="47"/>
      <c r="V129" s="47"/>
      <c r="W129" s="47"/>
      <c r="X129" s="47"/>
      <c r="Y129" s="47"/>
      <c r="Z129" s="47"/>
      <c r="AA129" s="47"/>
      <c r="AC129" s="328"/>
      <c r="AD129" s="47"/>
      <c r="AE129" s="47"/>
      <c r="AF129" s="47"/>
      <c r="AG129" s="47"/>
      <c r="AH129" s="47"/>
      <c r="AI129" s="47"/>
      <c r="AJ129" s="47"/>
      <c r="AK129" s="47"/>
      <c r="AL129" s="47"/>
      <c r="AM129" s="47"/>
      <c r="AN129" s="47"/>
      <c r="AO129" s="47"/>
      <c r="AP129" s="47"/>
      <c r="AQ129" s="47"/>
      <c r="AS129" s="45"/>
      <c r="AT129" s="237"/>
      <c r="AU129" s="237"/>
      <c r="AX129" s="47"/>
      <c r="AZ129" s="45"/>
      <c r="BE129" s="47"/>
      <c r="BF129" s="47"/>
      <c r="BG129" s="47"/>
      <c r="BI129" s="328"/>
      <c r="BJ129" s="47"/>
      <c r="BL129" s="328"/>
      <c r="BM129" s="37"/>
      <c r="BN129" s="48"/>
      <c r="BO129" s="45"/>
    </row>
    <row r="130" spans="1:67" s="57" customFormat="1" ht="9.75" customHeight="1">
      <c r="A130" s="1051">
        <v>11</v>
      </c>
      <c r="B130" s="979" t="s">
        <v>34</v>
      </c>
      <c r="C130" s="57" t="s">
        <v>5</v>
      </c>
      <c r="D130" s="57">
        <f t="shared" ref="D130:D193" si="22">SUM(E130:CT130)</f>
        <v>0</v>
      </c>
      <c r="M130" s="58"/>
      <c r="N130" s="58"/>
      <c r="O130" s="58"/>
      <c r="P130" s="58"/>
      <c r="Q130" s="58"/>
      <c r="R130" s="58"/>
      <c r="S130" s="58"/>
      <c r="T130" s="58"/>
      <c r="U130" s="58"/>
      <c r="V130" s="58"/>
      <c r="W130" s="58"/>
      <c r="X130" s="58"/>
      <c r="Y130" s="58"/>
      <c r="Z130" s="58"/>
      <c r="AA130" s="58"/>
      <c r="AC130" s="326"/>
      <c r="AD130" s="58"/>
      <c r="AE130" s="58"/>
      <c r="AF130" s="58"/>
      <c r="AG130" s="58"/>
      <c r="AH130" s="58"/>
      <c r="AI130" s="58"/>
      <c r="AJ130" s="58"/>
      <c r="AK130" s="58"/>
      <c r="AL130" s="58"/>
      <c r="AM130" s="58"/>
      <c r="AN130" s="58"/>
      <c r="AO130" s="58"/>
      <c r="AP130" s="58"/>
      <c r="AQ130" s="58"/>
      <c r="AS130" s="60"/>
      <c r="AT130" s="241"/>
      <c r="AU130" s="241"/>
      <c r="AX130" s="58"/>
      <c r="AZ130" s="213"/>
      <c r="BA130" s="85"/>
      <c r="BB130" s="85"/>
      <c r="BC130" s="85"/>
      <c r="BD130" s="85"/>
      <c r="BE130" s="58"/>
      <c r="BF130" s="58"/>
      <c r="BG130" s="58"/>
      <c r="BI130" s="326"/>
      <c r="BJ130" s="58"/>
      <c r="BL130" s="326"/>
      <c r="BM130" s="37"/>
      <c r="BN130" s="59"/>
      <c r="BO130" s="60"/>
    </row>
    <row r="131" spans="1:67" ht="9.75" customHeight="1">
      <c r="A131" s="1052"/>
      <c r="B131" s="980"/>
      <c r="C131" s="36" t="s">
        <v>6</v>
      </c>
      <c r="D131" s="36">
        <f t="shared" si="22"/>
        <v>0</v>
      </c>
      <c r="BC131" s="43"/>
      <c r="BD131" s="43"/>
      <c r="BE131" s="160"/>
      <c r="BF131" s="160"/>
      <c r="BG131" s="160"/>
    </row>
    <row r="132" spans="1:67" ht="9.75" customHeight="1">
      <c r="A132" s="1052"/>
      <c r="B132" s="980"/>
      <c r="C132" s="36" t="s">
        <v>7</v>
      </c>
      <c r="D132" s="36">
        <f t="shared" si="22"/>
        <v>0</v>
      </c>
      <c r="BC132" s="43"/>
      <c r="BD132" s="43"/>
      <c r="BE132" s="160"/>
      <c r="BF132" s="160"/>
      <c r="BG132" s="160"/>
      <c r="BH132" s="43"/>
      <c r="BI132" s="336"/>
      <c r="BJ132" s="160"/>
      <c r="BK132" s="43"/>
    </row>
    <row r="133" spans="1:67" ht="9.75" customHeight="1">
      <c r="A133" s="1052"/>
      <c r="B133" s="980"/>
      <c r="C133" s="36" t="s">
        <v>8</v>
      </c>
      <c r="D133" s="36">
        <f t="shared" si="22"/>
        <v>0</v>
      </c>
      <c r="AX133" s="160"/>
      <c r="AY133" s="43"/>
      <c r="AZ133" s="44"/>
      <c r="BA133" s="43"/>
      <c r="BB133" s="43"/>
      <c r="BC133" s="43"/>
    </row>
    <row r="134" spans="1:67" s="46" customFormat="1" ht="9.75" customHeight="1">
      <c r="A134" s="1053"/>
      <c r="B134" s="981"/>
      <c r="C134" s="46" t="s">
        <v>9</v>
      </c>
      <c r="D134" s="46">
        <f t="shared" si="22"/>
        <v>0</v>
      </c>
      <c r="M134" s="47"/>
      <c r="N134" s="47"/>
      <c r="O134" s="47"/>
      <c r="P134" s="47"/>
      <c r="Q134" s="47"/>
      <c r="R134" s="47"/>
      <c r="S134" s="47"/>
      <c r="T134" s="47"/>
      <c r="U134" s="47"/>
      <c r="V134" s="47"/>
      <c r="W134" s="47"/>
      <c r="X134" s="47"/>
      <c r="Y134" s="47"/>
      <c r="Z134" s="47"/>
      <c r="AA134" s="47"/>
      <c r="AC134" s="328"/>
      <c r="AD134" s="47"/>
      <c r="AE134" s="47"/>
      <c r="AF134" s="47"/>
      <c r="AG134" s="47"/>
      <c r="AH134" s="47"/>
      <c r="AI134" s="47"/>
      <c r="AJ134" s="47"/>
      <c r="AK134" s="47"/>
      <c r="AL134" s="47"/>
      <c r="AM134" s="47"/>
      <c r="AN134" s="47"/>
      <c r="AO134" s="47"/>
      <c r="AP134" s="47"/>
      <c r="AQ134" s="47"/>
      <c r="AS134" s="45"/>
      <c r="AT134" s="237"/>
      <c r="AU134" s="237"/>
      <c r="AX134" s="47"/>
      <c r="AZ134" s="45"/>
      <c r="BE134" s="47"/>
      <c r="BF134" s="47"/>
      <c r="BG134" s="47"/>
      <c r="BI134" s="328"/>
      <c r="BJ134" s="47"/>
      <c r="BL134" s="328"/>
      <c r="BM134" s="37"/>
      <c r="BN134" s="48"/>
      <c r="BO134" s="45"/>
    </row>
    <row r="135" spans="1:67" s="57" customFormat="1" ht="9.75" customHeight="1">
      <c r="A135" s="1060">
        <v>12</v>
      </c>
      <c r="B135" s="985" t="s">
        <v>106</v>
      </c>
      <c r="C135" s="57" t="s">
        <v>5</v>
      </c>
      <c r="D135" s="57">
        <f t="shared" si="22"/>
        <v>45</v>
      </c>
      <c r="X135" s="58"/>
      <c r="Y135" s="58"/>
      <c r="Z135" s="58"/>
      <c r="AA135" s="58"/>
      <c r="AC135" s="326"/>
      <c r="AD135" s="58"/>
      <c r="AE135" s="58"/>
      <c r="AF135" s="58"/>
      <c r="AG135" s="58"/>
      <c r="AH135" s="58"/>
      <c r="AI135" s="58"/>
      <c r="AJ135" s="58"/>
      <c r="AK135" s="58"/>
      <c r="AL135" s="58"/>
      <c r="AM135" s="58"/>
      <c r="AN135" s="58"/>
      <c r="AO135" s="58"/>
      <c r="AP135" s="58"/>
      <c r="AQ135" s="58"/>
      <c r="AS135" s="60"/>
      <c r="AT135" s="241"/>
      <c r="AU135" s="241"/>
      <c r="AX135" s="58"/>
      <c r="AZ135" s="60"/>
      <c r="BB135" s="85">
        <v>10</v>
      </c>
      <c r="BC135" s="85">
        <v>15</v>
      </c>
      <c r="BD135" s="85">
        <v>15</v>
      </c>
      <c r="BE135" s="140">
        <v>5</v>
      </c>
      <c r="BF135" s="58"/>
      <c r="BG135" s="58"/>
      <c r="BI135" s="326"/>
      <c r="BJ135" s="58"/>
      <c r="BL135" s="326"/>
      <c r="BM135" s="37"/>
      <c r="BN135" s="59"/>
      <c r="BO135" s="60"/>
    </row>
    <row r="136" spans="1:67" ht="9.75" customHeight="1">
      <c r="A136" s="1061"/>
      <c r="B136" s="986"/>
      <c r="C136" s="36" t="s">
        <v>6</v>
      </c>
      <c r="D136" s="36">
        <f t="shared" si="22"/>
        <v>0</v>
      </c>
      <c r="M136" s="36"/>
      <c r="N136" s="36"/>
      <c r="O136" s="36"/>
      <c r="P136" s="36"/>
      <c r="Q136" s="36"/>
      <c r="R136" s="36"/>
      <c r="S136" s="36"/>
      <c r="T136" s="36"/>
      <c r="U136" s="36"/>
      <c r="V136" s="36"/>
      <c r="W136" s="36"/>
    </row>
    <row r="137" spans="1:67" ht="9.75" customHeight="1">
      <c r="A137" s="1061"/>
      <c r="B137" s="986"/>
      <c r="C137" s="36" t="s">
        <v>7</v>
      </c>
      <c r="D137" s="36">
        <f t="shared" si="22"/>
        <v>0</v>
      </c>
      <c r="M137" s="36"/>
      <c r="N137" s="36"/>
      <c r="O137" s="36"/>
      <c r="P137" s="36"/>
      <c r="Q137" s="36"/>
      <c r="R137" s="36"/>
      <c r="S137" s="36"/>
      <c r="T137" s="36"/>
      <c r="U137" s="36"/>
      <c r="V137" s="36"/>
      <c r="W137" s="36"/>
    </row>
    <row r="138" spans="1:67" ht="9.75" customHeight="1">
      <c r="A138" s="1061"/>
      <c r="B138" s="986"/>
      <c r="C138" s="36" t="s">
        <v>8</v>
      </c>
      <c r="D138" s="36">
        <f t="shared" si="22"/>
        <v>0</v>
      </c>
      <c r="M138" s="36"/>
      <c r="N138" s="36"/>
      <c r="O138" s="36"/>
      <c r="P138" s="36"/>
      <c r="Q138" s="36"/>
      <c r="R138" s="36"/>
      <c r="S138" s="36"/>
      <c r="T138" s="36"/>
      <c r="U138" s="36"/>
      <c r="V138" s="36"/>
      <c r="W138" s="36"/>
    </row>
    <row r="139" spans="1:67" s="61" customFormat="1" ht="9.75" customHeight="1">
      <c r="A139" s="1062"/>
      <c r="B139" s="987"/>
      <c r="C139" s="61" t="s">
        <v>9</v>
      </c>
      <c r="D139" s="61">
        <f t="shared" si="22"/>
        <v>0</v>
      </c>
      <c r="X139" s="62"/>
      <c r="Y139" s="62"/>
      <c r="Z139" s="62"/>
      <c r="AA139" s="62"/>
      <c r="AC139" s="329"/>
      <c r="AD139" s="62"/>
      <c r="AE139" s="62"/>
      <c r="AF139" s="62"/>
      <c r="AG139" s="62"/>
      <c r="AH139" s="62"/>
      <c r="AI139" s="62"/>
      <c r="AJ139" s="62"/>
      <c r="AK139" s="62"/>
      <c r="AL139" s="62"/>
      <c r="AM139" s="62"/>
      <c r="AN139" s="62"/>
      <c r="AO139" s="62"/>
      <c r="AP139" s="62"/>
      <c r="AQ139" s="62"/>
      <c r="AS139" s="64"/>
      <c r="AT139" s="243"/>
      <c r="AU139" s="243"/>
      <c r="AX139" s="62"/>
      <c r="AZ139" s="64"/>
      <c r="BE139" s="62"/>
      <c r="BF139" s="62"/>
      <c r="BG139" s="62"/>
      <c r="BI139" s="329"/>
      <c r="BJ139" s="62"/>
      <c r="BL139" s="329"/>
      <c r="BM139" s="37"/>
      <c r="BN139" s="63"/>
      <c r="BO139" s="64"/>
    </row>
    <row r="140" spans="1:67" s="67" customFormat="1" ht="9.75" customHeight="1">
      <c r="A140" s="1024">
        <v>13</v>
      </c>
      <c r="B140" s="985" t="s">
        <v>36</v>
      </c>
      <c r="C140" s="145" t="s">
        <v>5</v>
      </c>
      <c r="D140" s="67">
        <f t="shared" si="22"/>
        <v>0</v>
      </c>
      <c r="N140" s="68"/>
      <c r="O140" s="68"/>
      <c r="P140" s="68"/>
      <c r="Q140" s="68"/>
      <c r="R140" s="68"/>
      <c r="S140" s="68"/>
      <c r="T140" s="68"/>
      <c r="U140" s="68"/>
      <c r="V140" s="68"/>
      <c r="W140" s="68"/>
      <c r="X140" s="68"/>
      <c r="Y140" s="149"/>
      <c r="Z140" s="68"/>
      <c r="AA140" s="68"/>
      <c r="AB140" s="106"/>
      <c r="AC140" s="35"/>
      <c r="AD140" s="149"/>
      <c r="AE140" s="149"/>
      <c r="AF140" s="149"/>
      <c r="AG140" s="68"/>
      <c r="AH140" s="408"/>
      <c r="AI140" s="408"/>
      <c r="AJ140" s="408"/>
      <c r="AK140" s="68"/>
      <c r="AL140" s="68"/>
      <c r="AM140" s="68"/>
      <c r="AN140" s="68"/>
      <c r="AO140" s="68"/>
      <c r="AP140" s="68"/>
      <c r="AQ140" s="68"/>
      <c r="AS140" s="70"/>
      <c r="AT140" s="244"/>
      <c r="AU140" s="244"/>
      <c r="AV140" s="130"/>
      <c r="AW140" s="130"/>
      <c r="AX140" s="408"/>
      <c r="AY140" s="130"/>
      <c r="AZ140" s="70"/>
      <c r="BE140" s="68"/>
      <c r="BF140" s="68"/>
      <c r="BG140" s="68"/>
      <c r="BI140" s="271"/>
      <c r="BJ140" s="68"/>
      <c r="BL140" s="271"/>
      <c r="BM140" s="37"/>
      <c r="BN140" s="69"/>
      <c r="BO140" s="70"/>
    </row>
    <row r="141" spans="1:67" ht="9.75" customHeight="1">
      <c r="A141" s="1025"/>
      <c r="B141" s="986"/>
      <c r="C141" s="36" t="s">
        <v>6</v>
      </c>
      <c r="D141" s="36">
        <v>25</v>
      </c>
      <c r="M141" s="36"/>
      <c r="T141" s="41">
        <v>2</v>
      </c>
      <c r="U141" s="41">
        <v>2</v>
      </c>
      <c r="V141" s="41">
        <v>3</v>
      </c>
      <c r="W141" s="41">
        <v>3</v>
      </c>
      <c r="X141" s="41">
        <v>6</v>
      </c>
      <c r="Y141" s="41">
        <v>4</v>
      </c>
      <c r="Z141" s="112">
        <v>2</v>
      </c>
      <c r="AA141" s="112">
        <v>2</v>
      </c>
      <c r="AB141" s="251">
        <v>2</v>
      </c>
      <c r="AH141" s="182"/>
      <c r="AV141" s="43"/>
      <c r="AW141" s="43"/>
      <c r="AX141" s="160"/>
      <c r="AY141" s="43"/>
    </row>
    <row r="142" spans="1:67" ht="9.75" customHeight="1">
      <c r="A142" s="1025"/>
      <c r="B142" s="986"/>
      <c r="C142" s="36" t="s">
        <v>7</v>
      </c>
      <c r="D142" s="36">
        <f t="shared" si="22"/>
        <v>17</v>
      </c>
      <c r="M142" s="36"/>
      <c r="T142" s="68"/>
      <c r="U142" s="68"/>
      <c r="V142" s="68"/>
      <c r="W142" s="68"/>
      <c r="X142" s="141">
        <v>1</v>
      </c>
      <c r="Y142" s="141">
        <v>2</v>
      </c>
      <c r="Z142" s="141">
        <v>4</v>
      </c>
      <c r="AA142" s="141">
        <v>5</v>
      </c>
      <c r="AB142" s="189">
        <v>3</v>
      </c>
      <c r="AC142" s="340">
        <v>1</v>
      </c>
      <c r="AD142" s="171">
        <v>1</v>
      </c>
      <c r="AE142" s="68"/>
      <c r="AF142" s="68"/>
    </row>
    <row r="143" spans="1:67" ht="9.75" customHeight="1">
      <c r="A143" s="1025"/>
      <c r="B143" s="986"/>
      <c r="C143" s="36" t="s">
        <v>8</v>
      </c>
      <c r="D143" s="36">
        <f t="shared" si="22"/>
        <v>0</v>
      </c>
      <c r="M143" s="36"/>
    </row>
    <row r="144" spans="1:67" s="61" customFormat="1" ht="9.75" customHeight="1">
      <c r="A144" s="1026"/>
      <c r="B144" s="987"/>
      <c r="C144" s="61" t="s">
        <v>9</v>
      </c>
      <c r="D144" s="61">
        <f t="shared" si="22"/>
        <v>0</v>
      </c>
      <c r="N144" s="62"/>
      <c r="O144" s="62"/>
      <c r="P144" s="62"/>
      <c r="Q144" s="62"/>
      <c r="R144" s="62"/>
      <c r="S144" s="62"/>
      <c r="T144" s="62"/>
      <c r="U144" s="62"/>
      <c r="V144" s="62"/>
      <c r="W144" s="62"/>
      <c r="X144" s="62"/>
      <c r="Y144" s="62"/>
      <c r="Z144" s="62"/>
      <c r="AA144" s="62"/>
      <c r="AC144" s="329"/>
      <c r="AD144" s="62"/>
      <c r="AE144" s="62"/>
      <c r="AF144" s="62"/>
      <c r="AG144" s="62"/>
      <c r="AH144" s="62"/>
      <c r="AI144" s="62"/>
      <c r="AJ144" s="62"/>
      <c r="AK144" s="62"/>
      <c r="AL144" s="62"/>
      <c r="AM144" s="62"/>
      <c r="AN144" s="62"/>
      <c r="AO144" s="62"/>
      <c r="AP144" s="62"/>
      <c r="AQ144" s="62"/>
      <c r="AS144" s="64"/>
      <c r="AT144" s="243"/>
      <c r="AU144" s="243"/>
      <c r="AX144" s="62"/>
      <c r="AZ144" s="64"/>
      <c r="BE144" s="62"/>
      <c r="BF144" s="62"/>
      <c r="BG144" s="62"/>
      <c r="BI144" s="329"/>
      <c r="BJ144" s="62"/>
      <c r="BL144" s="329"/>
      <c r="BM144" s="37"/>
      <c r="BN144" s="63"/>
      <c r="BO144" s="64"/>
    </row>
    <row r="145" spans="1:100" s="433" customFormat="1" ht="9.75" hidden="1" customHeight="1">
      <c r="A145" s="1054">
        <v>14</v>
      </c>
      <c r="B145" s="1057" t="s">
        <v>29</v>
      </c>
      <c r="C145" s="91" t="s">
        <v>5</v>
      </c>
      <c r="D145" s="91">
        <f t="shared" si="22"/>
        <v>70</v>
      </c>
      <c r="E145" s="91"/>
      <c r="F145" s="91"/>
      <c r="G145" s="91"/>
      <c r="H145" s="91"/>
      <c r="I145" s="91"/>
      <c r="J145" s="91"/>
      <c r="K145" s="91"/>
      <c r="L145" s="91"/>
      <c r="M145" s="172"/>
      <c r="N145" s="172"/>
      <c r="O145" s="172"/>
      <c r="P145" s="172"/>
      <c r="Q145" s="172"/>
      <c r="R145" s="172"/>
      <c r="S145" s="172"/>
      <c r="T145" s="172"/>
      <c r="U145" s="172"/>
      <c r="V145" s="172"/>
      <c r="W145" s="172"/>
      <c r="X145" s="172"/>
      <c r="Y145" s="172"/>
      <c r="Z145" s="172"/>
      <c r="AA145" s="172"/>
      <c r="AB145" s="91"/>
      <c r="AC145" s="428"/>
      <c r="AD145" s="172"/>
      <c r="AE145" s="172"/>
      <c r="AF145" s="172"/>
      <c r="AG145" s="172"/>
      <c r="AH145" s="172"/>
      <c r="AI145" s="172"/>
      <c r="AJ145" s="172"/>
      <c r="AK145" s="172"/>
      <c r="AL145" s="172"/>
      <c r="AM145" s="172"/>
      <c r="AN145" s="172"/>
      <c r="AO145" s="172"/>
      <c r="AP145" s="172"/>
      <c r="AQ145" s="172"/>
      <c r="AR145" s="91"/>
      <c r="AS145" s="430"/>
      <c r="AT145" s="241"/>
      <c r="AU145" s="241"/>
      <c r="AV145" s="91"/>
      <c r="AW145" s="91"/>
      <c r="AX145" s="172"/>
      <c r="AY145" s="91"/>
      <c r="AZ145" s="430"/>
      <c r="BA145" s="91"/>
      <c r="BB145" s="430"/>
      <c r="BC145" s="91"/>
      <c r="BD145" s="91">
        <v>5</v>
      </c>
      <c r="BE145" s="172">
        <v>10</v>
      </c>
      <c r="BF145" s="172">
        <v>10</v>
      </c>
      <c r="BG145" s="172">
        <v>15</v>
      </c>
      <c r="BH145" s="91">
        <v>15</v>
      </c>
      <c r="BI145" s="428">
        <v>15</v>
      </c>
      <c r="BJ145" s="172"/>
      <c r="BK145" s="91"/>
      <c r="BL145" s="428"/>
      <c r="BM145" s="135"/>
      <c r="BN145" s="429"/>
      <c r="BO145" s="430"/>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c r="CM145" s="91"/>
      <c r="CN145" s="91"/>
      <c r="CO145" s="91"/>
      <c r="CP145" s="91"/>
      <c r="CQ145" s="91"/>
      <c r="CR145" s="91"/>
      <c r="CS145" s="91"/>
      <c r="CT145" s="91"/>
      <c r="CU145" s="431"/>
      <c r="CV145" s="432"/>
    </row>
    <row r="146" spans="1:100" s="433" customFormat="1" ht="9.75" hidden="1" customHeight="1">
      <c r="A146" s="1055"/>
      <c r="B146" s="1058"/>
      <c r="C146" s="261" t="s">
        <v>6</v>
      </c>
      <c r="D146" s="261">
        <f t="shared" si="22"/>
        <v>20</v>
      </c>
      <c r="E146" s="261"/>
      <c r="F146" s="261"/>
      <c r="G146" s="261"/>
      <c r="H146" s="261"/>
      <c r="I146" s="261"/>
      <c r="J146" s="261"/>
      <c r="K146" s="261"/>
      <c r="L146" s="261"/>
      <c r="M146" s="135"/>
      <c r="N146" s="135"/>
      <c r="O146" s="135"/>
      <c r="P146" s="135"/>
      <c r="Q146" s="135"/>
      <c r="R146" s="135"/>
      <c r="S146" s="135"/>
      <c r="T146" s="135"/>
      <c r="U146" s="135"/>
      <c r="V146" s="135"/>
      <c r="W146" s="135"/>
      <c r="X146" s="135"/>
      <c r="Y146" s="135"/>
      <c r="Z146" s="135"/>
      <c r="AA146" s="135"/>
      <c r="AB146" s="261"/>
      <c r="AC146" s="434"/>
      <c r="AD146" s="135"/>
      <c r="AE146" s="135"/>
      <c r="AF146" s="135"/>
      <c r="AG146" s="135"/>
      <c r="AH146" s="135"/>
      <c r="AI146" s="135"/>
      <c r="AJ146" s="135"/>
      <c r="AK146" s="135"/>
      <c r="AL146" s="135"/>
      <c r="AM146" s="135"/>
      <c r="AN146" s="135"/>
      <c r="AO146" s="135"/>
      <c r="AP146" s="135"/>
      <c r="AQ146" s="135"/>
      <c r="AR146" s="261"/>
      <c r="AS146" s="264"/>
      <c r="AT146" s="242"/>
      <c r="AU146" s="242"/>
      <c r="AV146" s="261"/>
      <c r="AW146" s="261"/>
      <c r="AX146" s="135"/>
      <c r="AY146" s="261"/>
      <c r="AZ146" s="264"/>
      <c r="BA146" s="261"/>
      <c r="BB146" s="264"/>
      <c r="BC146" s="261"/>
      <c r="BD146" s="261"/>
      <c r="BE146" s="135"/>
      <c r="BF146" s="135"/>
      <c r="BG146" s="135"/>
      <c r="BH146" s="261">
        <v>5</v>
      </c>
      <c r="BI146" s="434">
        <v>5</v>
      </c>
      <c r="BJ146" s="135">
        <v>5</v>
      </c>
      <c r="BK146" s="261">
        <v>5</v>
      </c>
      <c r="BL146" s="434"/>
      <c r="BM146" s="135"/>
      <c r="BN146" s="274"/>
      <c r="BO146" s="264"/>
      <c r="BP146" s="261"/>
      <c r="BQ146" s="261"/>
      <c r="BR146" s="261"/>
      <c r="BS146" s="261"/>
      <c r="BT146" s="261"/>
      <c r="BU146" s="261"/>
      <c r="BV146" s="261"/>
      <c r="BW146" s="261"/>
      <c r="BX146" s="261"/>
      <c r="BY146" s="261"/>
      <c r="BZ146" s="261"/>
      <c r="CA146" s="261"/>
      <c r="CB146" s="261"/>
      <c r="CC146" s="261"/>
      <c r="CD146" s="261"/>
      <c r="CE146" s="261"/>
      <c r="CF146" s="261"/>
      <c r="CG146" s="261"/>
      <c r="CH146" s="261"/>
      <c r="CI146" s="261"/>
      <c r="CJ146" s="261"/>
      <c r="CK146" s="261"/>
      <c r="CL146" s="261"/>
      <c r="CM146" s="261"/>
      <c r="CN146" s="261"/>
      <c r="CO146" s="261"/>
      <c r="CP146" s="261"/>
      <c r="CQ146" s="261"/>
      <c r="CR146" s="261"/>
      <c r="CS146" s="261"/>
      <c r="CT146" s="261"/>
      <c r="CU146" s="435"/>
      <c r="CV146" s="432"/>
    </row>
    <row r="147" spans="1:100" s="433" customFormat="1" ht="9.75" hidden="1" customHeight="1">
      <c r="A147" s="1055"/>
      <c r="B147" s="1058"/>
      <c r="C147" s="261" t="s">
        <v>7</v>
      </c>
      <c r="D147" s="261">
        <f t="shared" si="22"/>
        <v>50</v>
      </c>
      <c r="E147" s="261"/>
      <c r="F147" s="261"/>
      <c r="G147" s="261"/>
      <c r="H147" s="261"/>
      <c r="I147" s="261"/>
      <c r="J147" s="261"/>
      <c r="K147" s="261"/>
      <c r="L147" s="261"/>
      <c r="M147" s="135"/>
      <c r="N147" s="135"/>
      <c r="O147" s="135"/>
      <c r="P147" s="135"/>
      <c r="Q147" s="135"/>
      <c r="R147" s="135"/>
      <c r="S147" s="135"/>
      <c r="T147" s="135"/>
      <c r="U147" s="135"/>
      <c r="V147" s="135"/>
      <c r="W147" s="135"/>
      <c r="X147" s="135"/>
      <c r="Y147" s="135"/>
      <c r="Z147" s="135"/>
      <c r="AA147" s="135"/>
      <c r="AB147" s="261"/>
      <c r="AC147" s="434"/>
      <c r="AD147" s="135"/>
      <c r="AE147" s="135"/>
      <c r="AF147" s="135"/>
      <c r="AG147" s="135"/>
      <c r="AH147" s="135"/>
      <c r="AI147" s="135"/>
      <c r="AJ147" s="135"/>
      <c r="AK147" s="135"/>
      <c r="AL147" s="135"/>
      <c r="AM147" s="135"/>
      <c r="AN147" s="135"/>
      <c r="AO147" s="135"/>
      <c r="AP147" s="135"/>
      <c r="AQ147" s="135"/>
      <c r="AR147" s="261"/>
      <c r="AS147" s="264"/>
      <c r="AT147" s="242"/>
      <c r="AU147" s="242"/>
      <c r="AV147" s="261"/>
      <c r="AW147" s="261"/>
      <c r="AX147" s="135"/>
      <c r="AY147" s="261"/>
      <c r="AZ147" s="264"/>
      <c r="BA147" s="261"/>
      <c r="BB147" s="264"/>
      <c r="BC147" s="261"/>
      <c r="BD147" s="261"/>
      <c r="BE147" s="135"/>
      <c r="BF147" s="135"/>
      <c r="BG147" s="135"/>
      <c r="BH147" s="261"/>
      <c r="BI147" s="434"/>
      <c r="BJ147" s="135">
        <v>5</v>
      </c>
      <c r="BK147" s="261">
        <v>10</v>
      </c>
      <c r="BL147" s="434">
        <v>10</v>
      </c>
      <c r="BM147" s="135">
        <v>10</v>
      </c>
      <c r="BN147" s="274">
        <v>10</v>
      </c>
      <c r="BO147" s="264">
        <v>5</v>
      </c>
      <c r="BP147" s="261"/>
      <c r="BQ147" s="261"/>
      <c r="BR147" s="261"/>
      <c r="BS147" s="261"/>
      <c r="BT147" s="261"/>
      <c r="BU147" s="261"/>
      <c r="BV147" s="261"/>
      <c r="BW147" s="261"/>
      <c r="BX147" s="261"/>
      <c r="BY147" s="261"/>
      <c r="BZ147" s="261"/>
      <c r="CA147" s="261"/>
      <c r="CB147" s="261"/>
      <c r="CC147" s="261"/>
      <c r="CD147" s="261"/>
      <c r="CE147" s="261"/>
      <c r="CF147" s="261"/>
      <c r="CG147" s="261"/>
      <c r="CH147" s="261"/>
      <c r="CI147" s="261"/>
      <c r="CJ147" s="261"/>
      <c r="CK147" s="261"/>
      <c r="CL147" s="261"/>
      <c r="CM147" s="261"/>
      <c r="CN147" s="261"/>
      <c r="CO147" s="261"/>
      <c r="CP147" s="261"/>
      <c r="CQ147" s="261"/>
      <c r="CR147" s="261"/>
      <c r="CS147" s="261"/>
      <c r="CT147" s="261"/>
      <c r="CU147" s="435"/>
      <c r="CV147" s="432"/>
    </row>
    <row r="148" spans="1:100" s="433" customFormat="1" ht="9.75" hidden="1" customHeight="1">
      <c r="A148" s="1055"/>
      <c r="B148" s="1058"/>
      <c r="C148" s="261" t="s">
        <v>8</v>
      </c>
      <c r="D148" s="261">
        <f t="shared" si="22"/>
        <v>31</v>
      </c>
      <c r="E148" s="261"/>
      <c r="F148" s="261"/>
      <c r="G148" s="261"/>
      <c r="H148" s="261"/>
      <c r="I148" s="261"/>
      <c r="J148" s="261"/>
      <c r="K148" s="261"/>
      <c r="L148" s="261"/>
      <c r="M148" s="135"/>
      <c r="N148" s="135"/>
      <c r="O148" s="135"/>
      <c r="P148" s="135"/>
      <c r="Q148" s="135"/>
      <c r="R148" s="135"/>
      <c r="S148" s="135"/>
      <c r="T148" s="135"/>
      <c r="U148" s="135"/>
      <c r="V148" s="135"/>
      <c r="W148" s="135"/>
      <c r="X148" s="135"/>
      <c r="Y148" s="135"/>
      <c r="Z148" s="135"/>
      <c r="AA148" s="135"/>
      <c r="AB148" s="261"/>
      <c r="AC148" s="434"/>
      <c r="AD148" s="135"/>
      <c r="AE148" s="135"/>
      <c r="AF148" s="135"/>
      <c r="AG148" s="135"/>
      <c r="AH148" s="135"/>
      <c r="AI148" s="135"/>
      <c r="AJ148" s="135"/>
      <c r="AK148" s="135"/>
      <c r="AL148" s="135"/>
      <c r="AM148" s="135"/>
      <c r="AN148" s="135"/>
      <c r="AO148" s="135"/>
      <c r="AP148" s="135"/>
      <c r="AQ148" s="135"/>
      <c r="AR148" s="261"/>
      <c r="AS148" s="264"/>
      <c r="AT148" s="242"/>
      <c r="AU148" s="242"/>
      <c r="AV148" s="261"/>
      <c r="AW148" s="261"/>
      <c r="AX148" s="135"/>
      <c r="AY148" s="261"/>
      <c r="AZ148" s="264"/>
      <c r="BA148" s="261">
        <v>5</v>
      </c>
      <c r="BB148" s="264">
        <v>5</v>
      </c>
      <c r="BC148" s="261">
        <v>5</v>
      </c>
      <c r="BD148" s="261">
        <v>5</v>
      </c>
      <c r="BE148" s="135">
        <v>5</v>
      </c>
      <c r="BF148" s="135">
        <v>2</v>
      </c>
      <c r="BG148" s="135">
        <v>2</v>
      </c>
      <c r="BH148" s="261">
        <v>2</v>
      </c>
      <c r="BI148" s="434"/>
      <c r="BJ148" s="135"/>
      <c r="BK148" s="261"/>
      <c r="BL148" s="434"/>
      <c r="BM148" s="135"/>
      <c r="BN148" s="274"/>
      <c r="BO148" s="264"/>
      <c r="BP148" s="261"/>
      <c r="BQ148" s="261"/>
      <c r="BR148" s="261"/>
      <c r="BS148" s="261"/>
      <c r="BT148" s="261"/>
      <c r="BU148" s="261"/>
      <c r="BV148" s="261"/>
      <c r="BW148" s="261"/>
      <c r="BX148" s="261"/>
      <c r="BY148" s="261"/>
      <c r="BZ148" s="261"/>
      <c r="CA148" s="261"/>
      <c r="CB148" s="261"/>
      <c r="CC148" s="261"/>
      <c r="CD148" s="261"/>
      <c r="CE148" s="261"/>
      <c r="CF148" s="261"/>
      <c r="CG148" s="261"/>
      <c r="CH148" s="261"/>
      <c r="CI148" s="261"/>
      <c r="CJ148" s="261"/>
      <c r="CK148" s="261"/>
      <c r="CL148" s="261"/>
      <c r="CM148" s="261"/>
      <c r="CN148" s="261"/>
      <c r="CO148" s="261"/>
      <c r="CP148" s="261"/>
      <c r="CQ148" s="261"/>
      <c r="CR148" s="261"/>
      <c r="CS148" s="261"/>
      <c r="CT148" s="261"/>
      <c r="CU148" s="435"/>
      <c r="CV148" s="432"/>
    </row>
    <row r="149" spans="1:100" s="433" customFormat="1" ht="9.75" hidden="1" customHeight="1">
      <c r="A149" s="1056"/>
      <c r="B149" s="1059"/>
      <c r="C149" s="436" t="s">
        <v>9</v>
      </c>
      <c r="D149" s="436">
        <f t="shared" si="22"/>
        <v>0</v>
      </c>
      <c r="E149" s="436"/>
      <c r="F149" s="436"/>
      <c r="G149" s="436"/>
      <c r="H149" s="436"/>
      <c r="I149" s="436"/>
      <c r="J149" s="436"/>
      <c r="K149" s="436"/>
      <c r="L149" s="436"/>
      <c r="M149" s="437"/>
      <c r="N149" s="437"/>
      <c r="O149" s="437"/>
      <c r="P149" s="437"/>
      <c r="Q149" s="437"/>
      <c r="R149" s="437"/>
      <c r="S149" s="437"/>
      <c r="T149" s="437"/>
      <c r="U149" s="437"/>
      <c r="V149" s="437"/>
      <c r="W149" s="437"/>
      <c r="X149" s="437"/>
      <c r="Y149" s="437"/>
      <c r="Z149" s="437"/>
      <c r="AA149" s="437"/>
      <c r="AB149" s="436"/>
      <c r="AC149" s="438"/>
      <c r="AD149" s="437"/>
      <c r="AE149" s="437"/>
      <c r="AF149" s="437"/>
      <c r="AG149" s="437"/>
      <c r="AH149" s="437"/>
      <c r="AI149" s="437"/>
      <c r="AJ149" s="437"/>
      <c r="AK149" s="437"/>
      <c r="AL149" s="437"/>
      <c r="AM149" s="437"/>
      <c r="AN149" s="437"/>
      <c r="AO149" s="437"/>
      <c r="AP149" s="437"/>
      <c r="AQ149" s="437"/>
      <c r="AR149" s="436"/>
      <c r="AS149" s="440"/>
      <c r="AT149" s="243"/>
      <c r="AU149" s="243"/>
      <c r="AV149" s="436"/>
      <c r="AW149" s="436"/>
      <c r="AX149" s="437"/>
      <c r="AY149" s="436"/>
      <c r="AZ149" s="440"/>
      <c r="BA149" s="436"/>
      <c r="BB149" s="440"/>
      <c r="BC149" s="436"/>
      <c r="BD149" s="436"/>
      <c r="BE149" s="437"/>
      <c r="BF149" s="437"/>
      <c r="BG149" s="437"/>
      <c r="BH149" s="436"/>
      <c r="BI149" s="438"/>
      <c r="BJ149" s="437"/>
      <c r="BK149" s="436"/>
      <c r="BL149" s="438"/>
      <c r="BM149" s="135"/>
      <c r="BN149" s="439"/>
      <c r="BO149" s="440"/>
      <c r="BP149" s="436"/>
      <c r="BQ149" s="436"/>
      <c r="BR149" s="436"/>
      <c r="BS149" s="436"/>
      <c r="BT149" s="436"/>
      <c r="BU149" s="436"/>
      <c r="BV149" s="436"/>
      <c r="BW149" s="436"/>
      <c r="BX149" s="436"/>
      <c r="BY149" s="436"/>
      <c r="BZ149" s="436"/>
      <c r="CA149" s="436"/>
      <c r="CB149" s="436"/>
      <c r="CC149" s="436"/>
      <c r="CD149" s="436"/>
      <c r="CE149" s="436"/>
      <c r="CF149" s="436"/>
      <c r="CG149" s="436"/>
      <c r="CH149" s="436"/>
      <c r="CI149" s="436"/>
      <c r="CJ149" s="436"/>
      <c r="CK149" s="436"/>
      <c r="CL149" s="436"/>
      <c r="CM149" s="436"/>
      <c r="CN149" s="436"/>
      <c r="CO149" s="436"/>
      <c r="CP149" s="436"/>
      <c r="CQ149" s="436"/>
      <c r="CR149" s="436"/>
      <c r="CS149" s="436"/>
      <c r="CT149" s="436"/>
      <c r="CU149" s="441"/>
      <c r="CV149" s="432"/>
    </row>
    <row r="150" spans="1:100" s="67" customFormat="1" ht="9.75" customHeight="1">
      <c r="A150" s="1024">
        <v>15</v>
      </c>
      <c r="B150" s="988" t="s">
        <v>37</v>
      </c>
      <c r="C150" s="70" t="s">
        <v>5</v>
      </c>
      <c r="D150" s="67">
        <f t="shared" si="22"/>
        <v>0</v>
      </c>
      <c r="M150" s="68"/>
      <c r="N150" s="68"/>
      <c r="O150" s="68"/>
      <c r="P150" s="68"/>
      <c r="Q150" s="68"/>
      <c r="R150" s="68"/>
      <c r="S150" s="68"/>
      <c r="T150" s="68"/>
      <c r="U150" s="68"/>
      <c r="V150" s="68"/>
      <c r="W150" s="68"/>
      <c r="X150" s="68"/>
      <c r="Y150" s="68"/>
      <c r="Z150" s="68"/>
      <c r="AA150" s="68"/>
      <c r="AC150" s="271"/>
      <c r="AD150" s="68"/>
      <c r="AE150" s="68"/>
      <c r="AF150" s="68"/>
      <c r="AG150" s="68"/>
      <c r="AH150" s="68"/>
      <c r="AI150" s="68"/>
      <c r="AJ150" s="68"/>
      <c r="AK150" s="68"/>
      <c r="AL150" s="68"/>
      <c r="AM150" s="68"/>
      <c r="AN150" s="68"/>
      <c r="AO150" s="68"/>
      <c r="AP150" s="68"/>
      <c r="AQ150" s="68"/>
      <c r="AS150" s="70"/>
      <c r="AT150" s="244"/>
      <c r="AU150" s="244"/>
      <c r="AX150" s="68"/>
      <c r="AZ150" s="70"/>
      <c r="BE150" s="68"/>
      <c r="BF150" s="68"/>
      <c r="BG150" s="68"/>
      <c r="BI150" s="271"/>
      <c r="BJ150" s="68"/>
      <c r="BL150" s="271"/>
      <c r="BM150" s="37"/>
      <c r="BN150" s="69"/>
      <c r="BO150" s="70"/>
    </row>
    <row r="151" spans="1:100" ht="9.75" customHeight="1">
      <c r="A151" s="1025"/>
      <c r="B151" s="989"/>
      <c r="C151" s="39" t="s">
        <v>6</v>
      </c>
      <c r="D151" s="36">
        <f t="shared" si="22"/>
        <v>0</v>
      </c>
    </row>
    <row r="152" spans="1:100" ht="9.75" customHeight="1">
      <c r="A152" s="1025"/>
      <c r="B152" s="989"/>
      <c r="C152" s="39" t="s">
        <v>7</v>
      </c>
      <c r="D152" s="36">
        <f t="shared" si="22"/>
        <v>0</v>
      </c>
    </row>
    <row r="153" spans="1:100" ht="9.75" customHeight="1">
      <c r="A153" s="1025"/>
      <c r="B153" s="989"/>
      <c r="C153" s="39" t="s">
        <v>8</v>
      </c>
      <c r="D153" s="36">
        <f t="shared" si="22"/>
        <v>0</v>
      </c>
    </row>
    <row r="154" spans="1:100" s="61" customFormat="1" ht="9.75" customHeight="1">
      <c r="A154" s="1026"/>
      <c r="B154" s="990"/>
      <c r="C154" s="64" t="s">
        <v>9</v>
      </c>
      <c r="D154" s="61">
        <f t="shared" si="22"/>
        <v>0</v>
      </c>
      <c r="M154" s="62"/>
      <c r="N154" s="62"/>
      <c r="O154" s="62"/>
      <c r="P154" s="62"/>
      <c r="Q154" s="62"/>
      <c r="R154" s="62"/>
      <c r="S154" s="62"/>
      <c r="T154" s="62"/>
      <c r="U154" s="62"/>
      <c r="V154" s="62"/>
      <c r="W154" s="62"/>
      <c r="X154" s="62"/>
      <c r="Y154" s="62"/>
      <c r="Z154" s="62"/>
      <c r="AA154" s="62"/>
      <c r="AC154" s="329"/>
      <c r="AD154" s="62"/>
      <c r="AE154" s="62"/>
      <c r="AF154" s="62"/>
      <c r="AG154" s="62"/>
      <c r="AH154" s="62"/>
      <c r="AI154" s="62"/>
      <c r="AJ154" s="62"/>
      <c r="AK154" s="62"/>
      <c r="AL154" s="62"/>
      <c r="AM154" s="62"/>
      <c r="AN154" s="62"/>
      <c r="AO154" s="62"/>
      <c r="AP154" s="62"/>
      <c r="AQ154" s="62"/>
      <c r="AS154" s="64"/>
      <c r="AT154" s="243"/>
      <c r="AU154" s="243"/>
      <c r="AX154" s="62"/>
      <c r="AZ154" s="64"/>
      <c r="BE154" s="62"/>
      <c r="BF154" s="62"/>
      <c r="BG154" s="62"/>
      <c r="BI154" s="329"/>
      <c r="BJ154" s="62"/>
      <c r="BL154" s="329"/>
      <c r="BM154" s="37"/>
      <c r="BN154" s="63"/>
      <c r="BO154" s="64"/>
    </row>
    <row r="155" spans="1:100" s="67" customFormat="1" ht="9.75" customHeight="1">
      <c r="A155" s="1024">
        <v>16</v>
      </c>
      <c r="B155" s="988" t="s">
        <v>38</v>
      </c>
      <c r="C155" s="70" t="s">
        <v>5</v>
      </c>
      <c r="D155" s="67">
        <f t="shared" si="22"/>
        <v>0</v>
      </c>
      <c r="M155" s="68"/>
      <c r="N155" s="68"/>
      <c r="O155" s="68"/>
      <c r="P155" s="68"/>
      <c r="Q155" s="68"/>
      <c r="R155" s="68"/>
      <c r="S155" s="68"/>
      <c r="T155" s="68"/>
      <c r="U155" s="68"/>
      <c r="V155" s="68"/>
      <c r="W155" s="68"/>
      <c r="X155" s="68"/>
      <c r="Y155" s="68"/>
      <c r="Z155" s="68"/>
      <c r="AA155" s="68"/>
      <c r="AC155" s="271"/>
      <c r="AD155" s="68"/>
      <c r="AE155" s="68"/>
      <c r="AF155" s="68"/>
      <c r="AG155" s="68"/>
      <c r="AH155" s="68"/>
      <c r="AI155" s="68"/>
      <c r="AJ155" s="68"/>
      <c r="AK155" s="68"/>
      <c r="AL155" s="68"/>
      <c r="AM155" s="68"/>
      <c r="AN155" s="68"/>
      <c r="AO155" s="68"/>
      <c r="AP155" s="68"/>
      <c r="AQ155" s="68"/>
      <c r="AS155" s="70"/>
      <c r="AT155" s="244"/>
      <c r="AU155" s="244"/>
      <c r="AX155" s="68"/>
      <c r="AZ155" s="70"/>
      <c r="BE155" s="68"/>
      <c r="BF155" s="68"/>
      <c r="BG155" s="68"/>
      <c r="BI155" s="271"/>
      <c r="BJ155" s="68"/>
      <c r="BL155" s="271"/>
      <c r="BM155" s="37"/>
      <c r="BN155" s="69"/>
      <c r="BO155" s="70"/>
    </row>
    <row r="156" spans="1:100" ht="9.75" customHeight="1">
      <c r="A156" s="1025"/>
      <c r="B156" s="989"/>
      <c r="C156" s="39" t="s">
        <v>6</v>
      </c>
      <c r="D156" s="36">
        <f t="shared" si="22"/>
        <v>0</v>
      </c>
    </row>
    <row r="157" spans="1:100" ht="9.75" customHeight="1">
      <c r="A157" s="1025"/>
      <c r="B157" s="989"/>
      <c r="C157" s="39" t="s">
        <v>7</v>
      </c>
      <c r="D157" s="36">
        <f t="shared" si="22"/>
        <v>0</v>
      </c>
    </row>
    <row r="158" spans="1:100" ht="9.75" customHeight="1">
      <c r="A158" s="1025"/>
      <c r="B158" s="989"/>
      <c r="C158" s="39" t="s">
        <v>8</v>
      </c>
      <c r="D158" s="36">
        <f t="shared" si="22"/>
        <v>0</v>
      </c>
    </row>
    <row r="159" spans="1:100" s="46" customFormat="1" ht="9.75" customHeight="1">
      <c r="A159" s="1026"/>
      <c r="B159" s="989"/>
      <c r="C159" s="45" t="s">
        <v>9</v>
      </c>
      <c r="D159" s="46">
        <f t="shared" si="22"/>
        <v>0</v>
      </c>
      <c r="M159" s="47"/>
      <c r="N159" s="47"/>
      <c r="O159" s="47"/>
      <c r="P159" s="47"/>
      <c r="Q159" s="47"/>
      <c r="R159" s="47"/>
      <c r="S159" s="47"/>
      <c r="T159" s="47"/>
      <c r="U159" s="47"/>
      <c r="V159" s="47"/>
      <c r="W159" s="47"/>
      <c r="X159" s="47"/>
      <c r="Y159" s="47"/>
      <c r="Z159" s="47"/>
      <c r="AA159" s="47"/>
      <c r="AC159" s="328"/>
      <c r="AD159" s="47"/>
      <c r="AE159" s="47"/>
      <c r="AF159" s="47"/>
      <c r="AG159" s="47"/>
      <c r="AH159" s="47"/>
      <c r="AI159" s="47"/>
      <c r="AJ159" s="47"/>
      <c r="AK159" s="47"/>
      <c r="AL159" s="47"/>
      <c r="AM159" s="47"/>
      <c r="AN159" s="47"/>
      <c r="AO159" s="47"/>
      <c r="AP159" s="47"/>
      <c r="AQ159" s="47"/>
      <c r="AS159" s="45"/>
      <c r="AT159" s="237"/>
      <c r="AU159" s="237"/>
      <c r="AX159" s="47"/>
      <c r="AZ159" s="45"/>
      <c r="BE159" s="47"/>
      <c r="BF159" s="47"/>
      <c r="BG159" s="47"/>
      <c r="BI159" s="328"/>
      <c r="BJ159" s="47"/>
      <c r="BL159" s="328"/>
      <c r="BM159" s="37"/>
      <c r="BN159" s="48"/>
      <c r="BO159" s="45"/>
    </row>
    <row r="160" spans="1:100" s="57" customFormat="1" ht="9.75" customHeight="1">
      <c r="A160" s="1039" t="s">
        <v>114</v>
      </c>
      <c r="B160" s="1069" t="s">
        <v>115</v>
      </c>
      <c r="C160" s="60" t="s">
        <v>5</v>
      </c>
      <c r="D160" s="57">
        <f t="shared" si="22"/>
        <v>0</v>
      </c>
      <c r="M160" s="58"/>
      <c r="N160" s="58"/>
      <c r="O160" s="58"/>
      <c r="P160" s="58"/>
      <c r="Q160" s="58"/>
      <c r="R160" s="58"/>
      <c r="S160" s="58"/>
      <c r="T160" s="58"/>
      <c r="U160" s="58"/>
      <c r="V160" s="58"/>
      <c r="W160" s="58"/>
      <c r="X160" s="58"/>
      <c r="Y160" s="58"/>
      <c r="Z160" s="58"/>
      <c r="AA160" s="58"/>
      <c r="AC160" s="326"/>
      <c r="AD160" s="58"/>
      <c r="AE160" s="58"/>
      <c r="AF160" s="58"/>
      <c r="AG160" s="58"/>
      <c r="AH160" s="58"/>
      <c r="AI160" s="58"/>
      <c r="AJ160" s="58"/>
      <c r="AK160" s="58"/>
      <c r="AL160" s="58"/>
      <c r="AM160" s="58"/>
      <c r="AN160" s="58"/>
      <c r="AO160" s="58"/>
      <c r="AP160" s="58"/>
      <c r="AQ160" s="58"/>
      <c r="AS160" s="60"/>
      <c r="AT160" s="241"/>
      <c r="AU160" s="241"/>
      <c r="AX160" s="58"/>
      <c r="AZ160" s="60"/>
      <c r="BE160" s="58"/>
      <c r="BF160" s="58"/>
      <c r="BG160" s="58"/>
      <c r="BI160" s="326"/>
      <c r="BJ160" s="58"/>
      <c r="BL160" s="326"/>
      <c r="BM160" s="37"/>
      <c r="BN160" s="59"/>
      <c r="BO160" s="60"/>
    </row>
    <row r="161" spans="1:100" ht="9.75" customHeight="1">
      <c r="A161" s="1040"/>
      <c r="B161" s="1070"/>
      <c r="C161" s="491" t="s">
        <v>6</v>
      </c>
      <c r="D161" s="36">
        <f t="shared" si="22"/>
        <v>25</v>
      </c>
      <c r="AQ161" s="41">
        <v>5</v>
      </c>
      <c r="AR161" s="42">
        <v>5</v>
      </c>
      <c r="AS161" s="212">
        <v>5</v>
      </c>
      <c r="AV161" s="42">
        <v>5</v>
      </c>
      <c r="AW161" s="42">
        <v>5</v>
      </c>
      <c r="AX161" s="112"/>
      <c r="AY161" s="52"/>
    </row>
    <row r="162" spans="1:100" ht="9.75" customHeight="1">
      <c r="A162" s="1040"/>
      <c r="B162" s="1070"/>
      <c r="C162" s="39" t="s">
        <v>7</v>
      </c>
      <c r="D162" s="36">
        <f t="shared" si="22"/>
        <v>0</v>
      </c>
    </row>
    <row r="163" spans="1:100" ht="9.75" customHeight="1">
      <c r="A163" s="1040"/>
      <c r="B163" s="1070"/>
      <c r="C163" s="39" t="s">
        <v>8</v>
      </c>
      <c r="D163" s="36">
        <f t="shared" si="22"/>
        <v>0</v>
      </c>
    </row>
    <row r="164" spans="1:100" s="46" customFormat="1" ht="9.75" customHeight="1">
      <c r="A164" s="1041"/>
      <c r="B164" s="1071"/>
      <c r="C164" s="45" t="s">
        <v>9</v>
      </c>
      <c r="D164" s="46">
        <f t="shared" si="22"/>
        <v>0</v>
      </c>
      <c r="M164" s="47"/>
      <c r="N164" s="47"/>
      <c r="O164" s="47"/>
      <c r="P164" s="47"/>
      <c r="Q164" s="47"/>
      <c r="R164" s="47"/>
      <c r="S164" s="47"/>
      <c r="T164" s="47"/>
      <c r="U164" s="47"/>
      <c r="V164" s="47"/>
      <c r="W164" s="47"/>
      <c r="X164" s="47"/>
      <c r="Y164" s="47"/>
      <c r="Z164" s="47"/>
      <c r="AA164" s="47"/>
      <c r="AC164" s="328"/>
      <c r="AD164" s="47"/>
      <c r="AE164" s="47"/>
      <c r="AF164" s="47"/>
      <c r="AG164" s="47"/>
      <c r="AH164" s="47"/>
      <c r="AI164" s="47"/>
      <c r="AJ164" s="47"/>
      <c r="AK164" s="47"/>
      <c r="AL164" s="47"/>
      <c r="AM164" s="47"/>
      <c r="AN164" s="47"/>
      <c r="AO164" s="47"/>
      <c r="AP164" s="47"/>
      <c r="AQ164" s="47"/>
      <c r="AS164" s="45"/>
      <c r="AT164" s="237"/>
      <c r="AU164" s="237"/>
      <c r="AX164" s="47"/>
      <c r="AZ164" s="45"/>
      <c r="BE164" s="47"/>
      <c r="BF164" s="47"/>
      <c r="BG164" s="47"/>
      <c r="BI164" s="328"/>
      <c r="BJ164" s="47"/>
      <c r="BL164" s="328"/>
      <c r="BM164" s="37"/>
      <c r="BN164" s="48"/>
      <c r="BO164" s="45"/>
    </row>
    <row r="165" spans="1:100" s="67" customFormat="1" ht="9.75" customHeight="1">
      <c r="A165" s="1036" t="s">
        <v>116</v>
      </c>
      <c r="B165" s="985" t="s">
        <v>108</v>
      </c>
      <c r="C165" s="57" t="s">
        <v>5</v>
      </c>
      <c r="D165" s="57">
        <f t="shared" si="22"/>
        <v>60</v>
      </c>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8"/>
      <c r="AH165" s="58"/>
      <c r="AI165" s="58"/>
      <c r="AJ165" s="58"/>
      <c r="AK165" s="58"/>
      <c r="AL165" s="58"/>
      <c r="AM165" s="140"/>
      <c r="AN165" s="140"/>
      <c r="AO165" s="470"/>
      <c r="AP165" s="470"/>
      <c r="AQ165" s="470"/>
      <c r="AR165" s="405"/>
      <c r="AS165" s="466"/>
      <c r="AT165" s="241"/>
      <c r="AU165" s="241"/>
      <c r="AV165" s="405">
        <v>5</v>
      </c>
      <c r="AW165" s="405">
        <v>5</v>
      </c>
      <c r="AX165" s="470">
        <v>5</v>
      </c>
      <c r="AY165" s="405">
        <v>5</v>
      </c>
      <c r="AZ165" s="466">
        <v>5</v>
      </c>
      <c r="BA165" s="405">
        <v>5</v>
      </c>
      <c r="BB165" s="405">
        <v>5</v>
      </c>
      <c r="BC165" s="405">
        <v>5</v>
      </c>
      <c r="BD165" s="405">
        <v>5</v>
      </c>
      <c r="BE165" s="470">
        <v>5</v>
      </c>
      <c r="BF165" s="470">
        <v>5</v>
      </c>
      <c r="BG165" s="470">
        <v>5</v>
      </c>
      <c r="BH165" s="57"/>
      <c r="BI165" s="326"/>
      <c r="BJ165" s="58"/>
      <c r="BK165" s="57"/>
      <c r="BL165" s="326"/>
      <c r="BM165" s="37"/>
      <c r="BN165" s="59"/>
      <c r="BO165" s="60"/>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row>
    <row r="166" spans="1:100" ht="9.75" customHeight="1">
      <c r="A166" s="1037"/>
      <c r="B166" s="986"/>
      <c r="C166" s="36" t="s">
        <v>6</v>
      </c>
      <c r="D166" s="36">
        <f t="shared" si="22"/>
        <v>0</v>
      </c>
      <c r="M166" s="36"/>
      <c r="N166" s="36"/>
      <c r="O166" s="36"/>
      <c r="P166" s="36"/>
      <c r="Q166" s="36"/>
      <c r="R166" s="36"/>
      <c r="S166" s="36"/>
      <c r="T166" s="36"/>
      <c r="U166" s="36"/>
      <c r="V166" s="36"/>
      <c r="W166" s="36"/>
      <c r="X166" s="36"/>
      <c r="Y166" s="36"/>
      <c r="Z166" s="36"/>
      <c r="AA166" s="36"/>
      <c r="AC166" s="36"/>
      <c r="AD166" s="36"/>
      <c r="AE166" s="36"/>
      <c r="AF166" s="36"/>
    </row>
    <row r="167" spans="1:100" ht="9.75" customHeight="1">
      <c r="A167" s="1037"/>
      <c r="B167" s="986"/>
      <c r="C167" s="36" t="s">
        <v>7</v>
      </c>
      <c r="D167" s="36">
        <f t="shared" si="22"/>
        <v>0</v>
      </c>
      <c r="M167" s="36"/>
      <c r="N167" s="36"/>
      <c r="O167" s="36"/>
      <c r="P167" s="36"/>
      <c r="Q167" s="36"/>
      <c r="R167" s="36"/>
      <c r="S167" s="36"/>
      <c r="T167" s="36"/>
      <c r="U167" s="36"/>
      <c r="V167" s="36"/>
      <c r="W167" s="36"/>
      <c r="X167" s="36"/>
      <c r="Y167" s="36"/>
      <c r="Z167" s="36"/>
      <c r="AA167" s="36"/>
      <c r="AC167" s="36"/>
      <c r="AD167" s="36"/>
      <c r="AE167" s="36"/>
      <c r="AF167" s="36"/>
    </row>
    <row r="168" spans="1:100" ht="9.75" customHeight="1">
      <c r="A168" s="1037"/>
      <c r="B168" s="986"/>
      <c r="C168" s="36" t="s">
        <v>8</v>
      </c>
      <c r="D168" s="36">
        <f t="shared" si="22"/>
        <v>0</v>
      </c>
      <c r="M168" s="36"/>
      <c r="N168" s="36"/>
      <c r="O168" s="36"/>
      <c r="P168" s="36"/>
      <c r="Q168" s="36"/>
      <c r="R168" s="36"/>
      <c r="S168" s="36"/>
      <c r="T168" s="36"/>
      <c r="U168" s="36"/>
      <c r="V168" s="36"/>
      <c r="W168" s="36"/>
      <c r="X168" s="36"/>
      <c r="Y168" s="36"/>
      <c r="Z168" s="36"/>
      <c r="AA168" s="36"/>
      <c r="AC168" s="36"/>
      <c r="AD168" s="36"/>
      <c r="AE168" s="36"/>
      <c r="AF168" s="36"/>
    </row>
    <row r="169" spans="1:100" ht="9.75" customHeight="1">
      <c r="A169" s="1038"/>
      <c r="B169" s="987"/>
      <c r="C169" s="61" t="s">
        <v>9</v>
      </c>
      <c r="D169" s="61">
        <f t="shared" si="22"/>
        <v>0</v>
      </c>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2"/>
      <c r="AH169" s="62"/>
      <c r="AI169" s="62"/>
      <c r="AJ169" s="62"/>
      <c r="AK169" s="62"/>
      <c r="AL169" s="62"/>
      <c r="AM169" s="62"/>
      <c r="AN169" s="62"/>
      <c r="AO169" s="62"/>
      <c r="AP169" s="62"/>
      <c r="AQ169" s="62"/>
      <c r="AR169" s="61"/>
      <c r="AS169" s="64"/>
      <c r="AT169" s="243"/>
      <c r="AU169" s="243"/>
      <c r="AV169" s="61"/>
      <c r="AW169" s="61"/>
      <c r="AX169" s="62"/>
      <c r="AY169" s="61"/>
      <c r="AZ169" s="64"/>
      <c r="BA169" s="61"/>
      <c r="BB169" s="61"/>
      <c r="BC169" s="61"/>
      <c r="BD169" s="61"/>
      <c r="BE169" s="62"/>
      <c r="BF169" s="62"/>
      <c r="BG169" s="62"/>
      <c r="BH169" s="61"/>
      <c r="BI169" s="329"/>
      <c r="BJ169" s="62"/>
      <c r="BK169" s="61"/>
      <c r="BL169" s="329"/>
      <c r="BN169" s="63"/>
      <c r="BO169" s="64"/>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row>
    <row r="170" spans="1:100" ht="9.75" customHeight="1">
      <c r="A170" s="1024" t="s">
        <v>116</v>
      </c>
      <c r="B170" s="979" t="s">
        <v>113</v>
      </c>
      <c r="C170" s="67" t="s">
        <v>5</v>
      </c>
      <c r="D170" s="67">
        <f t="shared" si="22"/>
        <v>0</v>
      </c>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8"/>
      <c r="AH170" s="68"/>
      <c r="AI170" s="68"/>
      <c r="AJ170" s="68"/>
      <c r="AK170" s="68"/>
      <c r="AL170" s="68"/>
      <c r="AM170" s="68"/>
      <c r="AN170" s="68"/>
      <c r="AO170" s="68"/>
      <c r="AP170" s="68"/>
      <c r="AQ170" s="68"/>
      <c r="AR170" s="67"/>
      <c r="AS170" s="70"/>
      <c r="AT170" s="244"/>
      <c r="AU170" s="244"/>
      <c r="AV170" s="67"/>
      <c r="AW170" s="67"/>
      <c r="AX170" s="68"/>
      <c r="AY170" s="67"/>
      <c r="AZ170" s="70"/>
      <c r="BA170" s="67"/>
      <c r="BB170" s="67"/>
      <c r="BC170" s="67"/>
      <c r="BD170" s="67"/>
      <c r="BE170" s="68"/>
      <c r="BF170" s="68"/>
      <c r="BG170" s="68"/>
      <c r="BH170" s="67"/>
      <c r="BI170" s="271"/>
      <c r="BJ170" s="68"/>
      <c r="BK170" s="67"/>
      <c r="BL170" s="271"/>
      <c r="BN170" s="69"/>
      <c r="BO170" s="70"/>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row>
    <row r="171" spans="1:100" ht="9.75" customHeight="1">
      <c r="A171" s="1025"/>
      <c r="B171" s="980"/>
      <c r="C171" s="36" t="s">
        <v>6</v>
      </c>
      <c r="D171" s="36">
        <f t="shared" si="22"/>
        <v>0</v>
      </c>
      <c r="M171" s="36"/>
      <c r="N171" s="36"/>
      <c r="O171" s="36"/>
      <c r="P171" s="36"/>
      <c r="Q171" s="36"/>
      <c r="R171" s="36"/>
      <c r="S171" s="36"/>
      <c r="T171" s="36"/>
      <c r="U171" s="36"/>
      <c r="V171" s="36"/>
      <c r="W171" s="36"/>
      <c r="X171" s="36"/>
      <c r="Y171" s="36"/>
      <c r="Z171" s="36"/>
      <c r="AA171" s="36"/>
      <c r="AC171" s="36"/>
      <c r="AD171" s="36"/>
      <c r="AE171" s="36"/>
      <c r="AF171" s="36"/>
    </row>
    <row r="172" spans="1:100" ht="9.75" customHeight="1">
      <c r="A172" s="1025"/>
      <c r="B172" s="980"/>
      <c r="C172" s="36" t="s">
        <v>7</v>
      </c>
      <c r="D172" s="36">
        <f t="shared" si="22"/>
        <v>25</v>
      </c>
      <c r="M172" s="36"/>
      <c r="N172" s="36"/>
      <c r="O172" s="36"/>
      <c r="P172" s="36"/>
      <c r="Q172" s="36"/>
      <c r="R172" s="36"/>
      <c r="S172" s="36"/>
      <c r="T172" s="36"/>
      <c r="U172" s="36"/>
      <c r="V172" s="36"/>
      <c r="W172" s="36"/>
      <c r="X172" s="36"/>
      <c r="Y172" s="36"/>
      <c r="Z172" s="36"/>
      <c r="AA172" s="36"/>
      <c r="AC172" s="36"/>
      <c r="AD172" s="36"/>
      <c r="AE172" s="36"/>
      <c r="AF172" s="36"/>
      <c r="AL172" s="290">
        <v>5</v>
      </c>
      <c r="AM172" s="290"/>
      <c r="AN172" s="290"/>
      <c r="AO172" s="112">
        <v>4</v>
      </c>
      <c r="AP172" s="112">
        <v>4</v>
      </c>
      <c r="AQ172" s="112">
        <v>4</v>
      </c>
      <c r="AR172" s="53">
        <v>4</v>
      </c>
      <c r="AS172" s="268">
        <v>4</v>
      </c>
    </row>
    <row r="173" spans="1:100" ht="9.75" customHeight="1">
      <c r="A173" s="1025"/>
      <c r="B173" s="980"/>
      <c r="C173" s="36" t="s">
        <v>8</v>
      </c>
      <c r="D173" s="36">
        <f t="shared" si="22"/>
        <v>0</v>
      </c>
      <c r="M173" s="36"/>
      <c r="N173" s="36"/>
      <c r="O173" s="36"/>
      <c r="P173" s="36"/>
      <c r="Q173" s="36"/>
      <c r="R173" s="36"/>
      <c r="S173" s="36"/>
      <c r="T173" s="36"/>
      <c r="U173" s="36"/>
      <c r="V173" s="36"/>
      <c r="W173" s="36"/>
      <c r="X173" s="36"/>
      <c r="Y173" s="36"/>
      <c r="Z173" s="36"/>
      <c r="AA173" s="36"/>
      <c r="AC173" s="36"/>
      <c r="AD173" s="36"/>
      <c r="AE173" s="36"/>
      <c r="AF173" s="36"/>
    </row>
    <row r="174" spans="1:100" ht="9.75" customHeight="1">
      <c r="A174" s="1026"/>
      <c r="B174" s="981"/>
      <c r="C174" s="46" t="s">
        <v>9</v>
      </c>
      <c r="D174" s="46">
        <f t="shared" si="22"/>
        <v>0</v>
      </c>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7"/>
      <c r="AH174" s="47"/>
      <c r="AI174" s="47"/>
      <c r="AJ174" s="47"/>
      <c r="AK174" s="47"/>
      <c r="AL174" s="47"/>
      <c r="AM174" s="47"/>
      <c r="AN174" s="47"/>
      <c r="AO174" s="47"/>
      <c r="AP174" s="47"/>
      <c r="AQ174" s="47"/>
      <c r="AR174" s="46"/>
      <c r="AS174" s="45"/>
      <c r="AT174" s="237"/>
      <c r="AU174" s="237"/>
      <c r="AV174" s="46"/>
      <c r="AW174" s="46"/>
      <c r="AX174" s="47"/>
      <c r="AY174" s="46"/>
      <c r="AZ174" s="45"/>
      <c r="BA174" s="46"/>
      <c r="BB174" s="46"/>
      <c r="BC174" s="46"/>
      <c r="BD174" s="46"/>
      <c r="BE174" s="47"/>
      <c r="BF174" s="47"/>
      <c r="BG174" s="47"/>
      <c r="BH174" s="46"/>
      <c r="BI174" s="328"/>
      <c r="BJ174" s="47"/>
      <c r="BK174" s="46"/>
      <c r="BL174" s="328"/>
      <c r="BN174" s="48"/>
      <c r="BO174" s="45"/>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row>
    <row r="175" spans="1:100" ht="9.75" customHeight="1">
      <c r="A175" s="1024" t="s">
        <v>116</v>
      </c>
      <c r="B175" s="979" t="s">
        <v>110</v>
      </c>
      <c r="C175" s="57" t="s">
        <v>5</v>
      </c>
      <c r="D175" s="57">
        <f t="shared" si="22"/>
        <v>0</v>
      </c>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8"/>
      <c r="AH175" s="58"/>
      <c r="AI175" s="58"/>
      <c r="AJ175" s="58"/>
      <c r="AK175" s="58"/>
      <c r="AL175" s="58"/>
      <c r="AM175" s="58"/>
      <c r="AN175" s="58"/>
      <c r="AO175" s="58"/>
      <c r="AP175" s="58"/>
      <c r="AQ175" s="58"/>
      <c r="AR175" s="57"/>
      <c r="AS175" s="60"/>
      <c r="AT175" s="241"/>
      <c r="AU175" s="241"/>
      <c r="AV175" s="57"/>
      <c r="AW175" s="57"/>
      <c r="AX175" s="58"/>
      <c r="AY175" s="57"/>
      <c r="AZ175" s="60"/>
      <c r="BA175" s="57"/>
      <c r="BB175" s="57"/>
      <c r="BC175" s="57"/>
      <c r="BD175" s="57"/>
      <c r="BE175" s="58"/>
      <c r="BF175" s="58"/>
      <c r="BG175" s="58"/>
      <c r="BH175" s="57"/>
      <c r="BI175" s="326"/>
      <c r="BJ175" s="58"/>
      <c r="BK175" s="57"/>
      <c r="BL175" s="326"/>
      <c r="BN175" s="59"/>
      <c r="BO175" s="60"/>
      <c r="BP175" s="57"/>
      <c r="BQ175" s="57"/>
      <c r="BR175" s="57"/>
      <c r="BS175" s="57"/>
      <c r="BT175" s="57"/>
      <c r="BU175" s="57"/>
      <c r="BV175" s="57"/>
      <c r="BW175" s="57"/>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row>
    <row r="176" spans="1:100" ht="9.75" customHeight="1">
      <c r="A176" s="1025"/>
      <c r="B176" s="980"/>
      <c r="C176" s="36" t="s">
        <v>6</v>
      </c>
      <c r="D176" s="36">
        <f t="shared" si="22"/>
        <v>0</v>
      </c>
      <c r="M176" s="36"/>
      <c r="N176" s="36"/>
      <c r="O176" s="36"/>
      <c r="P176" s="36"/>
      <c r="Q176" s="36"/>
      <c r="R176" s="36"/>
      <c r="S176" s="36"/>
      <c r="T176" s="36"/>
      <c r="U176" s="36"/>
      <c r="V176" s="36"/>
      <c r="W176" s="36"/>
      <c r="X176" s="36"/>
      <c r="Y176" s="36"/>
      <c r="Z176" s="36"/>
      <c r="AA176" s="36"/>
      <c r="AC176" s="36"/>
      <c r="AD176" s="36"/>
      <c r="AE176" s="36"/>
      <c r="AF176" s="36"/>
    </row>
    <row r="177" spans="1:100" ht="9.75" customHeight="1">
      <c r="A177" s="1025"/>
      <c r="B177" s="980"/>
      <c r="C177" s="36" t="s">
        <v>7</v>
      </c>
      <c r="D177" s="36">
        <f t="shared" si="22"/>
        <v>34</v>
      </c>
      <c r="M177" s="36"/>
      <c r="N177" s="36"/>
      <c r="O177" s="36"/>
      <c r="P177" s="36"/>
      <c r="Q177" s="36"/>
      <c r="R177" s="36"/>
      <c r="S177" s="36"/>
      <c r="T177" s="36"/>
      <c r="U177" s="36"/>
      <c r="V177" s="36"/>
      <c r="W177" s="36"/>
      <c r="X177" s="36"/>
      <c r="Y177" s="36"/>
      <c r="Z177" s="36"/>
      <c r="AA177" s="36"/>
      <c r="AC177" s="36"/>
      <c r="AD177" s="36"/>
      <c r="AE177" s="36"/>
      <c r="AF177" s="36"/>
      <c r="AG177" s="41">
        <v>3</v>
      </c>
      <c r="AH177" s="41">
        <v>3</v>
      </c>
      <c r="AI177" s="41"/>
      <c r="AJ177" s="41">
        <v>2</v>
      </c>
      <c r="AK177" s="41">
        <v>2</v>
      </c>
      <c r="AL177" s="41">
        <v>2</v>
      </c>
      <c r="AM177" s="41">
        <v>2</v>
      </c>
      <c r="AN177" s="41">
        <v>2</v>
      </c>
      <c r="AO177" s="41">
        <v>2</v>
      </c>
      <c r="AP177" s="41">
        <v>2</v>
      </c>
      <c r="AQ177" s="41">
        <v>2</v>
      </c>
      <c r="AR177" s="42">
        <v>2</v>
      </c>
      <c r="AS177" s="41">
        <v>2</v>
      </c>
      <c r="AV177" s="41">
        <v>2</v>
      </c>
      <c r="AW177" s="41">
        <v>2</v>
      </c>
      <c r="AX177" s="41">
        <v>2</v>
      </c>
      <c r="AY177" s="42">
        <v>2</v>
      </c>
    </row>
    <row r="178" spans="1:100" ht="9.75" customHeight="1">
      <c r="A178" s="1025"/>
      <c r="B178" s="980"/>
      <c r="C178" s="36" t="s">
        <v>8</v>
      </c>
      <c r="D178" s="36">
        <f t="shared" si="22"/>
        <v>0</v>
      </c>
      <c r="M178" s="36"/>
      <c r="N178" s="36"/>
      <c r="O178" s="36"/>
      <c r="P178" s="36"/>
      <c r="Q178" s="36"/>
      <c r="R178" s="36"/>
      <c r="S178" s="36"/>
      <c r="T178" s="36"/>
      <c r="U178" s="36"/>
      <c r="V178" s="36"/>
      <c r="W178" s="36"/>
      <c r="X178" s="36"/>
      <c r="Y178" s="36"/>
      <c r="Z178" s="36"/>
      <c r="AA178" s="36"/>
      <c r="AC178" s="36"/>
      <c r="AD178" s="36"/>
      <c r="AE178" s="36"/>
      <c r="AF178" s="36"/>
    </row>
    <row r="179" spans="1:100" s="46" customFormat="1" ht="9.75" customHeight="1">
      <c r="A179" s="1026"/>
      <c r="B179" s="981"/>
      <c r="C179" s="46" t="s">
        <v>9</v>
      </c>
      <c r="D179" s="46">
        <f t="shared" si="22"/>
        <v>0</v>
      </c>
      <c r="AG179" s="47"/>
      <c r="AH179" s="47"/>
      <c r="AI179" s="47"/>
      <c r="AJ179" s="47"/>
      <c r="AK179" s="47"/>
      <c r="AL179" s="47"/>
      <c r="AM179" s="47"/>
      <c r="AN179" s="47"/>
      <c r="AO179" s="47"/>
      <c r="AP179" s="47"/>
      <c r="AQ179" s="47"/>
      <c r="AS179" s="45"/>
      <c r="AT179" s="237"/>
      <c r="AU179" s="237"/>
      <c r="AX179" s="47"/>
      <c r="AZ179" s="45"/>
      <c r="BE179" s="47"/>
      <c r="BF179" s="47"/>
      <c r="BG179" s="47"/>
      <c r="BI179" s="328"/>
      <c r="BJ179" s="47"/>
      <c r="BL179" s="328"/>
      <c r="BM179" s="37"/>
      <c r="BN179" s="48"/>
      <c r="BO179" s="45"/>
    </row>
    <row r="180" spans="1:100" s="57" customFormat="1" ht="9.75" customHeight="1">
      <c r="A180" s="1036"/>
      <c r="B180" s="985" t="s">
        <v>24</v>
      </c>
      <c r="C180" s="57" t="s">
        <v>5</v>
      </c>
      <c r="D180" s="57">
        <f t="shared" si="22"/>
        <v>0</v>
      </c>
      <c r="S180" s="58"/>
      <c r="T180" s="58"/>
      <c r="U180" s="58"/>
      <c r="V180" s="58"/>
      <c r="W180" s="58"/>
      <c r="X180" s="58"/>
      <c r="Y180" s="58"/>
      <c r="Z180" s="58"/>
      <c r="AA180" s="58"/>
      <c r="AC180" s="326"/>
      <c r="AD180" s="58"/>
      <c r="AE180" s="58"/>
      <c r="AF180" s="58"/>
      <c r="AG180" s="58"/>
      <c r="AH180" s="58"/>
      <c r="AI180" s="58"/>
      <c r="AJ180" s="58"/>
      <c r="AK180" s="58"/>
      <c r="AL180" s="58"/>
      <c r="AM180" s="58"/>
      <c r="AN180" s="58"/>
      <c r="AO180" s="58"/>
      <c r="AP180" s="58"/>
      <c r="AQ180" s="58"/>
      <c r="AS180" s="60"/>
      <c r="AT180" s="241"/>
      <c r="AU180" s="241"/>
      <c r="AX180" s="58"/>
      <c r="AZ180" s="60"/>
      <c r="BE180" s="58"/>
      <c r="BF180" s="58"/>
      <c r="BG180" s="58"/>
      <c r="BI180" s="326"/>
      <c r="BJ180" s="58"/>
      <c r="BL180" s="326"/>
      <c r="BM180" s="37"/>
      <c r="BN180" s="59"/>
      <c r="BO180" s="60"/>
      <c r="CV180" s="107"/>
    </row>
    <row r="181" spans="1:100" ht="9.75" customHeight="1">
      <c r="A181" s="1037"/>
      <c r="B181" s="986"/>
      <c r="C181" s="36" t="s">
        <v>6</v>
      </c>
      <c r="D181" s="36">
        <f t="shared" si="22"/>
        <v>0</v>
      </c>
      <c r="M181" s="36"/>
      <c r="N181" s="36"/>
      <c r="O181" s="36"/>
      <c r="P181" s="36"/>
      <c r="Q181" s="36"/>
      <c r="R181" s="36"/>
      <c r="AP181" s="47"/>
      <c r="CV181" s="106"/>
    </row>
    <row r="182" spans="1:100" ht="9.75" customHeight="1">
      <c r="A182" s="1037"/>
      <c r="B182" s="986"/>
      <c r="C182" s="49" t="s">
        <v>7</v>
      </c>
      <c r="D182" s="36">
        <f t="shared" si="22"/>
        <v>72</v>
      </c>
      <c r="M182" s="36"/>
      <c r="N182" s="36"/>
      <c r="O182" s="36"/>
      <c r="P182" s="36"/>
      <c r="Q182" s="36"/>
      <c r="R182" s="36"/>
      <c r="S182" s="41"/>
      <c r="T182" s="41">
        <v>1</v>
      </c>
      <c r="U182" s="41">
        <v>2</v>
      </c>
      <c r="V182" s="41">
        <v>2</v>
      </c>
      <c r="W182" s="41">
        <v>2</v>
      </c>
      <c r="X182" s="41">
        <v>2</v>
      </c>
      <c r="Y182" s="41">
        <v>5</v>
      </c>
      <c r="Z182" s="41">
        <v>10</v>
      </c>
      <c r="AA182" s="41">
        <v>3</v>
      </c>
      <c r="AB182" s="42">
        <v>5</v>
      </c>
      <c r="AC182" s="231">
        <v>5</v>
      </c>
      <c r="AD182" s="41">
        <v>3</v>
      </c>
      <c r="AE182" s="41">
        <v>3</v>
      </c>
      <c r="AF182" s="41">
        <v>3</v>
      </c>
      <c r="AG182" s="41">
        <v>3</v>
      </c>
      <c r="AH182" s="41">
        <v>3</v>
      </c>
      <c r="AI182" s="112">
        <v>1</v>
      </c>
      <c r="AJ182" s="112">
        <v>2</v>
      </c>
      <c r="AK182" s="112">
        <v>5</v>
      </c>
      <c r="AL182" s="112">
        <v>2</v>
      </c>
      <c r="AM182" s="112">
        <v>2</v>
      </c>
      <c r="AN182" s="112">
        <v>2</v>
      </c>
      <c r="AO182" s="112">
        <v>2</v>
      </c>
      <c r="AP182" s="53">
        <v>1</v>
      </c>
      <c r="AQ182" s="112">
        <v>1</v>
      </c>
      <c r="AR182" s="53">
        <v>1</v>
      </c>
      <c r="AS182" s="232">
        <v>1</v>
      </c>
      <c r="CV182" s="106"/>
    </row>
    <row r="183" spans="1:100" ht="9.75" customHeight="1">
      <c r="A183" s="1037"/>
      <c r="B183" s="986"/>
      <c r="C183" s="36" t="s">
        <v>8</v>
      </c>
      <c r="D183" s="36">
        <f t="shared" si="22"/>
        <v>0</v>
      </c>
      <c r="M183" s="36"/>
      <c r="N183" s="36"/>
      <c r="O183" s="36"/>
      <c r="P183" s="36"/>
      <c r="Q183" s="36"/>
      <c r="R183" s="36"/>
      <c r="AP183" s="68"/>
      <c r="CV183" s="106"/>
    </row>
    <row r="184" spans="1:100" s="61" customFormat="1" ht="9.75" customHeight="1">
      <c r="A184" s="1038"/>
      <c r="B184" s="987"/>
      <c r="C184" s="61" t="s">
        <v>9</v>
      </c>
      <c r="D184" s="61">
        <f t="shared" si="22"/>
        <v>0</v>
      </c>
      <c r="S184" s="62"/>
      <c r="T184" s="62"/>
      <c r="U184" s="62"/>
      <c r="V184" s="62"/>
      <c r="W184" s="62"/>
      <c r="X184" s="62"/>
      <c r="Y184" s="62"/>
      <c r="Z184" s="62"/>
      <c r="AA184" s="62"/>
      <c r="AC184" s="329"/>
      <c r="AD184" s="62"/>
      <c r="AE184" s="62"/>
      <c r="AF184" s="62"/>
      <c r="AG184" s="62"/>
      <c r="AH184" s="62"/>
      <c r="AI184" s="62"/>
      <c r="AJ184" s="62"/>
      <c r="AK184" s="62"/>
      <c r="AL184" s="62"/>
      <c r="AM184" s="62"/>
      <c r="AN184" s="62"/>
      <c r="AO184" s="62"/>
      <c r="AP184" s="62"/>
      <c r="AQ184" s="62"/>
      <c r="AS184" s="64"/>
      <c r="AT184" s="243"/>
      <c r="AU184" s="243"/>
      <c r="AX184" s="62"/>
      <c r="AZ184" s="64"/>
      <c r="BE184" s="62"/>
      <c r="BF184" s="62"/>
      <c r="BG184" s="62"/>
      <c r="BI184" s="329"/>
      <c r="BJ184" s="62"/>
      <c r="BL184" s="329"/>
      <c r="BM184" s="37"/>
      <c r="BN184" s="63"/>
      <c r="BO184" s="64"/>
      <c r="CV184" s="108"/>
    </row>
    <row r="185" spans="1:100" s="67" customFormat="1" ht="9.75" customHeight="1">
      <c r="A185" s="1036" t="s">
        <v>116</v>
      </c>
      <c r="B185" s="985" t="s">
        <v>120</v>
      </c>
      <c r="C185" s="57" t="s">
        <v>5</v>
      </c>
      <c r="D185" s="57">
        <f t="shared" si="22"/>
        <v>0</v>
      </c>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241"/>
      <c r="AU185" s="241"/>
      <c r="AV185" s="57"/>
      <c r="AW185" s="57"/>
      <c r="AX185" s="57"/>
      <c r="AY185" s="57"/>
      <c r="AZ185" s="57"/>
      <c r="BA185" s="57"/>
      <c r="BB185" s="57"/>
      <c r="BC185" s="57"/>
      <c r="BD185" s="57"/>
      <c r="BE185" s="58"/>
      <c r="BF185" s="58"/>
      <c r="BG185" s="58"/>
      <c r="BH185" s="57"/>
      <c r="BI185" s="326"/>
      <c r="BJ185" s="58"/>
      <c r="BK185" s="57"/>
      <c r="BL185" s="326"/>
      <c r="BM185" s="37"/>
      <c r="BN185" s="59"/>
      <c r="BO185" s="60"/>
      <c r="BP185" s="57"/>
      <c r="BQ185" s="57"/>
      <c r="BR185" s="57"/>
      <c r="BS185" s="57"/>
      <c r="BT185" s="57"/>
      <c r="BU185" s="57"/>
      <c r="BV185" s="57"/>
      <c r="BW185" s="57"/>
      <c r="BX185" s="57"/>
      <c r="BY185" s="57"/>
      <c r="BZ185" s="57"/>
      <c r="CA185" s="57"/>
      <c r="CB185" s="57"/>
      <c r="CC185" s="57"/>
      <c r="CD185" s="57"/>
      <c r="CE185" s="57"/>
      <c r="CF185" s="57"/>
      <c r="CG185" s="57"/>
      <c r="CH185" s="57"/>
      <c r="CI185" s="57"/>
      <c r="CJ185" s="57"/>
      <c r="CK185" s="57"/>
      <c r="CL185" s="57"/>
      <c r="CM185" s="57"/>
      <c r="CN185" s="57"/>
      <c r="CO185" s="57"/>
      <c r="CP185" s="57"/>
      <c r="CQ185" s="57"/>
      <c r="CR185" s="57"/>
      <c r="CS185" s="57"/>
      <c r="CT185" s="57"/>
      <c r="CU185" s="57"/>
      <c r="CV185" s="57"/>
    </row>
    <row r="186" spans="1:100" ht="9.75" customHeight="1">
      <c r="A186" s="1037"/>
      <c r="B186" s="986"/>
      <c r="C186" s="36" t="s">
        <v>6</v>
      </c>
      <c r="D186" s="36">
        <f t="shared" si="22"/>
        <v>0</v>
      </c>
      <c r="M186" s="36"/>
      <c r="N186" s="36"/>
      <c r="O186" s="36"/>
      <c r="P186" s="36"/>
      <c r="Q186" s="36"/>
      <c r="R186" s="36"/>
      <c r="S186" s="36"/>
      <c r="T186" s="36"/>
      <c r="U186" s="36"/>
      <c r="V186" s="36"/>
      <c r="W186" s="36"/>
      <c r="X186" s="36"/>
      <c r="Y186" s="36"/>
      <c r="Z186" s="36"/>
      <c r="AA186" s="36"/>
      <c r="AC186" s="36"/>
      <c r="AD186" s="36"/>
      <c r="AE186" s="36"/>
      <c r="AF186" s="36"/>
      <c r="AG186" s="36"/>
      <c r="AH186" s="36"/>
      <c r="AI186" s="36"/>
      <c r="AJ186" s="36"/>
      <c r="AK186" s="36"/>
      <c r="AL186" s="36"/>
      <c r="AM186" s="36"/>
      <c r="AN186" s="36"/>
      <c r="AO186" s="36"/>
      <c r="AP186" s="36"/>
      <c r="AQ186" s="36"/>
      <c r="AS186" s="36"/>
      <c r="AX186" s="36"/>
      <c r="AZ186" s="36"/>
    </row>
    <row r="187" spans="1:100" ht="9.75" customHeight="1">
      <c r="A187" s="1037"/>
      <c r="B187" s="986"/>
      <c r="C187" s="36" t="s">
        <v>7</v>
      </c>
      <c r="D187" s="36">
        <f t="shared" si="22"/>
        <v>0</v>
      </c>
      <c r="M187" s="36"/>
      <c r="N187" s="36"/>
      <c r="O187" s="36"/>
      <c r="P187" s="36"/>
      <c r="Q187" s="36"/>
      <c r="R187" s="36"/>
      <c r="S187" s="36"/>
      <c r="T187" s="36"/>
      <c r="U187" s="36"/>
      <c r="V187" s="36"/>
      <c r="W187" s="36"/>
      <c r="X187" s="36"/>
      <c r="Y187" s="36"/>
      <c r="Z187" s="36"/>
      <c r="AA187" s="36"/>
      <c r="AC187" s="36"/>
      <c r="AD187" s="36"/>
      <c r="AE187" s="36"/>
      <c r="AF187" s="36"/>
      <c r="AG187" s="36"/>
      <c r="AH187" s="36"/>
      <c r="AI187" s="36"/>
      <c r="AJ187" s="36"/>
      <c r="AK187" s="36"/>
      <c r="AL187" s="36"/>
      <c r="AM187" s="36"/>
      <c r="AN187" s="36"/>
      <c r="AO187" s="36"/>
      <c r="AP187" s="36"/>
      <c r="AQ187" s="36"/>
      <c r="AS187" s="36"/>
      <c r="AX187" s="36"/>
      <c r="AZ187" s="36"/>
    </row>
    <row r="188" spans="1:100" ht="9.75" customHeight="1">
      <c r="A188" s="1037"/>
      <c r="B188" s="986"/>
      <c r="C188" s="49" t="s">
        <v>8</v>
      </c>
      <c r="D188" s="36">
        <f t="shared" si="22"/>
        <v>10</v>
      </c>
      <c r="M188" s="36"/>
      <c r="N188" s="36"/>
      <c r="O188" s="36"/>
      <c r="P188" s="36"/>
      <c r="Q188" s="36"/>
      <c r="R188" s="36"/>
      <c r="S188" s="36"/>
      <c r="T188" s="36"/>
      <c r="U188" s="36"/>
      <c r="V188" s="36"/>
      <c r="W188" s="36"/>
      <c r="X188" s="36"/>
      <c r="Y188" s="36"/>
      <c r="Z188" s="36"/>
      <c r="AA188" s="36"/>
      <c r="AC188" s="36"/>
      <c r="AD188" s="36"/>
      <c r="AE188" s="36"/>
      <c r="AF188" s="36"/>
      <c r="AG188" s="36"/>
      <c r="AH188" s="36"/>
      <c r="AI188" s="36"/>
      <c r="AJ188" s="36"/>
      <c r="AK188" s="36"/>
      <c r="AL188" s="36"/>
      <c r="AM188" s="36"/>
      <c r="AN188" s="36"/>
      <c r="AO188" s="36"/>
      <c r="AP188" s="36"/>
      <c r="AQ188" s="36"/>
      <c r="AS188" s="36"/>
      <c r="AX188" s="36"/>
      <c r="AZ188" s="36"/>
      <c r="BG188" s="160">
        <v>5</v>
      </c>
      <c r="BH188" s="43">
        <v>5</v>
      </c>
    </row>
    <row r="189" spans="1:100" ht="9.75" customHeight="1">
      <c r="A189" s="1038"/>
      <c r="B189" s="987"/>
      <c r="C189" s="61" t="s">
        <v>9</v>
      </c>
      <c r="D189" s="61">
        <f t="shared" si="22"/>
        <v>0</v>
      </c>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243"/>
      <c r="AU189" s="243"/>
      <c r="AV189" s="61"/>
      <c r="AW189" s="61"/>
      <c r="AX189" s="61"/>
      <c r="AY189" s="61"/>
      <c r="AZ189" s="61"/>
      <c r="BA189" s="61"/>
      <c r="BB189" s="61"/>
      <c r="BC189" s="61"/>
      <c r="BD189" s="61"/>
      <c r="BE189" s="62"/>
      <c r="BF189" s="62"/>
      <c r="BG189" s="62"/>
      <c r="BH189" s="61"/>
      <c r="BI189" s="329"/>
      <c r="BJ189" s="62"/>
      <c r="BK189" s="61"/>
      <c r="BL189" s="329"/>
      <c r="BN189" s="63"/>
      <c r="BO189" s="64"/>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row>
    <row r="190" spans="1:100" ht="9.75" customHeight="1">
      <c r="A190" s="1036"/>
      <c r="B190" s="985"/>
      <c r="C190" s="57" t="s">
        <v>5</v>
      </c>
      <c r="D190" s="57">
        <f t="shared" si="22"/>
        <v>0</v>
      </c>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241"/>
      <c r="AU190" s="241"/>
      <c r="AV190" s="57"/>
      <c r="AW190" s="57"/>
      <c r="AX190" s="57"/>
      <c r="AY190" s="57"/>
      <c r="AZ190" s="57"/>
      <c r="BA190" s="57"/>
      <c r="BB190" s="57"/>
      <c r="BC190" s="57"/>
      <c r="BD190" s="57"/>
      <c r="BE190" s="58"/>
      <c r="BF190" s="58"/>
      <c r="BG190" s="58"/>
      <c r="BH190" s="57"/>
      <c r="BI190" s="326"/>
      <c r="BJ190" s="58"/>
      <c r="BK190" s="57"/>
      <c r="BL190" s="326"/>
      <c r="BN190" s="59"/>
      <c r="BO190" s="60"/>
      <c r="BP190" s="57"/>
      <c r="BQ190" s="57"/>
      <c r="BR190" s="57"/>
      <c r="BS190" s="57"/>
      <c r="BT190" s="57"/>
      <c r="BU190" s="57"/>
      <c r="BV190" s="57"/>
      <c r="BW190" s="57"/>
      <c r="BX190" s="57"/>
      <c r="BY190" s="57"/>
      <c r="BZ190" s="57"/>
      <c r="CA190" s="57"/>
      <c r="CB190" s="57"/>
      <c r="CC190" s="57"/>
      <c r="CD190" s="57"/>
      <c r="CE190" s="57"/>
      <c r="CF190" s="57"/>
      <c r="CG190" s="57"/>
      <c r="CH190" s="57"/>
      <c r="CI190" s="57"/>
      <c r="CJ190" s="57"/>
      <c r="CK190" s="57"/>
      <c r="CL190" s="57"/>
      <c r="CM190" s="57"/>
      <c r="CN190" s="57"/>
      <c r="CO190" s="57"/>
      <c r="CP190" s="57"/>
      <c r="CQ190" s="57"/>
      <c r="CR190" s="57"/>
      <c r="CS190" s="57"/>
      <c r="CT190" s="57"/>
      <c r="CU190" s="57"/>
      <c r="CV190" s="57"/>
    </row>
    <row r="191" spans="1:100" ht="9.75" customHeight="1">
      <c r="A191" s="1037"/>
      <c r="B191" s="986"/>
      <c r="C191" s="36" t="s">
        <v>6</v>
      </c>
      <c r="D191" s="36">
        <f t="shared" si="22"/>
        <v>0</v>
      </c>
      <c r="M191" s="36"/>
      <c r="N191" s="36"/>
      <c r="O191" s="36"/>
      <c r="P191" s="36"/>
      <c r="Q191" s="36"/>
      <c r="R191" s="36"/>
      <c r="S191" s="36"/>
      <c r="T191" s="36"/>
      <c r="U191" s="36"/>
      <c r="V191" s="36"/>
      <c r="W191" s="36"/>
      <c r="X191" s="36"/>
      <c r="Y191" s="36"/>
      <c r="Z191" s="36"/>
      <c r="AA191" s="36"/>
      <c r="AC191" s="36"/>
      <c r="AD191" s="36"/>
      <c r="AE191" s="36"/>
      <c r="AF191" s="36"/>
      <c r="AG191" s="36"/>
      <c r="AH191" s="36"/>
      <c r="AI191" s="36"/>
      <c r="AJ191" s="36"/>
      <c r="AK191" s="36"/>
      <c r="AL191" s="36"/>
      <c r="AM191" s="36"/>
      <c r="AN191" s="36"/>
      <c r="AO191" s="36"/>
      <c r="AP191" s="36"/>
      <c r="AQ191" s="36"/>
      <c r="AS191" s="36"/>
      <c r="AX191" s="36"/>
      <c r="AZ191" s="36"/>
    </row>
    <row r="192" spans="1:100" ht="9.75" customHeight="1">
      <c r="A192" s="1037"/>
      <c r="B192" s="986"/>
      <c r="C192" s="36" t="s">
        <v>7</v>
      </c>
      <c r="D192" s="36">
        <f t="shared" si="22"/>
        <v>0</v>
      </c>
      <c r="M192" s="36"/>
      <c r="N192" s="36"/>
      <c r="O192" s="36"/>
      <c r="P192" s="36"/>
      <c r="Q192" s="36"/>
      <c r="R192" s="36"/>
      <c r="S192" s="36"/>
      <c r="T192" s="36"/>
      <c r="U192" s="36"/>
      <c r="V192" s="36"/>
      <c r="W192" s="36"/>
      <c r="X192" s="36"/>
      <c r="Y192" s="36"/>
      <c r="Z192" s="36"/>
      <c r="AA192" s="36"/>
      <c r="AC192" s="36"/>
      <c r="AD192" s="36"/>
      <c r="AE192" s="36"/>
      <c r="AF192" s="36"/>
      <c r="AG192" s="36"/>
      <c r="AH192" s="36"/>
      <c r="AI192" s="36"/>
      <c r="AJ192" s="36"/>
      <c r="AK192" s="36"/>
      <c r="AL192" s="36"/>
      <c r="AM192" s="36"/>
      <c r="AN192" s="36"/>
      <c r="AO192" s="36"/>
      <c r="AP192" s="36"/>
      <c r="AQ192" s="36"/>
      <c r="AS192" s="36"/>
      <c r="AX192" s="36"/>
      <c r="AZ192" s="36"/>
    </row>
    <row r="193" spans="1:100" ht="9.75" customHeight="1">
      <c r="A193" s="1037"/>
      <c r="B193" s="986"/>
      <c r="C193" s="36" t="s">
        <v>8</v>
      </c>
      <c r="D193" s="36">
        <f t="shared" si="22"/>
        <v>0</v>
      </c>
      <c r="M193" s="36"/>
      <c r="N193" s="36"/>
      <c r="O193" s="36"/>
      <c r="P193" s="36"/>
      <c r="Q193" s="36"/>
      <c r="R193" s="36"/>
      <c r="S193" s="36"/>
      <c r="T193" s="36"/>
      <c r="U193" s="36"/>
      <c r="V193" s="36"/>
      <c r="W193" s="36"/>
      <c r="X193" s="36"/>
      <c r="Y193" s="36"/>
      <c r="Z193" s="36"/>
      <c r="AA193" s="36"/>
      <c r="AC193" s="36"/>
      <c r="AD193" s="36"/>
      <c r="AE193" s="36"/>
      <c r="AF193" s="36"/>
      <c r="AG193" s="36"/>
      <c r="AH193" s="36"/>
      <c r="AI193" s="36"/>
      <c r="AJ193" s="36"/>
      <c r="AK193" s="36"/>
      <c r="AL193" s="36"/>
      <c r="AM193" s="36"/>
      <c r="AN193" s="36"/>
      <c r="AO193" s="36"/>
      <c r="AP193" s="36"/>
      <c r="AQ193" s="36"/>
      <c r="AS193" s="36"/>
      <c r="AX193" s="36"/>
      <c r="AZ193" s="36"/>
    </row>
    <row r="194" spans="1:100" ht="9.75" customHeight="1">
      <c r="A194" s="1038"/>
      <c r="B194" s="987"/>
      <c r="C194" s="61" t="s">
        <v>9</v>
      </c>
      <c r="D194" s="61">
        <f t="shared" ref="D194" si="23">SUM(E194:CT194)</f>
        <v>0</v>
      </c>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243"/>
      <c r="AU194" s="243"/>
      <c r="AV194" s="61"/>
      <c r="AW194" s="61"/>
      <c r="AX194" s="61"/>
      <c r="AY194" s="61"/>
      <c r="AZ194" s="61"/>
      <c r="BA194" s="61"/>
      <c r="BB194" s="61"/>
      <c r="BC194" s="61"/>
      <c r="BD194" s="61"/>
      <c r="BE194" s="62"/>
      <c r="BF194" s="62"/>
      <c r="BG194" s="62"/>
      <c r="BH194" s="61"/>
      <c r="BI194" s="329"/>
      <c r="BJ194" s="62"/>
      <c r="BK194" s="61"/>
      <c r="BL194" s="329"/>
      <c r="BN194" s="63"/>
      <c r="BO194" s="64"/>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row>
    <row r="195" spans="1:100" ht="9.75" customHeight="1">
      <c r="B195" s="103" t="s">
        <v>121</v>
      </c>
    </row>
    <row r="196" spans="1:100" ht="9.75" hidden="1" customHeight="1">
      <c r="A196" s="1045">
        <v>0</v>
      </c>
      <c r="B196" s="1003" t="s">
        <v>12</v>
      </c>
      <c r="C196" s="57" t="s">
        <v>5</v>
      </c>
      <c r="D196" s="57">
        <f t="shared" ref="D196:D249" si="24">SUM(E196:CT196)</f>
        <v>2</v>
      </c>
      <c r="E196" s="57"/>
      <c r="F196" s="57"/>
      <c r="G196" s="57"/>
      <c r="H196" s="57"/>
      <c r="I196" s="57"/>
      <c r="J196" s="57"/>
      <c r="K196" s="79">
        <v>2</v>
      </c>
      <c r="L196" s="57"/>
      <c r="M196" s="58"/>
      <c r="N196" s="58"/>
      <c r="O196" s="58"/>
      <c r="P196" s="58"/>
      <c r="Q196" s="58"/>
      <c r="R196" s="58"/>
      <c r="S196" s="58"/>
      <c r="T196" s="58"/>
      <c r="U196" s="58"/>
      <c r="V196" s="58"/>
      <c r="W196" s="58"/>
      <c r="X196" s="58"/>
      <c r="Y196" s="58"/>
      <c r="Z196" s="58"/>
      <c r="AA196" s="58"/>
      <c r="AB196" s="57"/>
      <c r="AC196" s="326"/>
      <c r="AD196" s="58"/>
      <c r="AE196" s="58"/>
      <c r="AF196" s="58"/>
      <c r="AG196" s="58"/>
      <c r="AH196" s="58"/>
      <c r="AI196" s="58"/>
      <c r="AJ196" s="58"/>
      <c r="AK196" s="58"/>
      <c r="AL196" s="58"/>
      <c r="AM196" s="58"/>
      <c r="AN196" s="58"/>
      <c r="AO196" s="58"/>
      <c r="AP196" s="58"/>
      <c r="AQ196" s="58"/>
      <c r="AR196" s="57"/>
      <c r="AS196" s="60"/>
      <c r="AT196" s="241"/>
      <c r="AU196" s="241"/>
      <c r="AV196" s="57"/>
      <c r="AW196" s="57"/>
      <c r="AX196" s="58"/>
      <c r="AY196" s="57"/>
      <c r="AZ196" s="60"/>
      <c r="BA196" s="57"/>
      <c r="BB196" s="57"/>
      <c r="BC196" s="57"/>
      <c r="BD196" s="57"/>
      <c r="BE196" s="58"/>
      <c r="BF196" s="58"/>
      <c r="BG196" s="58"/>
      <c r="BH196" s="57"/>
      <c r="BI196" s="326"/>
      <c r="BJ196" s="58"/>
      <c r="BK196" s="57"/>
      <c r="BL196" s="326"/>
      <c r="BN196" s="59"/>
      <c r="BO196" s="60"/>
      <c r="BP196" s="57"/>
      <c r="BQ196" s="57"/>
      <c r="BR196" s="57"/>
      <c r="BS196" s="57"/>
      <c r="BT196" s="57"/>
      <c r="BU196" s="57"/>
      <c r="BV196" s="57"/>
      <c r="BW196" s="57"/>
      <c r="BX196" s="57"/>
      <c r="BY196" s="57"/>
      <c r="BZ196" s="57"/>
      <c r="CA196" s="57"/>
      <c r="CB196" s="57"/>
      <c r="CC196" s="57"/>
      <c r="CD196" s="57"/>
      <c r="CE196" s="57"/>
      <c r="CF196" s="57"/>
      <c r="CG196" s="57"/>
      <c r="CH196" s="57"/>
      <c r="CI196" s="57"/>
      <c r="CJ196" s="57"/>
      <c r="CK196" s="57"/>
      <c r="CL196" s="57"/>
      <c r="CM196" s="57"/>
      <c r="CN196" s="57"/>
      <c r="CO196" s="57"/>
      <c r="CP196" s="57"/>
      <c r="CQ196" s="57"/>
      <c r="CR196" s="57"/>
      <c r="CS196" s="57"/>
      <c r="CT196" s="57"/>
      <c r="CU196" s="57"/>
      <c r="CV196" s="57"/>
    </row>
    <row r="197" spans="1:100" ht="9.75" hidden="1" customHeight="1">
      <c r="A197" s="1046"/>
      <c r="B197" s="1004"/>
      <c r="C197" s="36" t="s">
        <v>6</v>
      </c>
      <c r="D197" s="36">
        <f t="shared" si="24"/>
        <v>0</v>
      </c>
    </row>
    <row r="198" spans="1:100" ht="9.75" hidden="1" customHeight="1">
      <c r="A198" s="1046"/>
      <c r="B198" s="1004"/>
      <c r="C198" s="36" t="s">
        <v>7</v>
      </c>
      <c r="D198" s="36">
        <f t="shared" si="24"/>
        <v>0</v>
      </c>
    </row>
    <row r="199" spans="1:100" ht="9.75" hidden="1" customHeight="1">
      <c r="A199" s="1046"/>
      <c r="B199" s="1004"/>
      <c r="C199" s="36" t="s">
        <v>8</v>
      </c>
      <c r="D199" s="36">
        <f t="shared" si="24"/>
        <v>2</v>
      </c>
      <c r="J199" s="36">
        <v>1</v>
      </c>
      <c r="M199" s="37">
        <v>1</v>
      </c>
    </row>
    <row r="200" spans="1:100" ht="9.75" hidden="1" customHeight="1">
      <c r="A200" s="1047"/>
      <c r="B200" s="1005"/>
      <c r="C200" s="61" t="s">
        <v>9</v>
      </c>
      <c r="D200" s="61">
        <f t="shared" si="24"/>
        <v>27</v>
      </c>
      <c r="E200" s="61"/>
      <c r="F200" s="61"/>
      <c r="G200" s="61"/>
      <c r="H200" s="61"/>
      <c r="I200" s="61"/>
      <c r="J200" s="137">
        <v>6</v>
      </c>
      <c r="K200" s="137">
        <v>3</v>
      </c>
      <c r="L200" s="137">
        <v>3</v>
      </c>
      <c r="M200" s="138">
        <v>3</v>
      </c>
      <c r="N200" s="138">
        <v>2</v>
      </c>
      <c r="O200" s="62"/>
      <c r="P200" s="62"/>
      <c r="Q200" s="62"/>
      <c r="R200" s="62">
        <v>5</v>
      </c>
      <c r="S200" s="62">
        <v>5</v>
      </c>
      <c r="T200" s="62"/>
      <c r="U200" s="62"/>
      <c r="V200" s="62"/>
      <c r="W200" s="62"/>
      <c r="X200" s="62"/>
      <c r="Y200" s="62"/>
      <c r="Z200" s="62"/>
      <c r="AA200" s="62"/>
      <c r="AB200" s="61"/>
      <c r="AC200" s="329"/>
      <c r="AD200" s="62"/>
      <c r="AE200" s="62"/>
      <c r="AF200" s="62"/>
      <c r="AG200" s="62"/>
      <c r="AH200" s="62"/>
      <c r="AI200" s="62"/>
      <c r="AJ200" s="62"/>
      <c r="AK200" s="62"/>
      <c r="AL200" s="62"/>
      <c r="AM200" s="62"/>
      <c r="AN200" s="62"/>
      <c r="AO200" s="62"/>
      <c r="AP200" s="62"/>
      <c r="AQ200" s="62"/>
      <c r="AR200" s="61"/>
      <c r="AS200" s="64"/>
      <c r="AT200" s="243"/>
      <c r="AU200" s="243"/>
      <c r="AV200" s="61"/>
      <c r="AW200" s="61"/>
      <c r="AX200" s="62"/>
      <c r="AY200" s="61"/>
      <c r="AZ200" s="64"/>
      <c r="BA200" s="61"/>
      <c r="BB200" s="61"/>
      <c r="BC200" s="61"/>
      <c r="BD200" s="61"/>
      <c r="BE200" s="62"/>
      <c r="BF200" s="62"/>
      <c r="BG200" s="62"/>
      <c r="BH200" s="61"/>
      <c r="BI200" s="329"/>
      <c r="BJ200" s="62"/>
      <c r="BK200" s="61"/>
      <c r="BL200" s="329"/>
      <c r="BN200" s="63"/>
      <c r="BO200" s="64"/>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row>
    <row r="201" spans="1:100" ht="9.75" hidden="1" customHeight="1">
      <c r="A201" s="1045">
        <v>0</v>
      </c>
      <c r="B201" s="1003" t="s">
        <v>13</v>
      </c>
      <c r="C201" s="67" t="s">
        <v>5</v>
      </c>
      <c r="D201" s="67">
        <f t="shared" si="24"/>
        <v>2</v>
      </c>
      <c r="E201" s="67"/>
      <c r="F201" s="67"/>
      <c r="G201" s="67"/>
      <c r="H201" s="67"/>
      <c r="I201" s="67"/>
      <c r="J201" s="67"/>
      <c r="K201" s="139">
        <v>2</v>
      </c>
      <c r="L201" s="67"/>
      <c r="M201" s="68"/>
      <c r="N201" s="68"/>
      <c r="O201" s="68"/>
      <c r="P201" s="68"/>
      <c r="Q201" s="68"/>
      <c r="R201" s="68"/>
      <c r="S201" s="68"/>
      <c r="T201" s="68"/>
      <c r="U201" s="68"/>
      <c r="V201" s="68"/>
      <c r="W201" s="68"/>
      <c r="X201" s="68"/>
      <c r="Y201" s="68"/>
      <c r="Z201" s="68"/>
      <c r="AA201" s="68"/>
      <c r="AB201" s="67"/>
      <c r="AC201" s="271"/>
      <c r="AD201" s="68"/>
      <c r="AE201" s="68"/>
      <c r="AF201" s="68"/>
      <c r="AG201" s="68"/>
      <c r="AH201" s="68"/>
      <c r="AI201" s="68"/>
      <c r="AJ201" s="68"/>
      <c r="AK201" s="68"/>
      <c r="AL201" s="68"/>
      <c r="AM201" s="68"/>
      <c r="AN201" s="68"/>
      <c r="AO201" s="68"/>
      <c r="AP201" s="68"/>
      <c r="AQ201" s="68"/>
      <c r="AR201" s="67"/>
      <c r="AS201" s="70"/>
      <c r="AT201" s="244"/>
      <c r="AU201" s="244"/>
      <c r="AV201" s="67"/>
      <c r="AW201" s="67"/>
      <c r="AX201" s="68"/>
      <c r="AY201" s="67"/>
      <c r="AZ201" s="70"/>
      <c r="BA201" s="67"/>
      <c r="BB201" s="67"/>
      <c r="BC201" s="67"/>
      <c r="BD201" s="67"/>
      <c r="BE201" s="68"/>
      <c r="BF201" s="68"/>
      <c r="BG201" s="68"/>
      <c r="BH201" s="67"/>
      <c r="BI201" s="271"/>
      <c r="BJ201" s="68"/>
      <c r="BK201" s="67"/>
      <c r="BL201" s="271"/>
      <c r="BN201" s="69"/>
      <c r="BO201" s="70"/>
      <c r="BP201" s="67"/>
      <c r="BQ201" s="67"/>
      <c r="BR201" s="67"/>
      <c r="BS201" s="67"/>
      <c r="BT201" s="67"/>
      <c r="BU201" s="67"/>
      <c r="BV201" s="67"/>
      <c r="BW201" s="67"/>
      <c r="BX201" s="67"/>
      <c r="BY201" s="67"/>
      <c r="BZ201" s="67"/>
      <c r="CA201" s="67"/>
      <c r="CB201" s="67"/>
      <c r="CC201" s="67"/>
      <c r="CD201" s="67"/>
      <c r="CE201" s="67"/>
      <c r="CF201" s="67"/>
      <c r="CG201" s="67"/>
      <c r="CH201" s="67"/>
      <c r="CI201" s="67"/>
      <c r="CJ201" s="67"/>
      <c r="CK201" s="67"/>
      <c r="CL201" s="67"/>
      <c r="CM201" s="67"/>
      <c r="CN201" s="67"/>
      <c r="CO201" s="67"/>
      <c r="CP201" s="67"/>
      <c r="CQ201" s="67"/>
      <c r="CR201" s="67"/>
      <c r="CS201" s="67"/>
      <c r="CT201" s="67"/>
      <c r="CU201" s="67"/>
      <c r="CV201" s="67"/>
    </row>
    <row r="202" spans="1:100" ht="9.75" hidden="1" customHeight="1">
      <c r="A202" s="1046"/>
      <c r="B202" s="1004"/>
      <c r="C202" s="36" t="s">
        <v>6</v>
      </c>
      <c r="D202" s="36">
        <f t="shared" si="24"/>
        <v>0</v>
      </c>
    </row>
    <row r="203" spans="1:100" ht="9.75" hidden="1" customHeight="1">
      <c r="A203" s="1046"/>
      <c r="B203" s="1004"/>
      <c r="C203" s="36" t="s">
        <v>7</v>
      </c>
      <c r="D203" s="36">
        <f t="shared" si="24"/>
        <v>0</v>
      </c>
    </row>
    <row r="204" spans="1:100" ht="9.75" hidden="1" customHeight="1">
      <c r="A204" s="1046"/>
      <c r="B204" s="1004"/>
      <c r="C204" s="36" t="s">
        <v>8</v>
      </c>
      <c r="D204" s="36">
        <f t="shared" si="24"/>
        <v>1</v>
      </c>
      <c r="K204" s="42">
        <v>1</v>
      </c>
    </row>
    <row r="205" spans="1:100" ht="9.75" hidden="1" customHeight="1">
      <c r="A205" s="1047"/>
      <c r="B205" s="1005"/>
      <c r="C205" s="46" t="s">
        <v>9</v>
      </c>
      <c r="D205" s="46">
        <f t="shared" si="24"/>
        <v>35</v>
      </c>
      <c r="E205" s="46"/>
      <c r="F205" s="46"/>
      <c r="G205" s="46"/>
      <c r="H205" s="46"/>
      <c r="I205" s="46"/>
      <c r="J205" s="46"/>
      <c r="K205" s="81">
        <v>5</v>
      </c>
      <c r="L205" s="81">
        <v>5</v>
      </c>
      <c r="M205" s="80">
        <v>5</v>
      </c>
      <c r="N205" s="114"/>
      <c r="O205" s="114"/>
      <c r="P205" s="114"/>
      <c r="Q205" s="114">
        <v>5</v>
      </c>
      <c r="R205" s="114">
        <v>5</v>
      </c>
      <c r="S205" s="114">
        <v>5</v>
      </c>
      <c r="T205" s="114">
        <v>5</v>
      </c>
      <c r="U205" s="47"/>
      <c r="V205" s="47"/>
      <c r="W205" s="47"/>
      <c r="X205" s="47"/>
      <c r="Y205" s="47"/>
      <c r="Z205" s="47"/>
      <c r="AA205" s="47"/>
      <c r="AB205" s="46"/>
      <c r="AC205" s="328"/>
      <c r="AD205" s="47"/>
      <c r="AE205" s="47"/>
      <c r="AF205" s="47"/>
      <c r="AG205" s="47"/>
      <c r="AH205" s="47"/>
      <c r="AI205" s="47"/>
      <c r="AJ205" s="47"/>
      <c r="AK205" s="47"/>
      <c r="AL205" s="47"/>
      <c r="AM205" s="47"/>
      <c r="AN205" s="47"/>
      <c r="AO205" s="47"/>
      <c r="AP205" s="47"/>
      <c r="AQ205" s="47"/>
      <c r="AR205" s="46"/>
      <c r="AS205" s="45"/>
      <c r="AT205" s="237"/>
      <c r="AU205" s="237"/>
      <c r="AV205" s="46"/>
      <c r="AW205" s="46"/>
      <c r="AX205" s="47"/>
      <c r="AY205" s="46"/>
      <c r="AZ205" s="45"/>
      <c r="BA205" s="46"/>
      <c r="BB205" s="46"/>
      <c r="BC205" s="46"/>
      <c r="BD205" s="46"/>
      <c r="BE205" s="47"/>
      <c r="BF205" s="47"/>
      <c r="BG205" s="47"/>
      <c r="BH205" s="46"/>
      <c r="BI205" s="328"/>
      <c r="BJ205" s="47"/>
      <c r="BK205" s="46"/>
      <c r="BL205" s="328"/>
      <c r="BN205" s="48"/>
      <c r="BO205" s="45"/>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row>
    <row r="206" spans="1:100" ht="9.75" hidden="1" customHeight="1">
      <c r="A206" s="1039">
        <v>0</v>
      </c>
      <c r="B206" s="1043" t="s">
        <v>14</v>
      </c>
      <c r="C206" s="57" t="s">
        <v>5</v>
      </c>
      <c r="D206" s="57">
        <f t="shared" si="24"/>
        <v>8.5</v>
      </c>
      <c r="E206" s="57"/>
      <c r="F206" s="57"/>
      <c r="G206" s="57"/>
      <c r="H206" s="57"/>
      <c r="I206" s="57"/>
      <c r="J206" s="57"/>
      <c r="K206" s="79">
        <v>1</v>
      </c>
      <c r="L206" s="79">
        <v>1</v>
      </c>
      <c r="M206" s="82">
        <v>0.5</v>
      </c>
      <c r="N206" s="58"/>
      <c r="O206" s="140">
        <v>1</v>
      </c>
      <c r="P206" s="157">
        <v>3</v>
      </c>
      <c r="Q206" s="157">
        <v>2</v>
      </c>
      <c r="R206" s="181"/>
      <c r="S206" s="58"/>
      <c r="T206" s="58"/>
      <c r="U206" s="58"/>
      <c r="V206" s="58"/>
      <c r="W206" s="58"/>
      <c r="X206" s="58"/>
      <c r="Y206" s="58"/>
      <c r="Z206" s="58"/>
      <c r="AA206" s="58"/>
      <c r="AB206" s="57"/>
      <c r="AC206" s="326"/>
      <c r="AD206" s="58"/>
      <c r="AE206" s="58"/>
      <c r="AF206" s="58"/>
      <c r="AG206" s="58"/>
      <c r="AH206" s="58"/>
      <c r="AI206" s="58"/>
      <c r="AJ206" s="58"/>
      <c r="AK206" s="58"/>
      <c r="AL206" s="58"/>
      <c r="AM206" s="58"/>
      <c r="AN206" s="58"/>
      <c r="AO206" s="58"/>
      <c r="AP206" s="58"/>
      <c r="AQ206" s="58"/>
      <c r="AR206" s="57"/>
      <c r="AS206" s="60"/>
      <c r="AT206" s="241"/>
      <c r="AU206" s="241"/>
      <c r="AV206" s="57"/>
      <c r="AW206" s="57"/>
      <c r="AX206" s="58"/>
      <c r="AY206" s="57"/>
      <c r="AZ206" s="60"/>
      <c r="BA206" s="57"/>
      <c r="BB206" s="57"/>
      <c r="BC206" s="57"/>
      <c r="BD206" s="57"/>
      <c r="BE206" s="58"/>
      <c r="BF206" s="58"/>
      <c r="BG206" s="58"/>
      <c r="BH206" s="57"/>
      <c r="BI206" s="326"/>
      <c r="BJ206" s="58"/>
      <c r="BK206" s="57"/>
      <c r="BL206" s="326"/>
      <c r="BN206" s="59"/>
      <c r="BO206" s="60"/>
      <c r="BP206" s="57"/>
      <c r="BQ206" s="57"/>
      <c r="BR206" s="57"/>
      <c r="BS206" s="57"/>
      <c r="BT206" s="57"/>
      <c r="BU206" s="57"/>
      <c r="BV206" s="57"/>
      <c r="BW206" s="57"/>
      <c r="BX206" s="57"/>
      <c r="BY206" s="57"/>
      <c r="BZ206" s="57"/>
      <c r="CA206" s="57"/>
      <c r="CB206" s="57"/>
      <c r="CC206" s="57"/>
      <c r="CD206" s="57"/>
      <c r="CE206" s="57"/>
      <c r="CF206" s="57"/>
      <c r="CG206" s="57"/>
      <c r="CH206" s="57"/>
      <c r="CI206" s="57"/>
      <c r="CJ206" s="57"/>
      <c r="CK206" s="57"/>
      <c r="CL206" s="57"/>
      <c r="CM206" s="57"/>
      <c r="CN206" s="57"/>
      <c r="CO206" s="57"/>
      <c r="CP206" s="57"/>
      <c r="CQ206" s="57"/>
      <c r="CR206" s="57"/>
      <c r="CS206" s="57"/>
      <c r="CT206" s="57"/>
      <c r="CU206" s="107"/>
      <c r="CV206" s="107"/>
    </row>
    <row r="207" spans="1:100" ht="9.75" hidden="1" customHeight="1">
      <c r="A207" s="1040"/>
      <c r="B207" s="1042"/>
      <c r="C207" s="36" t="s">
        <v>6</v>
      </c>
      <c r="D207" s="36">
        <f t="shared" si="24"/>
        <v>1</v>
      </c>
      <c r="M207" s="37">
        <v>0.5</v>
      </c>
      <c r="N207" s="37">
        <v>0.5</v>
      </c>
      <c r="P207" s="112"/>
      <c r="Q207" s="112"/>
      <c r="R207" s="182"/>
      <c r="CU207" s="106"/>
      <c r="CV207" s="106"/>
    </row>
    <row r="208" spans="1:100" ht="9.75" hidden="1" customHeight="1">
      <c r="A208" s="1040"/>
      <c r="B208" s="1042"/>
      <c r="C208" s="36" t="s">
        <v>7</v>
      </c>
      <c r="D208" s="36">
        <f t="shared" si="24"/>
        <v>8</v>
      </c>
      <c r="P208" s="112">
        <v>0.5</v>
      </c>
      <c r="Q208" s="41">
        <v>0.5</v>
      </c>
      <c r="R208" s="41">
        <v>5</v>
      </c>
      <c r="S208" s="182">
        <v>2</v>
      </c>
      <c r="T208" s="47"/>
      <c r="CU208" s="106"/>
      <c r="CV208" s="106"/>
    </row>
    <row r="209" spans="1:100" ht="9.75" hidden="1" customHeight="1">
      <c r="A209" s="1040"/>
      <c r="B209" s="1042"/>
      <c r="C209" s="36" t="s">
        <v>8</v>
      </c>
      <c r="D209" s="36">
        <f t="shared" si="24"/>
        <v>25</v>
      </c>
      <c r="H209" s="131">
        <v>1</v>
      </c>
      <c r="I209" s="131">
        <v>2</v>
      </c>
      <c r="J209" s="131">
        <v>3</v>
      </c>
      <c r="K209" s="131">
        <v>3</v>
      </c>
      <c r="L209" s="131">
        <v>2</v>
      </c>
      <c r="M209" s="132">
        <v>3</v>
      </c>
      <c r="N209" s="132">
        <v>1</v>
      </c>
      <c r="P209" s="112">
        <v>0.5</v>
      </c>
      <c r="Q209" s="112">
        <v>1</v>
      </c>
      <c r="R209" s="182">
        <v>0.5</v>
      </c>
      <c r="S209" s="182">
        <v>1</v>
      </c>
      <c r="T209" s="185">
        <v>2</v>
      </c>
      <c r="U209" s="185">
        <v>1</v>
      </c>
      <c r="AB209" s="42">
        <v>2</v>
      </c>
      <c r="AC209" s="231">
        <v>2</v>
      </c>
      <c r="CU209" s="106"/>
      <c r="CV209" s="106"/>
    </row>
    <row r="210" spans="1:100" ht="9.75" hidden="1" customHeight="1">
      <c r="A210" s="1041"/>
      <c r="B210" s="1044"/>
      <c r="C210" s="61" t="s">
        <v>9</v>
      </c>
      <c r="D210" s="61">
        <f t="shared" si="24"/>
        <v>98</v>
      </c>
      <c r="E210" s="61"/>
      <c r="F210" s="61"/>
      <c r="G210" s="61"/>
      <c r="H210" s="61"/>
      <c r="I210" s="61"/>
      <c r="J210" s="137">
        <v>6</v>
      </c>
      <c r="K210" s="137">
        <v>15</v>
      </c>
      <c r="L210" s="137">
        <v>10</v>
      </c>
      <c r="M210" s="138">
        <v>5</v>
      </c>
      <c r="N210" s="138">
        <v>15</v>
      </c>
      <c r="O210" s="138">
        <v>15</v>
      </c>
      <c r="P210" s="158">
        <v>10</v>
      </c>
      <c r="Q210" s="158">
        <v>5</v>
      </c>
      <c r="R210" s="183">
        <v>4</v>
      </c>
      <c r="S210" s="183">
        <v>4</v>
      </c>
      <c r="T210" s="234">
        <v>3</v>
      </c>
      <c r="U210" s="62"/>
      <c r="V210" s="62"/>
      <c r="W210" s="62"/>
      <c r="X210" s="62"/>
      <c r="Y210" s="62"/>
      <c r="Z210" s="62"/>
      <c r="AA210" s="62"/>
      <c r="AB210" s="61"/>
      <c r="AC210" s="329"/>
      <c r="AD210" s="158">
        <v>3</v>
      </c>
      <c r="AE210" s="158">
        <v>3</v>
      </c>
      <c r="AF210" s="62"/>
      <c r="AG210" s="62"/>
      <c r="AH210" s="62"/>
      <c r="AI210" s="62"/>
      <c r="AJ210" s="62"/>
      <c r="AK210" s="62"/>
      <c r="AL210" s="62"/>
      <c r="AM210" s="62"/>
      <c r="AN210" s="62"/>
      <c r="AO210" s="62"/>
      <c r="AP210" s="62"/>
      <c r="AQ210" s="62"/>
      <c r="AR210" s="61"/>
      <c r="AS210" s="64"/>
      <c r="AT210" s="243"/>
      <c r="AU210" s="243"/>
      <c r="AV210" s="61"/>
      <c r="AW210" s="61"/>
      <c r="AX210" s="62"/>
      <c r="AY210" s="61"/>
      <c r="AZ210" s="64"/>
      <c r="BA210" s="61"/>
      <c r="BB210" s="61"/>
      <c r="BC210" s="61"/>
      <c r="BD210" s="61"/>
      <c r="BE210" s="62"/>
      <c r="BF210" s="62"/>
      <c r="BG210" s="62"/>
      <c r="BH210" s="61"/>
      <c r="BI210" s="329"/>
      <c r="BJ210" s="62"/>
      <c r="BK210" s="61"/>
      <c r="BL210" s="329"/>
      <c r="BN210" s="63"/>
      <c r="BO210" s="64"/>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108"/>
      <c r="CV210" s="108"/>
    </row>
    <row r="211" spans="1:100" ht="9.75" hidden="1" customHeight="1">
      <c r="A211" s="1039">
        <v>0</v>
      </c>
      <c r="B211" s="979" t="s">
        <v>15</v>
      </c>
      <c r="C211" s="67" t="s">
        <v>5</v>
      </c>
      <c r="D211" s="67">
        <f t="shared" si="24"/>
        <v>25</v>
      </c>
      <c r="E211" s="67"/>
      <c r="F211" s="67"/>
      <c r="G211" s="67"/>
      <c r="H211" s="67"/>
      <c r="I211" s="67"/>
      <c r="J211" s="67"/>
      <c r="K211" s="139">
        <v>5</v>
      </c>
      <c r="L211" s="139">
        <v>5</v>
      </c>
      <c r="M211" s="141">
        <v>5</v>
      </c>
      <c r="N211" s="142">
        <v>5</v>
      </c>
      <c r="O211" s="142">
        <v>5</v>
      </c>
      <c r="P211" s="68"/>
      <c r="Q211" s="68"/>
      <c r="R211" s="68"/>
      <c r="S211" s="68"/>
      <c r="T211" s="68"/>
      <c r="U211" s="68"/>
      <c r="V211" s="68"/>
      <c r="W211" s="68"/>
      <c r="X211" s="68"/>
      <c r="Y211" s="68"/>
      <c r="Z211" s="68"/>
      <c r="AA211" s="68"/>
      <c r="AB211" s="67"/>
      <c r="AC211" s="271"/>
      <c r="AD211" s="68"/>
      <c r="AE211" s="68"/>
      <c r="AF211" s="68"/>
      <c r="AG211" s="68"/>
      <c r="AH211" s="68"/>
      <c r="AI211" s="68"/>
      <c r="AJ211" s="68"/>
      <c r="AK211" s="68"/>
      <c r="AL211" s="68"/>
      <c r="AM211" s="68"/>
      <c r="AN211" s="68"/>
      <c r="AO211" s="68"/>
      <c r="AP211" s="68"/>
      <c r="AQ211" s="68"/>
      <c r="AR211" s="67"/>
      <c r="AS211" s="70"/>
      <c r="AT211" s="244"/>
      <c r="AU211" s="244"/>
      <c r="AV211" s="67"/>
      <c r="AW211" s="67"/>
      <c r="AX211" s="68"/>
      <c r="AY211" s="67"/>
      <c r="AZ211" s="70"/>
      <c r="BA211" s="67"/>
      <c r="BB211" s="67"/>
      <c r="BC211" s="67"/>
      <c r="BD211" s="67"/>
      <c r="BE211" s="68"/>
      <c r="BF211" s="68"/>
      <c r="BG211" s="68"/>
      <c r="BH211" s="67"/>
      <c r="BI211" s="271"/>
      <c r="BJ211" s="68"/>
      <c r="BK211" s="67"/>
      <c r="BL211" s="271"/>
      <c r="BN211" s="69"/>
      <c r="BO211" s="70"/>
      <c r="BP211" s="67"/>
      <c r="BQ211" s="67"/>
      <c r="BR211" s="67"/>
      <c r="BS211" s="67"/>
      <c r="BT211" s="67"/>
      <c r="BU211" s="67"/>
      <c r="BV211" s="67"/>
      <c r="BW211" s="67"/>
      <c r="BX211" s="67"/>
      <c r="BY211" s="67"/>
      <c r="BZ211" s="67"/>
      <c r="CA211" s="67"/>
      <c r="CB211" s="67"/>
      <c r="CC211" s="67"/>
      <c r="CD211" s="67"/>
      <c r="CE211" s="67"/>
      <c r="CF211" s="67"/>
      <c r="CG211" s="67"/>
      <c r="CH211" s="67"/>
      <c r="CI211" s="67"/>
      <c r="CJ211" s="67"/>
      <c r="CK211" s="67"/>
      <c r="CL211" s="67"/>
      <c r="CM211" s="67"/>
      <c r="CN211" s="67"/>
      <c r="CO211" s="67"/>
      <c r="CP211" s="67"/>
      <c r="CQ211" s="67"/>
      <c r="CR211" s="67"/>
      <c r="CS211" s="67"/>
      <c r="CT211" s="67"/>
      <c r="CU211" s="106"/>
      <c r="CV211" s="106"/>
    </row>
    <row r="212" spans="1:100" ht="9.75" hidden="1" customHeight="1">
      <c r="A212" s="1040"/>
      <c r="B212" s="980"/>
      <c r="C212" s="36" t="s">
        <v>6</v>
      </c>
      <c r="D212" s="36">
        <f t="shared" si="24"/>
        <v>2</v>
      </c>
      <c r="N212" s="112">
        <v>2</v>
      </c>
      <c r="O212" s="112"/>
      <c r="CU212" s="106"/>
      <c r="CV212" s="106"/>
    </row>
    <row r="213" spans="1:100" ht="9.75" hidden="1" customHeight="1">
      <c r="A213" s="1040"/>
      <c r="B213" s="980"/>
      <c r="C213" s="36" t="s">
        <v>7</v>
      </c>
      <c r="D213" s="36">
        <f t="shared" si="24"/>
        <v>0</v>
      </c>
      <c r="O213" s="112"/>
      <c r="CU213" s="106"/>
      <c r="CV213" s="106"/>
    </row>
    <row r="214" spans="1:100" ht="9.75" hidden="1" customHeight="1">
      <c r="A214" s="1040"/>
      <c r="B214" s="980"/>
      <c r="C214" s="46" t="s">
        <v>8</v>
      </c>
      <c r="D214" s="46">
        <f t="shared" si="24"/>
        <v>15</v>
      </c>
      <c r="E214" s="46"/>
      <c r="F214" s="46"/>
      <c r="G214" s="46"/>
      <c r="H214" s="46"/>
      <c r="I214" s="46"/>
      <c r="J214" s="46"/>
      <c r="K214" s="81">
        <v>3</v>
      </c>
      <c r="L214" s="81">
        <v>5</v>
      </c>
      <c r="M214" s="80">
        <v>3</v>
      </c>
      <c r="N214" s="80">
        <v>2</v>
      </c>
      <c r="O214" s="136">
        <v>2</v>
      </c>
      <c r="P214" s="47"/>
      <c r="Q214" s="47"/>
      <c r="R214" s="47"/>
      <c r="S214" s="47"/>
      <c r="T214" s="47"/>
      <c r="U214" s="47"/>
      <c r="V214" s="47"/>
      <c r="W214" s="47"/>
      <c r="X214" s="47"/>
      <c r="Y214" s="47"/>
      <c r="Z214" s="47"/>
      <c r="AA214" s="47"/>
      <c r="AB214" s="46"/>
      <c r="AC214" s="328"/>
      <c r="AD214" s="47"/>
      <c r="AE214" s="47"/>
      <c r="AF214" s="47"/>
      <c r="AG214" s="47"/>
      <c r="AH214" s="47"/>
      <c r="AI214" s="47"/>
      <c r="AJ214" s="47"/>
      <c r="AK214" s="47"/>
      <c r="AL214" s="47"/>
      <c r="AM214" s="47"/>
      <c r="AN214" s="47"/>
      <c r="AO214" s="47"/>
      <c r="AP214" s="47"/>
      <c r="AQ214" s="47"/>
      <c r="AR214" s="46"/>
      <c r="AS214" s="45"/>
      <c r="AT214" s="237"/>
      <c r="AU214" s="237"/>
      <c r="AV214" s="46"/>
      <c r="AW214" s="46"/>
      <c r="AX214" s="47"/>
      <c r="AY214" s="46"/>
      <c r="AZ214" s="45"/>
      <c r="BA214" s="46"/>
      <c r="BB214" s="46"/>
      <c r="BC214" s="46"/>
      <c r="BD214" s="46"/>
      <c r="BE214" s="47"/>
      <c r="BF214" s="47"/>
      <c r="BG214" s="47"/>
      <c r="BH214" s="46"/>
      <c r="BI214" s="328"/>
      <c r="BJ214" s="47"/>
      <c r="BK214" s="46"/>
      <c r="BL214" s="328"/>
      <c r="BN214" s="48"/>
      <c r="BO214" s="45"/>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106"/>
      <c r="CV214" s="106"/>
    </row>
    <row r="215" spans="1:100" ht="9.75" hidden="1" customHeight="1">
      <c r="A215" s="1041"/>
      <c r="B215" s="981"/>
      <c r="C215" s="46" t="s">
        <v>9</v>
      </c>
      <c r="D215" s="46">
        <f t="shared" si="24"/>
        <v>10</v>
      </c>
      <c r="E215" s="46"/>
      <c r="F215" s="46"/>
      <c r="G215" s="46"/>
      <c r="H215" s="46"/>
      <c r="I215" s="46"/>
      <c r="J215" s="46"/>
      <c r="K215" s="46"/>
      <c r="L215" s="46"/>
      <c r="M215" s="46"/>
      <c r="N215" s="81">
        <v>5</v>
      </c>
      <c r="O215" s="136">
        <v>5</v>
      </c>
      <c r="P215" s="47"/>
      <c r="Q215" s="47"/>
      <c r="R215" s="47"/>
      <c r="S215" s="47"/>
      <c r="T215" s="47"/>
      <c r="U215" s="47"/>
      <c r="V215" s="47"/>
      <c r="W215" s="47"/>
      <c r="X215" s="47"/>
      <c r="Y215" s="47"/>
      <c r="Z215" s="47"/>
      <c r="AA215" s="47"/>
      <c r="AB215" s="46"/>
      <c r="AC215" s="328"/>
      <c r="AD215" s="47"/>
      <c r="AE215" s="47"/>
      <c r="AF215" s="47"/>
      <c r="AG215" s="47"/>
      <c r="AH215" s="47"/>
      <c r="AI215" s="47"/>
      <c r="AJ215" s="47"/>
      <c r="AK215" s="47"/>
      <c r="AL215" s="47"/>
      <c r="AM215" s="47"/>
      <c r="AN215" s="47"/>
      <c r="AO215" s="47"/>
      <c r="AP215" s="47"/>
      <c r="AQ215" s="47"/>
      <c r="AR215" s="46"/>
      <c r="AS215" s="45"/>
      <c r="AT215" s="237"/>
      <c r="AU215" s="237"/>
      <c r="AV215" s="46"/>
      <c r="AW215" s="46"/>
      <c r="AX215" s="47"/>
      <c r="AY215" s="46"/>
      <c r="AZ215" s="45"/>
      <c r="BA215" s="46"/>
      <c r="BB215" s="46"/>
      <c r="BC215" s="46"/>
      <c r="BD215" s="46"/>
      <c r="BE215" s="47"/>
      <c r="BF215" s="47"/>
      <c r="BG215" s="47"/>
      <c r="BH215" s="46"/>
      <c r="BI215" s="328"/>
      <c r="BJ215" s="47"/>
      <c r="BK215" s="46"/>
      <c r="BL215" s="328"/>
      <c r="BN215" s="48"/>
      <c r="BO215" s="45"/>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row>
    <row r="216" spans="1:100" ht="9.75" hidden="1" customHeight="1">
      <c r="A216" s="1036">
        <v>0</v>
      </c>
      <c r="B216" s="1012" t="s">
        <v>16</v>
      </c>
      <c r="C216" s="57" t="s">
        <v>5</v>
      </c>
      <c r="D216" s="57">
        <f t="shared" si="24"/>
        <v>0</v>
      </c>
      <c r="E216" s="57"/>
      <c r="F216" s="57"/>
      <c r="G216" s="57"/>
      <c r="H216" s="57"/>
      <c r="I216" s="57"/>
      <c r="J216" s="57"/>
      <c r="K216" s="57"/>
      <c r="L216" s="57"/>
      <c r="M216" s="57"/>
      <c r="N216" s="57"/>
      <c r="O216" s="58"/>
      <c r="P216" s="58"/>
      <c r="Q216" s="58"/>
      <c r="R216" s="58"/>
      <c r="S216" s="58"/>
      <c r="T216" s="58"/>
      <c r="U216" s="58"/>
      <c r="V216" s="58"/>
      <c r="W216" s="58"/>
      <c r="X216" s="58"/>
      <c r="Y216" s="58"/>
      <c r="Z216" s="58"/>
      <c r="AA216" s="58"/>
      <c r="AB216" s="57"/>
      <c r="AC216" s="326"/>
      <c r="AD216" s="58"/>
      <c r="AE216" s="58"/>
      <c r="AF216" s="58"/>
      <c r="AG216" s="58"/>
      <c r="AH216" s="58"/>
      <c r="AI216" s="58"/>
      <c r="AJ216" s="58"/>
      <c r="AK216" s="58"/>
      <c r="AL216" s="58"/>
      <c r="AM216" s="58"/>
      <c r="AN216" s="58"/>
      <c r="AO216" s="58"/>
      <c r="AP216" s="58"/>
      <c r="AQ216" s="58"/>
      <c r="AR216" s="57"/>
      <c r="AS216" s="60"/>
      <c r="AT216" s="241"/>
      <c r="AU216" s="241"/>
      <c r="AV216" s="57"/>
      <c r="AW216" s="57"/>
      <c r="AX216" s="58"/>
      <c r="AY216" s="57"/>
      <c r="AZ216" s="60"/>
      <c r="BA216" s="57"/>
      <c r="BB216" s="57"/>
      <c r="BC216" s="57"/>
      <c r="BD216" s="57"/>
      <c r="BE216" s="58"/>
      <c r="BF216" s="58"/>
      <c r="BG216" s="58"/>
      <c r="BH216" s="57"/>
      <c r="BI216" s="326"/>
      <c r="BJ216" s="58"/>
      <c r="BK216" s="57"/>
      <c r="BL216" s="326"/>
      <c r="BN216" s="59"/>
      <c r="BO216" s="60"/>
      <c r="BP216" s="57"/>
      <c r="BQ216" s="57"/>
      <c r="BR216" s="57"/>
      <c r="BS216" s="57"/>
      <c r="BT216" s="57"/>
      <c r="BU216" s="57"/>
      <c r="BV216" s="57"/>
      <c r="BW216" s="57"/>
      <c r="BX216" s="57"/>
      <c r="BY216" s="57"/>
      <c r="BZ216" s="57"/>
      <c r="CA216" s="57"/>
      <c r="CB216" s="57"/>
      <c r="CC216" s="57"/>
      <c r="CD216" s="57"/>
      <c r="CE216" s="57"/>
      <c r="CF216" s="57"/>
      <c r="CG216" s="57"/>
      <c r="CH216" s="57"/>
      <c r="CI216" s="57"/>
      <c r="CJ216" s="57"/>
      <c r="CK216" s="57"/>
      <c r="CL216" s="57"/>
      <c r="CM216" s="57"/>
      <c r="CN216" s="57"/>
      <c r="CO216" s="57"/>
      <c r="CP216" s="57"/>
      <c r="CQ216" s="57"/>
      <c r="CR216" s="57"/>
      <c r="CS216" s="57"/>
      <c r="CT216" s="57"/>
      <c r="CU216" s="57"/>
      <c r="CV216" s="57"/>
    </row>
    <row r="217" spans="1:100" ht="9.75" hidden="1" customHeight="1">
      <c r="A217" s="1037"/>
      <c r="B217" s="1013"/>
      <c r="C217" s="36" t="s">
        <v>6</v>
      </c>
      <c r="D217" s="36">
        <f t="shared" si="24"/>
        <v>0</v>
      </c>
      <c r="M217" s="36"/>
      <c r="N217" s="36"/>
    </row>
    <row r="218" spans="1:100" ht="9.75" hidden="1" customHeight="1">
      <c r="A218" s="1037"/>
      <c r="B218" s="1013"/>
      <c r="C218" s="36" t="s">
        <v>7</v>
      </c>
      <c r="D218" s="36">
        <f t="shared" si="24"/>
        <v>0</v>
      </c>
      <c r="M218" s="36"/>
      <c r="N218" s="36"/>
    </row>
    <row r="219" spans="1:100" ht="9.75" hidden="1" customHeight="1">
      <c r="A219" s="1037"/>
      <c r="B219" s="1013"/>
      <c r="C219" s="36" t="s">
        <v>8</v>
      </c>
      <c r="D219" s="36">
        <f t="shared" si="24"/>
        <v>0</v>
      </c>
      <c r="M219" s="36"/>
      <c r="N219" s="36"/>
    </row>
    <row r="220" spans="1:100" ht="9.75" hidden="1" customHeight="1">
      <c r="A220" s="1038"/>
      <c r="B220" s="1014"/>
      <c r="C220" s="46" t="s">
        <v>9</v>
      </c>
      <c r="D220" s="46">
        <f t="shared" si="24"/>
        <v>4</v>
      </c>
      <c r="E220" s="46"/>
      <c r="F220" s="46"/>
      <c r="G220" s="46"/>
      <c r="H220" s="46"/>
      <c r="I220" s="46"/>
      <c r="J220" s="46"/>
      <c r="K220" s="46"/>
      <c r="L220" s="46"/>
      <c r="M220" s="46"/>
      <c r="N220" s="46"/>
      <c r="O220" s="47"/>
      <c r="P220" s="80">
        <v>4</v>
      </c>
      <c r="Q220" s="47"/>
      <c r="R220" s="47"/>
      <c r="S220" s="47"/>
      <c r="T220" s="47"/>
      <c r="U220" s="47"/>
      <c r="V220" s="47"/>
      <c r="W220" s="47"/>
      <c r="X220" s="47"/>
      <c r="Y220" s="47"/>
      <c r="Z220" s="47"/>
      <c r="AA220" s="47"/>
      <c r="AB220" s="46"/>
      <c r="AC220" s="328"/>
      <c r="AD220" s="47"/>
      <c r="AE220" s="47"/>
      <c r="AF220" s="47"/>
      <c r="AG220" s="47"/>
      <c r="AH220" s="47"/>
      <c r="AI220" s="47"/>
      <c r="AJ220" s="47"/>
      <c r="AK220" s="47"/>
      <c r="AL220" s="47"/>
      <c r="AM220" s="47"/>
      <c r="AN220" s="47"/>
      <c r="AO220" s="47"/>
      <c r="AP220" s="47"/>
      <c r="AQ220" s="47"/>
      <c r="AR220" s="46"/>
      <c r="AS220" s="45"/>
      <c r="AT220" s="237"/>
      <c r="AU220" s="237"/>
      <c r="AV220" s="46"/>
      <c r="AW220" s="46"/>
      <c r="AX220" s="47"/>
      <c r="AY220" s="46"/>
      <c r="AZ220" s="45"/>
      <c r="BA220" s="46"/>
      <c r="BB220" s="46"/>
      <c r="BC220" s="46"/>
      <c r="BD220" s="46"/>
      <c r="BE220" s="47"/>
      <c r="BF220" s="47"/>
      <c r="BG220" s="47"/>
      <c r="BH220" s="46"/>
      <c r="BI220" s="328"/>
      <c r="BJ220" s="47"/>
      <c r="BK220" s="46"/>
      <c r="BL220" s="328"/>
      <c r="BN220" s="48"/>
      <c r="BO220" s="45"/>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row>
    <row r="221" spans="1:100" ht="9.75" hidden="1" customHeight="1">
      <c r="A221" s="1024">
        <v>0</v>
      </c>
      <c r="B221" s="979" t="s">
        <v>17</v>
      </c>
      <c r="C221" s="57" t="s">
        <v>5</v>
      </c>
      <c r="D221" s="57">
        <f t="shared" si="24"/>
        <v>0</v>
      </c>
      <c r="E221" s="107"/>
      <c r="F221" s="107"/>
      <c r="G221" s="107"/>
      <c r="H221" s="107"/>
      <c r="I221" s="107"/>
      <c r="J221" s="107"/>
      <c r="K221" s="107"/>
      <c r="L221" s="107"/>
      <c r="M221" s="107"/>
      <c r="N221" s="152"/>
      <c r="O221" s="152"/>
      <c r="P221" s="152"/>
      <c r="Q221" s="152"/>
      <c r="R221" s="152"/>
      <c r="S221" s="152"/>
      <c r="T221" s="152"/>
      <c r="U221" s="152"/>
      <c r="V221" s="152"/>
      <c r="W221" s="152"/>
      <c r="X221" s="152"/>
      <c r="Y221" s="152"/>
      <c r="Z221" s="152"/>
      <c r="AA221" s="152"/>
      <c r="AB221" s="107"/>
      <c r="AC221" s="330"/>
      <c r="AD221" s="152"/>
      <c r="AE221" s="152"/>
      <c r="AF221" s="152"/>
      <c r="AG221" s="152"/>
      <c r="AH221" s="152"/>
      <c r="AI221" s="152"/>
      <c r="AJ221" s="152"/>
      <c r="AK221" s="152"/>
      <c r="AL221" s="152"/>
      <c r="AM221" s="152"/>
      <c r="AN221" s="152"/>
      <c r="AO221" s="152"/>
      <c r="AP221" s="152"/>
      <c r="AQ221" s="152"/>
      <c r="AR221" s="107"/>
      <c r="AS221" s="209"/>
      <c r="AT221" s="245"/>
      <c r="AU221" s="245"/>
      <c r="AV221" s="107"/>
      <c r="AW221" s="107"/>
      <c r="AX221" s="152"/>
      <c r="AY221" s="107"/>
      <c r="AZ221" s="209"/>
      <c r="BA221" s="107"/>
      <c r="BB221" s="107"/>
      <c r="BC221" s="107"/>
      <c r="BD221" s="107"/>
      <c r="BE221" s="152"/>
      <c r="BF221" s="152"/>
      <c r="BG221" s="152"/>
      <c r="BH221" s="107"/>
      <c r="BI221" s="330"/>
      <c r="BJ221" s="152"/>
      <c r="BK221" s="107"/>
      <c r="BL221" s="330"/>
      <c r="BN221" s="153"/>
      <c r="BO221" s="209"/>
      <c r="BP221" s="107"/>
      <c r="BQ221" s="107"/>
      <c r="BR221" s="107"/>
      <c r="BS221" s="107"/>
      <c r="BT221" s="107"/>
      <c r="BU221" s="107"/>
      <c r="BV221" s="107"/>
      <c r="BW221" s="107"/>
      <c r="BX221" s="107"/>
      <c r="BY221" s="107"/>
      <c r="BZ221" s="107"/>
      <c r="CA221" s="107"/>
      <c r="CB221" s="107"/>
      <c r="CC221" s="107"/>
      <c r="CD221" s="107"/>
      <c r="CE221" s="107"/>
      <c r="CF221" s="107"/>
      <c r="CG221" s="107"/>
      <c r="CH221" s="107"/>
      <c r="CI221" s="107"/>
      <c r="CJ221" s="107"/>
      <c r="CK221" s="107"/>
      <c r="CL221" s="107"/>
      <c r="CM221" s="107"/>
      <c r="CN221" s="107"/>
      <c r="CO221" s="107"/>
      <c r="CP221" s="107"/>
      <c r="CQ221" s="107"/>
      <c r="CR221" s="107"/>
      <c r="CS221" s="107"/>
      <c r="CT221" s="107"/>
      <c r="CU221" s="107"/>
      <c r="CV221" s="107"/>
    </row>
    <row r="222" spans="1:100" ht="9.75" hidden="1" customHeight="1">
      <c r="A222" s="1025"/>
      <c r="B222" s="980"/>
      <c r="C222" s="36" t="s">
        <v>6</v>
      </c>
      <c r="D222" s="36">
        <f t="shared" si="24"/>
        <v>0</v>
      </c>
      <c r="E222" s="106"/>
      <c r="F222" s="106"/>
      <c r="G222" s="106"/>
      <c r="H222" s="106"/>
      <c r="I222" s="106"/>
      <c r="J222" s="106"/>
      <c r="K222" s="106"/>
      <c r="L222" s="106"/>
      <c r="M222" s="106"/>
      <c r="N222" s="149"/>
      <c r="O222" s="149"/>
      <c r="P222" s="149"/>
      <c r="Q222" s="149"/>
      <c r="R222" s="149"/>
      <c r="S222" s="149"/>
      <c r="T222" s="149"/>
      <c r="U222" s="149"/>
      <c r="V222" s="149"/>
      <c r="W222" s="149"/>
      <c r="X222" s="149"/>
      <c r="Y222" s="149"/>
      <c r="Z222" s="149"/>
      <c r="AA222" s="149"/>
      <c r="AB222" s="106"/>
      <c r="AC222" s="35"/>
      <c r="AD222" s="149"/>
      <c r="AE222" s="149"/>
      <c r="AF222" s="149"/>
      <c r="AG222" s="149"/>
      <c r="AH222" s="149"/>
      <c r="AI222" s="149"/>
      <c r="AJ222" s="149"/>
      <c r="AK222" s="149"/>
      <c r="AL222" s="149"/>
      <c r="AM222" s="149"/>
      <c r="AN222" s="149"/>
      <c r="AO222" s="149"/>
      <c r="AP222" s="149"/>
      <c r="AQ222" s="149"/>
      <c r="AR222" s="106"/>
      <c r="AS222" s="210"/>
      <c r="AT222" s="246"/>
      <c r="AU222" s="246"/>
      <c r="AV222" s="106"/>
      <c r="AW222" s="106"/>
      <c r="AX222" s="149"/>
      <c r="AY222" s="106"/>
      <c r="AZ222" s="210"/>
      <c r="BA222" s="106"/>
      <c r="BB222" s="106"/>
      <c r="BC222" s="106"/>
      <c r="BD222" s="106"/>
      <c r="BE222" s="149"/>
      <c r="BF222" s="149"/>
      <c r="BG222" s="149"/>
      <c r="BH222" s="106"/>
      <c r="BI222" s="35"/>
      <c r="BJ222" s="149"/>
      <c r="BK222" s="106"/>
      <c r="BL222" s="35"/>
      <c r="BN222" s="151"/>
      <c r="BO222" s="210"/>
      <c r="BP222" s="106"/>
      <c r="BQ222" s="106"/>
      <c r="BR222" s="106"/>
      <c r="BS222" s="106"/>
      <c r="BT222" s="106"/>
      <c r="BU222" s="106"/>
      <c r="BV222" s="106"/>
      <c r="BW222" s="106"/>
      <c r="BX222" s="106"/>
      <c r="BY222" s="106"/>
      <c r="BZ222" s="106"/>
      <c r="CA222" s="106"/>
      <c r="CB222" s="106"/>
      <c r="CC222" s="106"/>
      <c r="CD222" s="106"/>
      <c r="CE222" s="106"/>
      <c r="CF222" s="106"/>
      <c r="CG222" s="106"/>
      <c r="CH222" s="106"/>
      <c r="CI222" s="106"/>
      <c r="CJ222" s="106"/>
      <c r="CK222" s="106"/>
      <c r="CL222" s="106"/>
      <c r="CM222" s="106"/>
      <c r="CN222" s="106"/>
      <c r="CO222" s="106"/>
      <c r="CP222" s="106"/>
      <c r="CQ222" s="106"/>
      <c r="CR222" s="106"/>
      <c r="CS222" s="106"/>
      <c r="CT222" s="106"/>
      <c r="CU222" s="106"/>
      <c r="CV222" s="106"/>
    </row>
    <row r="223" spans="1:100" ht="9.75" hidden="1" customHeight="1">
      <c r="A223" s="1025"/>
      <c r="B223" s="980"/>
      <c r="C223" s="36" t="s">
        <v>7</v>
      </c>
      <c r="D223" s="36">
        <f t="shared" si="24"/>
        <v>0</v>
      </c>
      <c r="E223" s="106"/>
      <c r="F223" s="106"/>
      <c r="G223" s="106"/>
      <c r="H223" s="106"/>
      <c r="I223" s="106"/>
      <c r="J223" s="106"/>
      <c r="K223" s="106"/>
      <c r="L223" s="106"/>
      <c r="M223" s="106"/>
      <c r="N223" s="149"/>
      <c r="O223" s="149"/>
      <c r="P223" s="149"/>
      <c r="Q223" s="149"/>
      <c r="R223" s="149"/>
      <c r="S223" s="149"/>
      <c r="T223" s="149"/>
      <c r="U223" s="149"/>
      <c r="V223" s="149"/>
      <c r="W223" s="149"/>
      <c r="X223" s="149"/>
      <c r="Y223" s="149"/>
      <c r="Z223" s="149"/>
      <c r="AA223" s="149"/>
      <c r="AB223" s="106"/>
      <c r="AC223" s="35"/>
      <c r="AD223" s="149"/>
      <c r="AE223" s="149"/>
      <c r="AF223" s="149"/>
      <c r="AG223" s="149"/>
      <c r="AH223" s="149"/>
      <c r="AI223" s="149"/>
      <c r="AJ223" s="149"/>
      <c r="AK223" s="149"/>
      <c r="AL223" s="149"/>
      <c r="AM223" s="149"/>
      <c r="AN223" s="149"/>
      <c r="AO223" s="149"/>
      <c r="AP223" s="149"/>
      <c r="AQ223" s="149"/>
      <c r="AR223" s="106"/>
      <c r="AS223" s="210"/>
      <c r="AT223" s="246"/>
      <c r="AU223" s="246"/>
      <c r="AV223" s="106"/>
      <c r="AW223" s="106"/>
      <c r="AX223" s="149"/>
      <c r="AY223" s="106"/>
      <c r="AZ223" s="210"/>
      <c r="BA223" s="106"/>
      <c r="BB223" s="106"/>
      <c r="BC223" s="106"/>
      <c r="BD223" s="106"/>
      <c r="BE223" s="149"/>
      <c r="BF223" s="149"/>
      <c r="BG223" s="149"/>
      <c r="BH223" s="106"/>
      <c r="BI223" s="35"/>
      <c r="BJ223" s="149"/>
      <c r="BK223" s="106"/>
      <c r="BL223" s="35"/>
      <c r="BN223" s="151"/>
      <c r="BO223" s="210"/>
      <c r="BP223" s="106"/>
      <c r="BQ223" s="106"/>
      <c r="BR223" s="106"/>
      <c r="BS223" s="106"/>
      <c r="BT223" s="106"/>
      <c r="BU223" s="106"/>
      <c r="BV223" s="106"/>
      <c r="BW223" s="106"/>
      <c r="BX223" s="106"/>
      <c r="BY223" s="106"/>
      <c r="BZ223" s="106"/>
      <c r="CA223" s="106"/>
      <c r="CB223" s="106"/>
      <c r="CC223" s="106"/>
      <c r="CD223" s="106"/>
      <c r="CE223" s="106"/>
      <c r="CF223" s="106"/>
      <c r="CG223" s="106"/>
      <c r="CH223" s="106"/>
      <c r="CI223" s="106"/>
      <c r="CJ223" s="106"/>
      <c r="CK223" s="106"/>
      <c r="CL223" s="106"/>
      <c r="CM223" s="106"/>
      <c r="CN223" s="106"/>
      <c r="CO223" s="106"/>
      <c r="CP223" s="106"/>
      <c r="CQ223" s="106"/>
      <c r="CR223" s="106"/>
      <c r="CS223" s="106"/>
      <c r="CT223" s="106"/>
      <c r="CU223" s="106"/>
      <c r="CV223" s="106"/>
    </row>
    <row r="224" spans="1:100" ht="9.75" hidden="1" customHeight="1">
      <c r="A224" s="1025"/>
      <c r="B224" s="980"/>
      <c r="C224" s="36" t="s">
        <v>8</v>
      </c>
      <c r="D224" s="36">
        <f t="shared" si="24"/>
        <v>0</v>
      </c>
      <c r="E224" s="106"/>
      <c r="F224" s="106"/>
      <c r="G224" s="106"/>
      <c r="H224" s="106"/>
      <c r="I224" s="106"/>
      <c r="J224" s="106"/>
      <c r="K224" s="106"/>
      <c r="L224" s="106"/>
      <c r="M224" s="106"/>
      <c r="N224" s="149"/>
      <c r="O224" s="149"/>
      <c r="P224" s="149"/>
      <c r="Q224" s="149"/>
      <c r="R224" s="149"/>
      <c r="S224" s="149"/>
      <c r="T224" s="149"/>
      <c r="U224" s="149"/>
      <c r="V224" s="149"/>
      <c r="W224" s="149"/>
      <c r="X224" s="149"/>
      <c r="Y224" s="149"/>
      <c r="Z224" s="149"/>
      <c r="AA224" s="149"/>
      <c r="AB224" s="106"/>
      <c r="AC224" s="35"/>
      <c r="AD224" s="149"/>
      <c r="AE224" s="149"/>
      <c r="AF224" s="149"/>
      <c r="AG224" s="149"/>
      <c r="AH224" s="149"/>
      <c r="AI224" s="149"/>
      <c r="AJ224" s="149"/>
      <c r="AK224" s="149"/>
      <c r="AL224" s="149"/>
      <c r="AM224" s="149"/>
      <c r="AN224" s="149"/>
      <c r="AO224" s="149"/>
      <c r="AP224" s="149"/>
      <c r="AQ224" s="149"/>
      <c r="AR224" s="106"/>
      <c r="AS224" s="210"/>
      <c r="AT224" s="246"/>
      <c r="AU224" s="246"/>
      <c r="AV224" s="106"/>
      <c r="AW224" s="106"/>
      <c r="AX224" s="149"/>
      <c r="AY224" s="106"/>
      <c r="AZ224" s="210"/>
      <c r="BA224" s="106"/>
      <c r="BB224" s="106"/>
      <c r="BC224" s="106"/>
      <c r="BD224" s="106"/>
      <c r="BE224" s="149"/>
      <c r="BF224" s="149"/>
      <c r="BG224" s="149"/>
      <c r="BH224" s="106"/>
      <c r="BI224" s="35"/>
      <c r="BJ224" s="149"/>
      <c r="BK224" s="106"/>
      <c r="BL224" s="35"/>
      <c r="BN224" s="151"/>
      <c r="BO224" s="210"/>
      <c r="BP224" s="106"/>
      <c r="BQ224" s="106"/>
      <c r="BR224" s="106"/>
      <c r="BS224" s="106"/>
      <c r="BT224" s="106"/>
      <c r="BU224" s="106"/>
      <c r="BV224" s="106"/>
      <c r="BW224" s="106"/>
      <c r="BX224" s="106"/>
      <c r="BY224" s="106"/>
      <c r="BZ224" s="106"/>
      <c r="CA224" s="106"/>
      <c r="CB224" s="106"/>
      <c r="CC224" s="106"/>
      <c r="CD224" s="106"/>
      <c r="CE224" s="106"/>
      <c r="CF224" s="106"/>
      <c r="CG224" s="106"/>
      <c r="CH224" s="106"/>
      <c r="CI224" s="106"/>
      <c r="CJ224" s="106"/>
      <c r="CK224" s="106"/>
      <c r="CL224" s="106"/>
      <c r="CM224" s="106"/>
      <c r="CN224" s="106"/>
      <c r="CO224" s="106"/>
      <c r="CP224" s="106"/>
      <c r="CQ224" s="106"/>
      <c r="CR224" s="106"/>
      <c r="CS224" s="106"/>
      <c r="CT224" s="106"/>
      <c r="CU224" s="106"/>
      <c r="CV224" s="106"/>
    </row>
    <row r="225" spans="1:100" ht="9.75" hidden="1" customHeight="1">
      <c r="A225" s="1026"/>
      <c r="B225" s="981"/>
      <c r="C225" s="61" t="s">
        <v>9</v>
      </c>
      <c r="D225" s="61">
        <f t="shared" si="24"/>
        <v>12</v>
      </c>
      <c r="E225" s="108"/>
      <c r="F225" s="108"/>
      <c r="G225" s="108"/>
      <c r="H225" s="108"/>
      <c r="I225" s="108"/>
      <c r="J225" s="108"/>
      <c r="K225" s="108"/>
      <c r="L225" s="108"/>
      <c r="M225" s="108"/>
      <c r="N225" s="155"/>
      <c r="O225" s="155"/>
      <c r="P225" s="155"/>
      <c r="Q225" s="169">
        <v>4</v>
      </c>
      <c r="R225" s="169">
        <v>3</v>
      </c>
      <c r="S225" s="169">
        <v>5</v>
      </c>
      <c r="T225" s="155"/>
      <c r="U225" s="155"/>
      <c r="V225" s="155"/>
      <c r="W225" s="155"/>
      <c r="X225" s="155"/>
      <c r="Y225" s="155"/>
      <c r="Z225" s="155"/>
      <c r="AA225" s="155"/>
      <c r="AB225" s="108"/>
      <c r="AC225" s="331"/>
      <c r="AD225" s="155"/>
      <c r="AE225" s="155"/>
      <c r="AF225" s="155"/>
      <c r="AG225" s="155"/>
      <c r="AH225" s="155"/>
      <c r="AI225" s="155"/>
      <c r="AJ225" s="155"/>
      <c r="AK225" s="155"/>
      <c r="AL225" s="155"/>
      <c r="AM225" s="155"/>
      <c r="AN225" s="155"/>
      <c r="AO225" s="155"/>
      <c r="AP225" s="155"/>
      <c r="AQ225" s="155"/>
      <c r="AR225" s="108"/>
      <c r="AS225" s="211"/>
      <c r="AT225" s="247"/>
      <c r="AU225" s="247"/>
      <c r="AV225" s="108"/>
      <c r="AW225" s="108"/>
      <c r="AX225" s="155"/>
      <c r="AY225" s="108"/>
      <c r="AZ225" s="211"/>
      <c r="BA225" s="108"/>
      <c r="BB225" s="108"/>
      <c r="BC225" s="108"/>
      <c r="BD225" s="108"/>
      <c r="BE225" s="155"/>
      <c r="BF225" s="155"/>
      <c r="BG225" s="155"/>
      <c r="BH225" s="108"/>
      <c r="BI225" s="331"/>
      <c r="BJ225" s="155"/>
      <c r="BK225" s="108"/>
      <c r="BL225" s="331"/>
      <c r="BN225" s="180"/>
      <c r="BO225" s="211"/>
      <c r="BP225" s="108"/>
      <c r="BQ225" s="108"/>
      <c r="BR225" s="108"/>
      <c r="BS225" s="108"/>
      <c r="BT225" s="108"/>
      <c r="BU225" s="108"/>
      <c r="BV225" s="108"/>
      <c r="BW225" s="108"/>
      <c r="BX225" s="108"/>
      <c r="BY225" s="108"/>
      <c r="BZ225" s="108"/>
      <c r="CA225" s="108"/>
      <c r="CB225" s="108"/>
      <c r="CC225" s="108"/>
      <c r="CD225" s="108"/>
      <c r="CE225" s="108"/>
      <c r="CF225" s="108"/>
      <c r="CG225" s="108"/>
      <c r="CH225" s="108"/>
      <c r="CI225" s="108"/>
      <c r="CJ225" s="108"/>
      <c r="CK225" s="108"/>
      <c r="CL225" s="108"/>
      <c r="CM225" s="108"/>
      <c r="CN225" s="108"/>
      <c r="CO225" s="108"/>
      <c r="CP225" s="108"/>
      <c r="CQ225" s="108"/>
      <c r="CR225" s="108"/>
      <c r="CS225" s="108"/>
      <c r="CT225" s="108"/>
      <c r="CU225" s="108"/>
      <c r="CV225" s="108"/>
    </row>
    <row r="226" spans="1:100" ht="9.75" hidden="1" customHeight="1">
      <c r="A226" s="1033">
        <v>0</v>
      </c>
      <c r="B226" s="1018" t="s">
        <v>18</v>
      </c>
      <c r="C226" s="67" t="s">
        <v>5</v>
      </c>
      <c r="D226" s="67">
        <f t="shared" si="24"/>
        <v>0</v>
      </c>
      <c r="E226" s="67"/>
      <c r="F226" s="67"/>
      <c r="G226" s="67"/>
      <c r="H226" s="67"/>
      <c r="I226" s="67"/>
      <c r="J226" s="67"/>
      <c r="K226" s="67"/>
      <c r="L226" s="67"/>
      <c r="M226" s="67"/>
      <c r="N226" s="68"/>
      <c r="O226" s="68"/>
      <c r="P226" s="68"/>
      <c r="Q226" s="68"/>
      <c r="R226" s="68"/>
      <c r="S226" s="68"/>
      <c r="T226" s="68"/>
      <c r="U226" s="68"/>
      <c r="V226" s="68"/>
      <c r="W226" s="68"/>
      <c r="X226" s="68"/>
      <c r="Y226" s="68"/>
      <c r="Z226" s="68"/>
      <c r="AA226" s="68"/>
      <c r="AB226" s="67"/>
      <c r="AC226" s="271"/>
      <c r="AD226" s="68"/>
      <c r="AE226" s="68"/>
      <c r="AF226" s="68"/>
      <c r="AG226" s="68"/>
      <c r="AH226" s="68"/>
      <c r="AI226" s="68"/>
      <c r="AJ226" s="68"/>
      <c r="AK226" s="68"/>
      <c r="AL226" s="68"/>
      <c r="AM226" s="68"/>
      <c r="AN226" s="68"/>
      <c r="AO226" s="68"/>
      <c r="AP226" s="68"/>
      <c r="AQ226" s="68"/>
      <c r="AR226" s="67"/>
      <c r="AS226" s="70"/>
      <c r="AT226" s="244"/>
      <c r="AU226" s="244"/>
      <c r="AV226" s="67"/>
      <c r="AW226" s="67"/>
      <c r="AX226" s="68"/>
      <c r="AY226" s="67"/>
      <c r="AZ226" s="70"/>
      <c r="BA226" s="67"/>
      <c r="BB226" s="67"/>
      <c r="BC226" s="67"/>
      <c r="BD226" s="67"/>
      <c r="BE226" s="68"/>
      <c r="BF226" s="68"/>
      <c r="BG226" s="68"/>
      <c r="BH226" s="67"/>
      <c r="BI226" s="271"/>
      <c r="BJ226" s="68"/>
      <c r="BK226" s="67"/>
      <c r="BL226" s="271"/>
      <c r="BN226" s="69"/>
      <c r="BO226" s="70"/>
      <c r="BP226" s="67"/>
      <c r="BQ226" s="67"/>
      <c r="BR226" s="67"/>
      <c r="BS226" s="67"/>
      <c r="BT226" s="67"/>
      <c r="BU226" s="67"/>
      <c r="BV226" s="67"/>
      <c r="BW226" s="67"/>
      <c r="BX226" s="67"/>
      <c r="BY226" s="67"/>
      <c r="BZ226" s="67"/>
      <c r="CA226" s="67"/>
      <c r="CB226" s="67"/>
      <c r="CC226" s="67"/>
      <c r="CD226" s="67"/>
      <c r="CE226" s="67"/>
      <c r="CF226" s="67"/>
      <c r="CG226" s="67"/>
      <c r="CH226" s="67"/>
      <c r="CI226" s="67"/>
      <c r="CJ226" s="67"/>
      <c r="CK226" s="67"/>
      <c r="CL226" s="67"/>
      <c r="CM226" s="67"/>
      <c r="CN226" s="67"/>
      <c r="CO226" s="67"/>
      <c r="CP226" s="67"/>
      <c r="CQ226" s="67"/>
      <c r="CR226" s="67"/>
      <c r="CS226" s="67"/>
      <c r="CT226" s="67"/>
      <c r="CU226" s="67"/>
      <c r="CV226" s="67"/>
    </row>
    <row r="227" spans="1:100" ht="9.75" hidden="1" customHeight="1">
      <c r="A227" s="1034"/>
      <c r="B227" s="1019"/>
      <c r="C227" s="36" t="s">
        <v>6</v>
      </c>
      <c r="D227" s="36">
        <f t="shared" si="24"/>
        <v>44</v>
      </c>
      <c r="H227" s="42">
        <v>3</v>
      </c>
      <c r="I227" s="42">
        <v>3</v>
      </c>
      <c r="J227" s="42">
        <v>3</v>
      </c>
      <c r="K227" s="42">
        <v>8</v>
      </c>
      <c r="L227" s="42">
        <v>3</v>
      </c>
      <c r="M227" s="42">
        <v>12</v>
      </c>
      <c r="N227" s="41">
        <v>8</v>
      </c>
      <c r="O227" s="41">
        <v>2</v>
      </c>
      <c r="Q227" s="170">
        <v>1</v>
      </c>
      <c r="R227" s="170">
        <v>1</v>
      </c>
    </row>
    <row r="228" spans="1:100" ht="9.75" hidden="1" customHeight="1">
      <c r="A228" s="1034"/>
      <c r="B228" s="1019"/>
      <c r="C228" s="36" t="s">
        <v>7</v>
      </c>
      <c r="D228" s="36">
        <f t="shared" si="24"/>
        <v>29</v>
      </c>
      <c r="M228" s="36"/>
      <c r="P228" s="41">
        <v>5</v>
      </c>
      <c r="Q228" s="41">
        <v>10</v>
      </c>
      <c r="R228" s="41">
        <v>10</v>
      </c>
      <c r="S228" s="182">
        <v>3</v>
      </c>
      <c r="T228" s="182">
        <v>1</v>
      </c>
    </row>
    <row r="229" spans="1:100" ht="9.75" hidden="1" customHeight="1">
      <c r="A229" s="1034"/>
      <c r="B229" s="1019"/>
      <c r="C229" s="36" t="s">
        <v>8</v>
      </c>
      <c r="D229" s="36">
        <f t="shared" si="24"/>
        <v>0</v>
      </c>
      <c r="M229" s="36"/>
    </row>
    <row r="230" spans="1:100" ht="9.75" hidden="1" customHeight="1">
      <c r="A230" s="1035"/>
      <c r="B230" s="1020"/>
      <c r="C230" s="46" t="s">
        <v>9</v>
      </c>
      <c r="D230" s="46">
        <f t="shared" si="24"/>
        <v>0</v>
      </c>
      <c r="E230" s="46"/>
      <c r="F230" s="46"/>
      <c r="G230" s="46"/>
      <c r="H230" s="46"/>
      <c r="I230" s="46"/>
      <c r="J230" s="46"/>
      <c r="K230" s="46"/>
      <c r="L230" s="46"/>
      <c r="M230" s="46"/>
      <c r="N230" s="47"/>
      <c r="O230" s="47"/>
      <c r="P230" s="47"/>
      <c r="Q230" s="47"/>
      <c r="R230" s="47"/>
      <c r="S230" s="47"/>
      <c r="T230" s="47"/>
      <c r="U230" s="47"/>
      <c r="V230" s="47"/>
      <c r="W230" s="47"/>
      <c r="X230" s="47"/>
      <c r="Y230" s="47"/>
      <c r="Z230" s="47"/>
      <c r="AA230" s="47"/>
      <c r="AB230" s="46"/>
      <c r="AC230" s="328"/>
      <c r="AD230" s="47"/>
      <c r="AE230" s="47"/>
      <c r="AF230" s="47"/>
      <c r="AG230" s="47"/>
      <c r="AH230" s="47"/>
      <c r="AI230" s="47"/>
      <c r="AJ230" s="47"/>
      <c r="AK230" s="47"/>
      <c r="AL230" s="47"/>
      <c r="AM230" s="47"/>
      <c r="AN230" s="47"/>
      <c r="AO230" s="47"/>
      <c r="AP230" s="47"/>
      <c r="AQ230" s="47"/>
      <c r="AR230" s="46"/>
      <c r="AS230" s="45"/>
      <c r="AT230" s="237"/>
      <c r="AU230" s="237"/>
      <c r="AV230" s="46"/>
      <c r="AW230" s="46"/>
      <c r="AX230" s="47"/>
      <c r="AY230" s="46"/>
      <c r="AZ230" s="45"/>
      <c r="BA230" s="46"/>
      <c r="BB230" s="46"/>
      <c r="BC230" s="46"/>
      <c r="BD230" s="46"/>
      <c r="BE230" s="47"/>
      <c r="BF230" s="47"/>
      <c r="BG230" s="47"/>
      <c r="BH230" s="46"/>
      <c r="BI230" s="328"/>
      <c r="BJ230" s="47"/>
      <c r="BK230" s="46"/>
      <c r="BL230" s="328"/>
      <c r="BN230" s="48"/>
      <c r="BO230" s="45"/>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row>
    <row r="231" spans="1:100" ht="9.75" hidden="1" customHeight="1">
      <c r="A231" s="1039">
        <v>0</v>
      </c>
      <c r="B231" s="1063" t="s">
        <v>19</v>
      </c>
      <c r="C231" s="57" t="s">
        <v>5</v>
      </c>
      <c r="D231" s="57">
        <f t="shared" si="24"/>
        <v>0</v>
      </c>
      <c r="E231" s="57"/>
      <c r="F231" s="57"/>
      <c r="G231" s="57"/>
      <c r="H231" s="57"/>
      <c r="I231" s="57"/>
      <c r="J231" s="57"/>
      <c r="K231" s="57"/>
      <c r="L231" s="57"/>
      <c r="M231" s="58"/>
      <c r="N231" s="58"/>
      <c r="O231" s="58"/>
      <c r="P231" s="58"/>
      <c r="Q231" s="58"/>
      <c r="R231" s="58"/>
      <c r="S231" s="58"/>
      <c r="T231" s="58"/>
      <c r="U231" s="58"/>
      <c r="V231" s="58"/>
      <c r="W231" s="58"/>
      <c r="X231" s="58"/>
      <c r="Y231" s="58"/>
      <c r="Z231" s="58"/>
      <c r="AA231" s="58"/>
      <c r="AB231" s="57"/>
      <c r="AC231" s="326"/>
      <c r="AD231" s="58"/>
      <c r="AE231" s="58"/>
      <c r="AF231" s="58"/>
      <c r="AG231" s="58"/>
      <c r="AH231" s="58"/>
      <c r="AI231" s="58"/>
      <c r="AJ231" s="58"/>
      <c r="AK231" s="58"/>
      <c r="AL231" s="58"/>
      <c r="AM231" s="58"/>
      <c r="AN231" s="58"/>
      <c r="AO231" s="58"/>
      <c r="AP231" s="58"/>
      <c r="AQ231" s="58"/>
      <c r="AR231" s="57"/>
      <c r="AS231" s="60"/>
      <c r="AT231" s="241"/>
      <c r="AU231" s="241"/>
      <c r="AV231" s="57"/>
      <c r="AW231" s="57"/>
      <c r="AX231" s="58"/>
      <c r="AY231" s="57"/>
      <c r="AZ231" s="60"/>
      <c r="BA231" s="57"/>
      <c r="BB231" s="57"/>
      <c r="BC231" s="57"/>
      <c r="BD231" s="57"/>
      <c r="BE231" s="58"/>
      <c r="BF231" s="58"/>
      <c r="BG231" s="58"/>
      <c r="BH231" s="57"/>
      <c r="BI231" s="326"/>
      <c r="BJ231" s="58"/>
      <c r="BK231" s="57"/>
      <c r="BL231" s="326"/>
      <c r="BN231" s="59"/>
      <c r="BO231" s="60"/>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c r="CL231" s="57"/>
      <c r="CM231" s="57"/>
      <c r="CN231" s="57"/>
      <c r="CO231" s="57"/>
      <c r="CP231" s="57"/>
      <c r="CQ231" s="57"/>
      <c r="CR231" s="57"/>
      <c r="CS231" s="57"/>
      <c r="CT231" s="57"/>
      <c r="CU231" s="57"/>
      <c r="CV231" s="57"/>
    </row>
    <row r="232" spans="1:100" ht="9.75" hidden="1" customHeight="1">
      <c r="A232" s="1040"/>
      <c r="B232" s="1064"/>
      <c r="C232" s="36" t="s">
        <v>6</v>
      </c>
      <c r="D232" s="36">
        <f t="shared" si="24"/>
        <v>105</v>
      </c>
      <c r="H232" s="42">
        <v>5</v>
      </c>
      <c r="I232" s="42">
        <v>5</v>
      </c>
      <c r="J232" s="42">
        <v>5</v>
      </c>
      <c r="K232" s="42">
        <v>6</v>
      </c>
      <c r="L232" s="42">
        <v>3</v>
      </c>
      <c r="M232" s="41">
        <v>8</v>
      </c>
      <c r="N232" s="41">
        <v>8</v>
      </c>
      <c r="O232" s="41">
        <v>9</v>
      </c>
      <c r="P232" s="41">
        <v>9</v>
      </c>
      <c r="Q232" s="41">
        <v>4</v>
      </c>
      <c r="R232" s="41">
        <v>4</v>
      </c>
      <c r="S232" s="41">
        <v>8</v>
      </c>
      <c r="T232" s="41">
        <v>4</v>
      </c>
      <c r="U232" s="41">
        <v>5</v>
      </c>
      <c r="V232" s="41">
        <v>3</v>
      </c>
      <c r="W232" s="41">
        <v>4</v>
      </c>
      <c r="X232" s="41">
        <v>4</v>
      </c>
      <c r="Y232" s="80">
        <v>3</v>
      </c>
      <c r="Z232" s="112">
        <v>2</v>
      </c>
      <c r="AA232" s="136">
        <v>3</v>
      </c>
      <c r="AB232" s="52">
        <v>1</v>
      </c>
      <c r="AC232" s="268">
        <v>2</v>
      </c>
      <c r="AD232" s="185"/>
      <c r="AE232" s="185"/>
      <c r="AF232" s="185"/>
      <c r="AG232" s="185"/>
      <c r="AH232" s="185"/>
      <c r="AI232" s="185"/>
      <c r="AJ232" s="135"/>
      <c r="AK232" s="135"/>
      <c r="AO232" s="112"/>
    </row>
    <row r="233" spans="1:100" ht="9.75" hidden="1" customHeight="1">
      <c r="A233" s="1040"/>
      <c r="B233" s="1064"/>
      <c r="C233" s="36" t="s">
        <v>7</v>
      </c>
      <c r="D233" s="36">
        <f t="shared" si="24"/>
        <v>22</v>
      </c>
      <c r="U233" s="160">
        <v>1</v>
      </c>
      <c r="V233" s="160"/>
      <c r="W233" s="160"/>
      <c r="X233" s="160"/>
      <c r="Y233" s="160"/>
      <c r="Z233" s="160"/>
      <c r="AA233" s="41">
        <v>1</v>
      </c>
      <c r="AB233" s="42">
        <v>8</v>
      </c>
      <c r="AC233" s="231">
        <v>7</v>
      </c>
      <c r="AD233" s="41">
        <v>2</v>
      </c>
      <c r="AE233" s="182">
        <v>3</v>
      </c>
    </row>
    <row r="234" spans="1:100" ht="9.75" hidden="1" customHeight="1">
      <c r="A234" s="1040"/>
      <c r="B234" s="1064"/>
      <c r="C234" s="36" t="s">
        <v>8</v>
      </c>
      <c r="D234" s="36">
        <f t="shared" si="24"/>
        <v>0</v>
      </c>
      <c r="Y234" s="68"/>
      <c r="AA234" s="68"/>
    </row>
    <row r="235" spans="1:100" ht="9.75" hidden="1" customHeight="1">
      <c r="A235" s="1041"/>
      <c r="B235" s="1065"/>
      <c r="C235" s="61" t="s">
        <v>9</v>
      </c>
      <c r="D235" s="61">
        <f t="shared" si="24"/>
        <v>0</v>
      </c>
      <c r="E235" s="61"/>
      <c r="F235" s="61"/>
      <c r="G235" s="61"/>
      <c r="H235" s="61"/>
      <c r="I235" s="61"/>
      <c r="J235" s="61"/>
      <c r="K235" s="61"/>
      <c r="L235" s="61"/>
      <c r="M235" s="62"/>
      <c r="N235" s="62"/>
      <c r="O235" s="62"/>
      <c r="P235" s="62"/>
      <c r="Q235" s="62"/>
      <c r="R235" s="62"/>
      <c r="S235" s="62"/>
      <c r="T235" s="62"/>
      <c r="U235" s="62"/>
      <c r="V235" s="62"/>
      <c r="W235" s="62"/>
      <c r="X235" s="62"/>
      <c r="Y235" s="62"/>
      <c r="Z235" s="62"/>
      <c r="AA235" s="62"/>
      <c r="AB235" s="61"/>
      <c r="AC235" s="329"/>
      <c r="AD235" s="62"/>
      <c r="AE235" s="62"/>
      <c r="AF235" s="62"/>
      <c r="AG235" s="62"/>
      <c r="AH235" s="62"/>
      <c r="AI235" s="62"/>
      <c r="AJ235" s="62"/>
      <c r="AK235" s="62"/>
      <c r="AL235" s="62"/>
      <c r="AM235" s="62"/>
      <c r="AN235" s="62"/>
      <c r="AO235" s="62"/>
      <c r="AP235" s="62"/>
      <c r="AQ235" s="62"/>
      <c r="AR235" s="61"/>
      <c r="AS235" s="64"/>
      <c r="AT235" s="243"/>
      <c r="AU235" s="243"/>
      <c r="AV235" s="61"/>
      <c r="AW235" s="61"/>
      <c r="AX235" s="62"/>
      <c r="AY235" s="61"/>
      <c r="AZ235" s="64"/>
      <c r="BA235" s="61"/>
      <c r="BB235" s="61"/>
      <c r="BC235" s="61"/>
      <c r="BD235" s="61"/>
      <c r="BE235" s="62"/>
      <c r="BF235" s="62"/>
      <c r="BG235" s="62"/>
      <c r="BH235" s="61"/>
      <c r="BI235" s="329"/>
      <c r="BJ235" s="62"/>
      <c r="BK235" s="61"/>
      <c r="BL235" s="329"/>
      <c r="BN235" s="63"/>
      <c r="BO235" s="64"/>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row>
    <row r="236" spans="1:100" ht="9.75" hidden="1" customHeight="1">
      <c r="A236" s="1039">
        <v>0</v>
      </c>
      <c r="B236" s="979" t="s">
        <v>20</v>
      </c>
      <c r="C236" s="67" t="s">
        <v>5</v>
      </c>
      <c r="D236" s="67">
        <f t="shared" si="24"/>
        <v>10</v>
      </c>
      <c r="E236" s="67"/>
      <c r="F236" s="67"/>
      <c r="G236" s="67"/>
      <c r="H236" s="67"/>
      <c r="I236" s="67"/>
      <c r="J236" s="67"/>
      <c r="K236" s="67"/>
      <c r="L236" s="67"/>
      <c r="M236" s="68"/>
      <c r="N236" s="141">
        <v>2</v>
      </c>
      <c r="O236" s="141">
        <v>5</v>
      </c>
      <c r="P236" s="68"/>
      <c r="Q236" s="171">
        <v>3</v>
      </c>
      <c r="R236" s="68"/>
      <c r="S236" s="68"/>
      <c r="T236" s="68"/>
      <c r="U236" s="68"/>
      <c r="V236" s="68"/>
      <c r="W236" s="68"/>
      <c r="X236" s="68"/>
      <c r="Y236" s="68"/>
      <c r="Z236" s="68"/>
      <c r="AA236" s="68"/>
      <c r="AB236" s="67"/>
      <c r="AC236" s="271"/>
      <c r="AD236" s="68"/>
      <c r="AE236" s="68"/>
      <c r="AF236" s="68"/>
      <c r="AG236" s="68"/>
      <c r="AH236" s="68"/>
      <c r="AI236" s="68"/>
      <c r="AJ236" s="68"/>
      <c r="AK236" s="68"/>
      <c r="AL236" s="68"/>
      <c r="AM236" s="68"/>
      <c r="AN236" s="68"/>
      <c r="AO236" s="68"/>
      <c r="AP236" s="68"/>
      <c r="AQ236" s="68"/>
      <c r="AR236" s="67"/>
      <c r="AS236" s="70"/>
      <c r="AT236" s="244"/>
      <c r="AU236" s="244"/>
      <c r="AV236" s="67"/>
      <c r="AW236" s="67"/>
      <c r="AX236" s="68"/>
      <c r="AY236" s="67"/>
      <c r="AZ236" s="70"/>
      <c r="BA236" s="67"/>
      <c r="BB236" s="67"/>
      <c r="BC236" s="67"/>
      <c r="BD236" s="67"/>
      <c r="BE236" s="68"/>
      <c r="BF236" s="68"/>
      <c r="BG236" s="68"/>
      <c r="BH236" s="67"/>
      <c r="BI236" s="271"/>
      <c r="BJ236" s="68"/>
      <c r="BK236" s="67"/>
      <c r="BL236" s="271"/>
      <c r="BN236" s="69"/>
      <c r="BO236" s="70"/>
      <c r="BP236" s="67"/>
      <c r="BQ236" s="67"/>
      <c r="BR236" s="67"/>
      <c r="BS236" s="67"/>
      <c r="BT236" s="67"/>
      <c r="BU236" s="67"/>
      <c r="BV236" s="67"/>
      <c r="BW236" s="67"/>
      <c r="BX236" s="67"/>
      <c r="BY236" s="67"/>
      <c r="BZ236" s="67"/>
      <c r="CA236" s="67"/>
      <c r="CB236" s="67"/>
      <c r="CC236" s="67"/>
      <c r="CD236" s="67"/>
      <c r="CE236" s="67"/>
      <c r="CF236" s="67"/>
      <c r="CG236" s="67"/>
      <c r="CH236" s="67"/>
      <c r="CI236" s="67"/>
      <c r="CJ236" s="67"/>
      <c r="CK236" s="67"/>
      <c r="CL236" s="67"/>
      <c r="CM236" s="67"/>
      <c r="CN236" s="67"/>
      <c r="CO236" s="67"/>
      <c r="CP236" s="67"/>
      <c r="CQ236" s="67"/>
      <c r="CR236" s="67"/>
      <c r="CS236" s="67"/>
      <c r="CT236" s="143"/>
      <c r="CU236" s="70"/>
      <c r="CV236" s="67"/>
    </row>
    <row r="237" spans="1:100" ht="9.75" hidden="1" customHeight="1">
      <c r="A237" s="1040"/>
      <c r="B237" s="980"/>
      <c r="C237" s="36" t="s">
        <v>6</v>
      </c>
      <c r="D237" s="36">
        <f t="shared" si="24"/>
        <v>0</v>
      </c>
      <c r="CT237" s="115"/>
      <c r="CU237" s="39"/>
    </row>
    <row r="238" spans="1:100" ht="9.75" hidden="1" customHeight="1">
      <c r="A238" s="1040"/>
      <c r="B238" s="980"/>
      <c r="C238" s="36" t="s">
        <v>7</v>
      </c>
      <c r="D238" s="36">
        <f t="shared" si="24"/>
        <v>0</v>
      </c>
      <c r="CT238" s="115"/>
      <c r="CU238" s="39"/>
    </row>
    <row r="239" spans="1:100" ht="9.75" hidden="1" customHeight="1">
      <c r="A239" s="1040"/>
      <c r="B239" s="980"/>
      <c r="C239" s="36" t="s">
        <v>8</v>
      </c>
      <c r="D239" s="36">
        <f t="shared" si="24"/>
        <v>0</v>
      </c>
      <c r="M239" s="36"/>
      <c r="CT239" s="115"/>
      <c r="CU239" s="39"/>
    </row>
    <row r="240" spans="1:100" ht="9.75" hidden="1" customHeight="1">
      <c r="A240" s="1041"/>
      <c r="B240" s="981"/>
      <c r="C240" s="61" t="s">
        <v>9</v>
      </c>
      <c r="D240" s="61">
        <f t="shared" si="24"/>
        <v>0</v>
      </c>
      <c r="E240" s="61"/>
      <c r="F240" s="61"/>
      <c r="G240" s="61"/>
      <c r="H240" s="61"/>
      <c r="I240" s="61"/>
      <c r="J240" s="61"/>
      <c r="K240" s="61"/>
      <c r="L240" s="61"/>
      <c r="M240" s="62"/>
      <c r="N240" s="62"/>
      <c r="P240" s="62"/>
      <c r="Q240" s="62"/>
      <c r="R240" s="62"/>
      <c r="S240" s="62"/>
      <c r="T240" s="62"/>
      <c r="U240" s="62"/>
      <c r="V240" s="62"/>
      <c r="W240" s="62"/>
      <c r="X240" s="62"/>
      <c r="Y240" s="62"/>
      <c r="Z240" s="62"/>
      <c r="AA240" s="62"/>
      <c r="AB240" s="61"/>
      <c r="AC240" s="329"/>
      <c r="AD240" s="62"/>
      <c r="AE240" s="62"/>
      <c r="AF240" s="62"/>
      <c r="AG240" s="62"/>
      <c r="AH240" s="62"/>
      <c r="AI240" s="62"/>
      <c r="AJ240" s="62"/>
      <c r="AK240" s="62"/>
      <c r="AL240" s="62"/>
      <c r="AM240" s="62"/>
      <c r="AN240" s="62"/>
      <c r="AO240" s="62"/>
      <c r="AP240" s="62"/>
      <c r="AQ240" s="62"/>
      <c r="AR240" s="61"/>
      <c r="AS240" s="64"/>
      <c r="AT240" s="243"/>
      <c r="AU240" s="243"/>
      <c r="AV240" s="61"/>
      <c r="AW240" s="61"/>
      <c r="AX240" s="62"/>
      <c r="AY240" s="61"/>
      <c r="AZ240" s="64"/>
      <c r="BA240" s="61"/>
      <c r="BB240" s="61"/>
      <c r="BC240" s="61"/>
      <c r="BD240" s="61"/>
      <c r="BE240" s="62"/>
      <c r="BF240" s="62"/>
      <c r="BG240" s="62"/>
      <c r="BH240" s="61"/>
      <c r="BI240" s="329"/>
      <c r="BJ240" s="62"/>
      <c r="BK240" s="61"/>
      <c r="BL240" s="329"/>
      <c r="BN240" s="63"/>
      <c r="BO240" s="64"/>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116"/>
      <c r="CU240" s="64"/>
      <c r="CV240" s="61"/>
    </row>
    <row r="241" spans="1:100" ht="9.75" hidden="1" customHeight="1">
      <c r="A241" s="1033">
        <v>0</v>
      </c>
      <c r="B241" s="1018" t="s">
        <v>21</v>
      </c>
      <c r="C241" s="57" t="s">
        <v>5</v>
      </c>
      <c r="D241" s="57">
        <f t="shared" si="24"/>
        <v>36</v>
      </c>
      <c r="E241" s="57"/>
      <c r="F241" s="57"/>
      <c r="G241" s="57"/>
      <c r="H241" s="57"/>
      <c r="I241" s="57"/>
      <c r="J241" s="57"/>
      <c r="K241" s="57"/>
      <c r="L241" s="57"/>
      <c r="M241" s="57"/>
      <c r="N241" s="82">
        <v>2</v>
      </c>
      <c r="O241" s="41">
        <v>5</v>
      </c>
      <c r="P241" s="82">
        <v>5</v>
      </c>
      <c r="Q241" s="82">
        <v>6</v>
      </c>
      <c r="R241" s="82">
        <v>5</v>
      </c>
      <c r="S241" s="157">
        <v>4</v>
      </c>
      <c r="T241" s="157">
        <v>2</v>
      </c>
      <c r="U241" s="157">
        <v>2</v>
      </c>
      <c r="V241" s="157">
        <v>2</v>
      </c>
      <c r="W241" s="200">
        <v>3</v>
      </c>
      <c r="X241" s="58"/>
      <c r="Y241" s="58"/>
      <c r="Z241" s="58"/>
      <c r="AA241" s="58"/>
      <c r="AB241" s="57"/>
      <c r="AC241" s="326"/>
      <c r="AD241" s="58"/>
      <c r="AE241" s="58"/>
      <c r="AF241" s="58"/>
      <c r="AG241" s="58"/>
      <c r="AH241" s="58"/>
      <c r="AI241" s="58"/>
      <c r="AJ241" s="58"/>
      <c r="AK241" s="58"/>
      <c r="AL241" s="58"/>
      <c r="AM241" s="58"/>
      <c r="AN241" s="58"/>
      <c r="AO241" s="58"/>
      <c r="AP241" s="58"/>
      <c r="AQ241" s="58"/>
      <c r="AR241" s="57"/>
      <c r="AS241" s="60"/>
      <c r="AT241" s="241"/>
      <c r="AU241" s="241"/>
      <c r="AV241" s="57"/>
      <c r="AW241" s="57"/>
      <c r="AX241" s="58"/>
      <c r="AY241" s="57"/>
      <c r="AZ241" s="60"/>
      <c r="BA241" s="57"/>
      <c r="BB241" s="57"/>
      <c r="BC241" s="57"/>
      <c r="BD241" s="57"/>
      <c r="BE241" s="58"/>
      <c r="BF241" s="58"/>
      <c r="BG241" s="58"/>
      <c r="BH241" s="57"/>
      <c r="BI241" s="326"/>
      <c r="BJ241" s="58"/>
      <c r="BK241" s="57"/>
      <c r="BL241" s="326"/>
      <c r="BN241" s="59"/>
      <c r="BO241" s="60"/>
      <c r="BP241" s="57"/>
      <c r="BQ241" s="57"/>
      <c r="BR241" s="57"/>
      <c r="BS241" s="57"/>
      <c r="BT241" s="57"/>
      <c r="BU241" s="57"/>
      <c r="BV241" s="57"/>
      <c r="BW241" s="57"/>
      <c r="BX241" s="57"/>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row>
    <row r="242" spans="1:100" ht="9.75" hidden="1" customHeight="1">
      <c r="A242" s="1034"/>
      <c r="B242" s="1019"/>
      <c r="C242" s="36" t="s">
        <v>6</v>
      </c>
      <c r="D242" s="36">
        <f t="shared" si="24"/>
        <v>0</v>
      </c>
      <c r="M242" s="36"/>
    </row>
    <row r="243" spans="1:100" ht="9.75" hidden="1" customHeight="1">
      <c r="A243" s="1034"/>
      <c r="B243" s="1019"/>
      <c r="C243" s="36" t="s">
        <v>7</v>
      </c>
      <c r="D243" s="36">
        <f t="shared" si="24"/>
        <v>0</v>
      </c>
      <c r="M243" s="36"/>
    </row>
    <row r="244" spans="1:100" ht="9.75" hidden="1" customHeight="1">
      <c r="A244" s="1034"/>
      <c r="B244" s="1019"/>
      <c r="C244" s="36" t="s">
        <v>8</v>
      </c>
      <c r="D244" s="36">
        <f t="shared" si="24"/>
        <v>10</v>
      </c>
      <c r="M244" s="41">
        <v>1</v>
      </c>
      <c r="N244" s="41">
        <v>3</v>
      </c>
      <c r="O244" s="41">
        <v>1</v>
      </c>
      <c r="P244" s="41">
        <v>1</v>
      </c>
      <c r="Q244" s="41">
        <v>1</v>
      </c>
      <c r="R244" s="41">
        <v>1</v>
      </c>
      <c r="S244" s="41">
        <v>1</v>
      </c>
      <c r="T244" s="112">
        <v>1</v>
      </c>
    </row>
    <row r="245" spans="1:100" ht="9.75" hidden="1" customHeight="1">
      <c r="A245" s="1035"/>
      <c r="B245" s="1020"/>
      <c r="C245" s="46" t="s">
        <v>9</v>
      </c>
      <c r="D245" s="46">
        <f t="shared" si="24"/>
        <v>0</v>
      </c>
      <c r="E245" s="46"/>
      <c r="F245" s="46"/>
      <c r="G245" s="46"/>
      <c r="H245" s="46"/>
      <c r="I245" s="46"/>
      <c r="J245" s="46"/>
      <c r="K245" s="46"/>
      <c r="L245" s="46"/>
      <c r="M245" s="46"/>
      <c r="N245" s="47"/>
      <c r="O245" s="47"/>
      <c r="P245" s="47"/>
      <c r="Q245" s="47"/>
      <c r="R245" s="47"/>
      <c r="S245" s="47"/>
      <c r="T245" s="47"/>
      <c r="U245" s="47"/>
      <c r="V245" s="47"/>
      <c r="W245" s="47"/>
      <c r="X245" s="47"/>
      <c r="Y245" s="47"/>
      <c r="Z245" s="47"/>
      <c r="AA245" s="47"/>
      <c r="AB245" s="46"/>
      <c r="AC245" s="328"/>
      <c r="AD245" s="47"/>
      <c r="AE245" s="47"/>
      <c r="AF245" s="47"/>
      <c r="AG245" s="47"/>
      <c r="AH245" s="47"/>
      <c r="AI245" s="47"/>
      <c r="AJ245" s="47"/>
      <c r="AK245" s="47"/>
      <c r="AL245" s="47"/>
      <c r="AM245" s="47"/>
      <c r="AN245" s="47"/>
      <c r="AO245" s="47"/>
      <c r="AP245" s="47"/>
      <c r="AQ245" s="47"/>
      <c r="AR245" s="46"/>
      <c r="AS245" s="45"/>
      <c r="AT245" s="237"/>
      <c r="AU245" s="237"/>
      <c r="AV245" s="46"/>
      <c r="AW245" s="46"/>
      <c r="AX245" s="47"/>
      <c r="AY245" s="46"/>
      <c r="AZ245" s="45"/>
      <c r="BA245" s="46"/>
      <c r="BB245" s="46"/>
      <c r="BC245" s="46"/>
      <c r="BD245" s="46"/>
      <c r="BE245" s="47"/>
      <c r="BF245" s="47"/>
      <c r="BG245" s="47"/>
      <c r="BH245" s="46"/>
      <c r="BI245" s="328"/>
      <c r="BJ245" s="47"/>
      <c r="BK245" s="46"/>
      <c r="BL245" s="328"/>
      <c r="BN245" s="48"/>
      <c r="BO245" s="45"/>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c r="CS245" s="46"/>
      <c r="CT245" s="46"/>
      <c r="CU245" s="46"/>
      <c r="CV245" s="46"/>
    </row>
    <row r="246" spans="1:100" ht="9.75" hidden="1" customHeight="1">
      <c r="A246" s="1066">
        <v>0</v>
      </c>
      <c r="B246" s="1063" t="s">
        <v>107</v>
      </c>
      <c r="C246" s="241" t="s">
        <v>5</v>
      </c>
      <c r="D246" s="241">
        <f t="shared" si="24"/>
        <v>0</v>
      </c>
      <c r="E246" s="241"/>
      <c r="F246" s="241"/>
      <c r="G246" s="241"/>
      <c r="H246" s="241"/>
      <c r="I246" s="241"/>
      <c r="J246" s="241"/>
      <c r="K246" s="241"/>
      <c r="L246" s="241"/>
      <c r="M246" s="457"/>
      <c r="N246" s="457"/>
      <c r="O246" s="457"/>
      <c r="P246" s="457"/>
      <c r="Q246" s="457"/>
      <c r="R246" s="457"/>
      <c r="S246" s="457"/>
      <c r="T246" s="457"/>
      <c r="U246" s="457"/>
      <c r="V246" s="457"/>
      <c r="W246" s="457"/>
      <c r="X246" s="457"/>
      <c r="Y246" s="457"/>
      <c r="Z246" s="457"/>
      <c r="AA246" s="457"/>
      <c r="AB246" s="241"/>
      <c r="AC246" s="458"/>
      <c r="AD246" s="457"/>
      <c r="AE246" s="457"/>
      <c r="AF246" s="457"/>
      <c r="AG246" s="457"/>
      <c r="AH246" s="457"/>
      <c r="AI246" s="457"/>
      <c r="AJ246" s="457"/>
      <c r="AK246" s="457"/>
      <c r="AL246" s="457"/>
      <c r="AM246" s="457"/>
      <c r="AN246" s="457"/>
      <c r="AO246" s="457"/>
      <c r="AP246" s="457"/>
      <c r="AQ246" s="457"/>
      <c r="AR246" s="241"/>
      <c r="AS246" s="464"/>
      <c r="AT246" s="241"/>
      <c r="AU246" s="241"/>
      <c r="AV246" s="241"/>
      <c r="AW246" s="241"/>
      <c r="AX246" s="457"/>
      <c r="AY246" s="241"/>
      <c r="AZ246" s="464"/>
      <c r="BA246" s="241"/>
      <c r="BB246" s="241"/>
      <c r="BC246" s="241"/>
      <c r="BD246" s="241"/>
      <c r="BE246" s="457"/>
      <c r="BF246" s="457"/>
      <c r="BG246" s="457"/>
      <c r="BH246" s="241"/>
      <c r="BI246" s="458"/>
      <c r="BJ246" s="457"/>
      <c r="BK246" s="241"/>
      <c r="BL246" s="458"/>
      <c r="BM246" s="459"/>
      <c r="BN246" s="467"/>
      <c r="BO246" s="464"/>
      <c r="BP246" s="241"/>
      <c r="BQ246" s="241"/>
      <c r="BR246" s="241"/>
      <c r="BS246" s="241"/>
      <c r="BT246" s="241"/>
      <c r="BU246" s="241"/>
      <c r="BV246" s="241"/>
      <c r="BW246" s="241"/>
      <c r="BX246" s="241"/>
      <c r="BY246" s="241"/>
      <c r="BZ246" s="241"/>
      <c r="CA246" s="241"/>
      <c r="CB246" s="241"/>
      <c r="CC246" s="241"/>
      <c r="CD246" s="241"/>
      <c r="CE246" s="241"/>
      <c r="CF246" s="241"/>
      <c r="CG246" s="241"/>
      <c r="CH246" s="241"/>
      <c r="CI246" s="241"/>
      <c r="CJ246" s="241"/>
      <c r="CK246" s="241"/>
      <c r="CL246" s="241"/>
      <c r="CM246" s="241"/>
      <c r="CN246" s="241"/>
      <c r="CO246" s="241"/>
      <c r="CP246" s="241"/>
      <c r="CQ246" s="241"/>
      <c r="CR246" s="241"/>
      <c r="CS246" s="241"/>
      <c r="CT246" s="241"/>
      <c r="CU246" s="241"/>
      <c r="CV246" s="241"/>
    </row>
    <row r="247" spans="1:100" ht="9.75" hidden="1" customHeight="1">
      <c r="A247" s="1067"/>
      <c r="B247" s="1064"/>
      <c r="C247" s="242" t="s">
        <v>6</v>
      </c>
      <c r="D247" s="242">
        <f t="shared" si="24"/>
        <v>0</v>
      </c>
      <c r="E247" s="242"/>
      <c r="F247" s="242"/>
      <c r="G247" s="242"/>
      <c r="H247" s="242"/>
      <c r="I247" s="242"/>
      <c r="J247" s="242"/>
      <c r="K247" s="242"/>
      <c r="L247" s="242"/>
      <c r="M247" s="459"/>
      <c r="N247" s="459"/>
      <c r="O247" s="459"/>
      <c r="P247" s="459"/>
      <c r="Q247" s="459"/>
      <c r="R247" s="459"/>
      <c r="S247" s="459"/>
      <c r="T247" s="459"/>
      <c r="U247" s="459"/>
      <c r="V247" s="459"/>
      <c r="W247" s="459"/>
      <c r="X247" s="459"/>
      <c r="Y247" s="459"/>
      <c r="Z247" s="459"/>
      <c r="AA247" s="459"/>
      <c r="AB247" s="242"/>
      <c r="AC247" s="460"/>
      <c r="AD247" s="459"/>
      <c r="AE247" s="459"/>
      <c r="AF247" s="459"/>
      <c r="AG247" s="459"/>
      <c r="AH247" s="459"/>
      <c r="AI247" s="459"/>
      <c r="AJ247" s="459"/>
      <c r="AK247" s="459"/>
      <c r="AL247" s="459"/>
      <c r="AM247" s="459"/>
      <c r="AN247" s="459"/>
      <c r="AO247" s="459"/>
      <c r="AP247" s="459"/>
      <c r="AQ247" s="459"/>
      <c r="AR247" s="242"/>
      <c r="AS247" s="248"/>
      <c r="AV247" s="242"/>
      <c r="AW247" s="242"/>
      <c r="AX247" s="459"/>
      <c r="AY247" s="242"/>
      <c r="AZ247" s="248"/>
      <c r="BA247" s="242"/>
      <c r="BB247" s="242"/>
      <c r="BC247" s="242"/>
      <c r="BD247" s="242"/>
      <c r="BE247" s="459"/>
      <c r="BF247" s="459"/>
      <c r="BG247" s="459"/>
      <c r="BH247" s="242"/>
      <c r="BI247" s="460"/>
      <c r="BJ247" s="459"/>
      <c r="BK247" s="242"/>
      <c r="BL247" s="460"/>
      <c r="BM247" s="459"/>
      <c r="BN247" s="468"/>
      <c r="BO247" s="248"/>
      <c r="BP247" s="242"/>
      <c r="BQ247" s="242"/>
      <c r="BR247" s="242"/>
      <c r="BS247" s="242"/>
      <c r="BT247" s="242"/>
      <c r="BU247" s="242"/>
      <c r="BV247" s="242"/>
      <c r="BW247" s="242"/>
      <c r="BX247" s="242"/>
      <c r="BY247" s="242"/>
      <c r="BZ247" s="242"/>
      <c r="CA247" s="242"/>
      <c r="CB247" s="242"/>
      <c r="CC247" s="242"/>
      <c r="CD247" s="242"/>
      <c r="CE247" s="242"/>
      <c r="CF247" s="242"/>
      <c r="CG247" s="242"/>
      <c r="CH247" s="242"/>
      <c r="CI247" s="242"/>
      <c r="CJ247" s="242"/>
      <c r="CK247" s="242"/>
      <c r="CL247" s="242"/>
      <c r="CM247" s="242"/>
      <c r="CN247" s="242"/>
      <c r="CO247" s="242"/>
      <c r="CP247" s="242"/>
      <c r="CQ247" s="242"/>
      <c r="CR247" s="242"/>
      <c r="CS247" s="242"/>
      <c r="CT247" s="242"/>
      <c r="CU247" s="242"/>
      <c r="CV247" s="242"/>
    </row>
    <row r="248" spans="1:100" ht="9.75" hidden="1" customHeight="1">
      <c r="A248" s="1067"/>
      <c r="B248" s="1064"/>
      <c r="C248" s="242" t="s">
        <v>7</v>
      </c>
      <c r="D248" s="242">
        <f t="shared" si="24"/>
        <v>0</v>
      </c>
      <c r="E248" s="242"/>
      <c r="F248" s="242"/>
      <c r="G248" s="242"/>
      <c r="H248" s="242"/>
      <c r="I248" s="242"/>
      <c r="J248" s="242"/>
      <c r="K248" s="242"/>
      <c r="L248" s="242"/>
      <c r="M248" s="459"/>
      <c r="N248" s="459"/>
      <c r="O248" s="459"/>
      <c r="P248" s="459"/>
      <c r="Q248" s="459"/>
      <c r="R248" s="459"/>
      <c r="S248" s="459"/>
      <c r="T248" s="459"/>
      <c r="U248" s="459"/>
      <c r="V248" s="459"/>
      <c r="W248" s="459"/>
      <c r="X248" s="459"/>
      <c r="Y248" s="459"/>
      <c r="Z248" s="459"/>
      <c r="AA248" s="459"/>
      <c r="AB248" s="242"/>
      <c r="AC248" s="460"/>
      <c r="AD248" s="459"/>
      <c r="AE248" s="459"/>
      <c r="AF248" s="459"/>
      <c r="AG248" s="459"/>
      <c r="AH248" s="459"/>
      <c r="AI248" s="459"/>
      <c r="AJ248" s="459"/>
      <c r="AK248" s="459"/>
      <c r="AL248" s="459"/>
      <c r="AM248" s="459"/>
      <c r="AN248" s="459"/>
      <c r="AO248" s="459"/>
      <c r="AP248" s="459"/>
      <c r="AQ248" s="459"/>
      <c r="AR248" s="242"/>
      <c r="AS248" s="248"/>
      <c r="AV248" s="242"/>
      <c r="AW248" s="242"/>
      <c r="AX248" s="459"/>
      <c r="AY248" s="242"/>
      <c r="AZ248" s="248"/>
      <c r="BA248" s="242"/>
      <c r="BB248" s="242"/>
      <c r="BC248" s="242"/>
      <c r="BD248" s="242"/>
      <c r="BE248" s="459"/>
      <c r="BF248" s="459"/>
      <c r="BG248" s="459"/>
      <c r="BH248" s="242"/>
      <c r="BI248" s="460"/>
      <c r="BJ248" s="459"/>
      <c r="BK248" s="242"/>
      <c r="BL248" s="460"/>
      <c r="BM248" s="459"/>
      <c r="BN248" s="468"/>
      <c r="BO248" s="248"/>
      <c r="BP248" s="242"/>
      <c r="BQ248" s="242"/>
      <c r="BR248" s="242"/>
      <c r="BS248" s="242"/>
      <c r="BT248" s="242"/>
      <c r="BU248" s="242"/>
      <c r="BV248" s="242"/>
      <c r="BW248" s="242"/>
      <c r="BX248" s="242"/>
      <c r="BY248" s="242"/>
      <c r="BZ248" s="242"/>
      <c r="CA248" s="242"/>
      <c r="CB248" s="242"/>
      <c r="CC248" s="242"/>
      <c r="CD248" s="242"/>
      <c r="CE248" s="242"/>
      <c r="CF248" s="242"/>
      <c r="CG248" s="242"/>
      <c r="CH248" s="242"/>
      <c r="CI248" s="242"/>
      <c r="CJ248" s="242"/>
      <c r="CK248" s="242"/>
      <c r="CL248" s="242"/>
      <c r="CM248" s="242"/>
      <c r="CN248" s="242"/>
      <c r="CO248" s="242"/>
      <c r="CP248" s="242"/>
      <c r="CQ248" s="242"/>
      <c r="CR248" s="242"/>
      <c r="CS248" s="242"/>
      <c r="CT248" s="242"/>
      <c r="CU248" s="242"/>
      <c r="CV248" s="242"/>
    </row>
    <row r="249" spans="1:100" ht="9.75" hidden="1" customHeight="1">
      <c r="A249" s="1067"/>
      <c r="B249" s="1064"/>
      <c r="C249" s="242" t="s">
        <v>8</v>
      </c>
      <c r="D249" s="242">
        <f t="shared" si="24"/>
        <v>0</v>
      </c>
      <c r="E249" s="242"/>
      <c r="F249" s="242"/>
      <c r="G249" s="242"/>
      <c r="H249" s="242"/>
      <c r="I249" s="242"/>
      <c r="J249" s="242"/>
      <c r="K249" s="242"/>
      <c r="L249" s="242"/>
      <c r="M249" s="459"/>
      <c r="N249" s="459"/>
      <c r="O249" s="459"/>
      <c r="P249" s="459"/>
      <c r="Q249" s="459"/>
      <c r="R249" s="459"/>
      <c r="S249" s="459"/>
      <c r="T249" s="459"/>
      <c r="U249" s="459"/>
      <c r="V249" s="459"/>
      <c r="W249" s="459"/>
      <c r="X249" s="459"/>
      <c r="Y249" s="459"/>
      <c r="Z249" s="459"/>
      <c r="AA249" s="459"/>
      <c r="AB249" s="242"/>
      <c r="AC249" s="460"/>
      <c r="AD249" s="459"/>
      <c r="AE249" s="459"/>
      <c r="AF249" s="459"/>
      <c r="AG249" s="459"/>
      <c r="AH249" s="459"/>
      <c r="AI249" s="459"/>
      <c r="AJ249" s="459"/>
      <c r="AK249" s="459"/>
      <c r="AL249" s="459"/>
      <c r="AM249" s="459"/>
      <c r="AN249" s="459"/>
      <c r="AO249" s="459"/>
      <c r="AP249" s="459"/>
      <c r="AQ249" s="459"/>
      <c r="AR249" s="242"/>
      <c r="AS249" s="248"/>
      <c r="AV249" s="242"/>
      <c r="AW249" s="242"/>
      <c r="AX249" s="459"/>
      <c r="AY249" s="242"/>
      <c r="AZ249" s="248"/>
      <c r="BA249" s="242"/>
      <c r="BB249" s="242"/>
      <c r="BC249" s="242"/>
      <c r="BD249" s="242"/>
      <c r="BE249" s="459"/>
      <c r="BF249" s="459"/>
      <c r="BG249" s="459"/>
      <c r="BH249" s="242"/>
      <c r="BI249" s="460"/>
      <c r="BJ249" s="459"/>
      <c r="BK249" s="242"/>
      <c r="BL249" s="460"/>
      <c r="BM249" s="459"/>
      <c r="BN249" s="468"/>
      <c r="BO249" s="248"/>
      <c r="BP249" s="242"/>
      <c r="BQ249" s="242"/>
      <c r="BR249" s="242"/>
      <c r="BS249" s="242"/>
      <c r="BT249" s="242"/>
      <c r="BU249" s="242"/>
      <c r="BV249" s="242"/>
      <c r="BW249" s="242"/>
      <c r="BX249" s="242"/>
      <c r="BY249" s="242"/>
      <c r="BZ249" s="242"/>
      <c r="CA249" s="242"/>
      <c r="CB249" s="242"/>
      <c r="CC249" s="242"/>
      <c r="CD249" s="242"/>
      <c r="CE249" s="242"/>
      <c r="CF249" s="242"/>
      <c r="CG249" s="242"/>
      <c r="CH249" s="242"/>
      <c r="CI249" s="242"/>
      <c r="CJ249" s="242"/>
      <c r="CK249" s="242"/>
      <c r="CL249" s="242"/>
      <c r="CM249" s="242"/>
      <c r="CN249" s="242"/>
      <c r="CO249" s="242"/>
      <c r="CP249" s="242"/>
      <c r="CQ249" s="242"/>
      <c r="CR249" s="242"/>
      <c r="CS249" s="242"/>
      <c r="CT249" s="242"/>
      <c r="CU249" s="242"/>
      <c r="CV249" s="242"/>
    </row>
    <row r="250" spans="1:100" ht="9.75" hidden="1" customHeight="1">
      <c r="A250" s="1068"/>
      <c r="B250" s="1065"/>
      <c r="C250" s="243" t="s">
        <v>9</v>
      </c>
      <c r="D250" s="243">
        <v>0</v>
      </c>
      <c r="E250" s="243"/>
      <c r="F250" s="243"/>
      <c r="G250" s="243"/>
      <c r="H250" s="243"/>
      <c r="I250" s="243"/>
      <c r="J250" s="243"/>
      <c r="K250" s="243"/>
      <c r="L250" s="243"/>
      <c r="M250" s="461"/>
      <c r="N250" s="461"/>
      <c r="O250" s="461"/>
      <c r="P250" s="461"/>
      <c r="Q250" s="461"/>
      <c r="R250" s="461"/>
      <c r="S250" s="461"/>
      <c r="T250" s="461"/>
      <c r="U250" s="461"/>
      <c r="V250" s="461"/>
      <c r="W250" s="462"/>
      <c r="X250" s="461"/>
      <c r="Y250" s="461"/>
      <c r="Z250" s="461"/>
      <c r="AA250" s="461"/>
      <c r="AB250" s="243"/>
      <c r="AC250" s="463"/>
      <c r="AD250" s="461"/>
      <c r="AE250" s="461"/>
      <c r="AF250" s="461"/>
      <c r="AG250" s="461"/>
      <c r="AH250" s="461"/>
      <c r="AI250" s="461"/>
      <c r="AJ250" s="461"/>
      <c r="AK250" s="461"/>
      <c r="AL250" s="461"/>
      <c r="AM250" s="461"/>
      <c r="AN250" s="461"/>
      <c r="AO250" s="461"/>
      <c r="AP250" s="461"/>
      <c r="AQ250" s="461"/>
      <c r="AR250" s="243"/>
      <c r="AS250" s="465"/>
      <c r="AT250" s="243"/>
      <c r="AU250" s="243"/>
      <c r="AV250" s="243"/>
      <c r="AW250" s="243"/>
      <c r="AX250" s="461"/>
      <c r="AY250" s="243"/>
      <c r="AZ250" s="465"/>
      <c r="BA250" s="243"/>
      <c r="BB250" s="243"/>
      <c r="BC250" s="243"/>
      <c r="BD250" s="243"/>
      <c r="BE250" s="461"/>
      <c r="BF250" s="461"/>
      <c r="BG250" s="461"/>
      <c r="BH250" s="243"/>
      <c r="BI250" s="463"/>
      <c r="BJ250" s="461"/>
      <c r="BK250" s="243"/>
      <c r="BL250" s="463"/>
      <c r="BM250" s="459"/>
      <c r="BN250" s="469"/>
      <c r="BO250" s="465"/>
      <c r="BP250" s="243"/>
      <c r="BQ250" s="243"/>
      <c r="BR250" s="243"/>
      <c r="BS250" s="243"/>
      <c r="BT250" s="243"/>
      <c r="BU250" s="243"/>
      <c r="BV250" s="243"/>
      <c r="BW250" s="243"/>
      <c r="BX250" s="243"/>
      <c r="BY250" s="243"/>
      <c r="BZ250" s="243"/>
      <c r="CA250" s="243"/>
      <c r="CB250" s="243"/>
      <c r="CC250" s="243"/>
      <c r="CD250" s="243"/>
      <c r="CE250" s="243"/>
      <c r="CF250" s="243"/>
      <c r="CG250" s="243"/>
      <c r="CH250" s="243"/>
      <c r="CI250" s="243"/>
      <c r="CJ250" s="243"/>
      <c r="CK250" s="243"/>
      <c r="CL250" s="243"/>
      <c r="CM250" s="243"/>
      <c r="CN250" s="243"/>
      <c r="CO250" s="243"/>
      <c r="CP250" s="243"/>
      <c r="CQ250" s="243"/>
      <c r="CR250" s="243"/>
      <c r="CS250" s="243"/>
      <c r="CT250" s="243"/>
      <c r="CU250" s="243"/>
      <c r="CV250" s="243"/>
    </row>
    <row r="251" spans="1:100" ht="9.75" hidden="1" customHeight="1">
      <c r="A251" s="1039">
        <v>0</v>
      </c>
      <c r="B251" s="1043" t="s">
        <v>23</v>
      </c>
      <c r="C251" s="67" t="s">
        <v>5</v>
      </c>
      <c r="D251" s="67">
        <f t="shared" ref="D251:D265" si="25">SUM(E251:CT251)</f>
        <v>0</v>
      </c>
      <c r="E251" s="67"/>
      <c r="F251" s="67"/>
      <c r="G251" s="67"/>
      <c r="H251" s="67"/>
      <c r="I251" s="67"/>
      <c r="J251" s="67"/>
      <c r="K251" s="67"/>
      <c r="L251" s="67"/>
      <c r="M251" s="68"/>
      <c r="N251" s="68"/>
      <c r="O251" s="68"/>
      <c r="P251" s="68"/>
      <c r="Q251" s="249"/>
      <c r="R251" s="250"/>
      <c r="S251" s="68"/>
      <c r="T251" s="68"/>
      <c r="U251" s="68"/>
      <c r="V251" s="68"/>
      <c r="W251" s="68"/>
      <c r="X251" s="68"/>
      <c r="Y251" s="68"/>
      <c r="Z251" s="68"/>
      <c r="AA251" s="142"/>
      <c r="AB251" s="189"/>
      <c r="AC251" s="332"/>
      <c r="AD251" s="68"/>
      <c r="AE251" s="68"/>
      <c r="AF251" s="68"/>
      <c r="AG251" s="68"/>
      <c r="AH251" s="68"/>
      <c r="AI251" s="68"/>
      <c r="AJ251" s="68"/>
      <c r="AK251" s="68"/>
      <c r="AL251" s="68"/>
      <c r="AM251" s="68"/>
      <c r="AN251" s="68"/>
      <c r="AO251" s="68"/>
      <c r="AP251" s="68"/>
      <c r="AQ251" s="68"/>
      <c r="AR251" s="67"/>
      <c r="AS251" s="70"/>
      <c r="AT251" s="244"/>
      <c r="AU251" s="244"/>
      <c r="AV251" s="67"/>
      <c r="AW251" s="67"/>
      <c r="AX251" s="68"/>
      <c r="AY251" s="67"/>
      <c r="AZ251" s="70"/>
      <c r="BA251" s="67"/>
      <c r="BB251" s="67"/>
      <c r="BC251" s="67"/>
      <c r="BD251" s="67"/>
      <c r="BE251" s="68"/>
      <c r="BF251" s="68"/>
      <c r="BG251" s="68"/>
      <c r="BH251" s="67"/>
      <c r="BI251" s="271"/>
      <c r="BJ251" s="68"/>
      <c r="BK251" s="67"/>
      <c r="BL251" s="271"/>
      <c r="BN251" s="69"/>
      <c r="BO251" s="70"/>
      <c r="BP251" s="67"/>
      <c r="BQ251" s="67"/>
      <c r="BR251" s="67"/>
      <c r="BS251" s="67"/>
      <c r="BT251" s="67"/>
      <c r="BU251" s="67"/>
      <c r="BV251" s="67"/>
      <c r="BW251" s="67"/>
      <c r="BX251" s="67"/>
      <c r="BY251" s="67"/>
      <c r="BZ251" s="67"/>
      <c r="CA251" s="67"/>
      <c r="CB251" s="67"/>
      <c r="CC251" s="67"/>
      <c r="CD251" s="67"/>
      <c r="CE251" s="67"/>
      <c r="CF251" s="67"/>
      <c r="CG251" s="67"/>
      <c r="CH251" s="67"/>
      <c r="CI251" s="67"/>
      <c r="CJ251" s="67"/>
      <c r="CK251" s="67"/>
      <c r="CL251" s="67"/>
      <c r="CM251" s="67"/>
      <c r="CN251" s="67"/>
      <c r="CO251" s="67"/>
      <c r="CP251" s="67"/>
      <c r="CQ251" s="67"/>
      <c r="CR251" s="67"/>
      <c r="CS251" s="67"/>
      <c r="CT251" s="67"/>
      <c r="CU251" s="67"/>
      <c r="CV251" s="67"/>
    </row>
    <row r="252" spans="1:100" ht="9.75" hidden="1" customHeight="1">
      <c r="A252" s="1040"/>
      <c r="B252" s="1042"/>
      <c r="C252" s="36" t="s">
        <v>6</v>
      </c>
      <c r="D252" s="36">
        <f t="shared" si="25"/>
        <v>0</v>
      </c>
      <c r="Q252" s="135"/>
      <c r="R252" s="185"/>
      <c r="AA252" s="112"/>
      <c r="AB252" s="53"/>
      <c r="AC252" s="333"/>
    </row>
    <row r="253" spans="1:100" ht="9.75" hidden="1" customHeight="1">
      <c r="A253" s="1040"/>
      <c r="B253" s="1042"/>
      <c r="C253" s="36" t="s">
        <v>7</v>
      </c>
      <c r="D253" s="36">
        <f t="shared" si="25"/>
        <v>0</v>
      </c>
      <c r="Q253" s="135"/>
      <c r="R253" s="185"/>
      <c r="AA253" s="112"/>
      <c r="AB253" s="53"/>
      <c r="AC253" s="333"/>
    </row>
    <row r="254" spans="1:100" ht="9.75" hidden="1" customHeight="1">
      <c r="A254" s="1040"/>
      <c r="B254" s="1042"/>
      <c r="C254" s="36" t="s">
        <v>8</v>
      </c>
      <c r="D254" s="36">
        <f t="shared" si="25"/>
        <v>22</v>
      </c>
      <c r="M254" s="41">
        <v>1</v>
      </c>
      <c r="N254" s="41">
        <v>1</v>
      </c>
      <c r="O254" s="132">
        <v>1</v>
      </c>
      <c r="P254" s="41">
        <v>0.5</v>
      </c>
      <c r="Q254" s="135">
        <v>1</v>
      </c>
      <c r="R254" s="185">
        <v>1</v>
      </c>
      <c r="S254" s="41">
        <v>3</v>
      </c>
      <c r="T254" s="235">
        <v>3</v>
      </c>
      <c r="U254" s="235">
        <v>2</v>
      </c>
      <c r="V254" s="235">
        <v>2</v>
      </c>
      <c r="W254" s="235">
        <v>2</v>
      </c>
      <c r="X254" s="235">
        <v>0.5</v>
      </c>
      <c r="Y254" s="235">
        <v>0.5</v>
      </c>
      <c r="Z254" s="235">
        <v>0.5</v>
      </c>
      <c r="AA254" s="112">
        <v>1</v>
      </c>
      <c r="AB254" s="53">
        <v>1</v>
      </c>
      <c r="AC254" s="333">
        <v>1</v>
      </c>
    </row>
    <row r="255" spans="1:100" ht="9.75" hidden="1" customHeight="1">
      <c r="A255" s="1041"/>
      <c r="B255" s="1044"/>
      <c r="C255" s="46" t="s">
        <v>9</v>
      </c>
      <c r="D255" s="46">
        <f t="shared" si="25"/>
        <v>37</v>
      </c>
      <c r="E255" s="46"/>
      <c r="F255" s="46"/>
      <c r="G255" s="46"/>
      <c r="H255" s="46"/>
      <c r="I255" s="46"/>
      <c r="J255" s="46"/>
      <c r="K255" s="46"/>
      <c r="L255" s="46"/>
      <c r="M255" s="47"/>
      <c r="N255" s="47"/>
      <c r="O255" s="47"/>
      <c r="P255" s="47"/>
      <c r="Q255" s="74"/>
      <c r="R255" s="186">
        <v>2</v>
      </c>
      <c r="S255" s="80">
        <v>5</v>
      </c>
      <c r="T255" s="80">
        <v>3</v>
      </c>
      <c r="U255" s="80">
        <v>3</v>
      </c>
      <c r="V255" s="80">
        <v>3</v>
      </c>
      <c r="W255" s="80">
        <v>3</v>
      </c>
      <c r="X255" s="80">
        <v>5</v>
      </c>
      <c r="Y255" s="80">
        <v>5</v>
      </c>
      <c r="Z255" s="80">
        <v>2</v>
      </c>
      <c r="AA255" s="136">
        <v>2</v>
      </c>
      <c r="AB255" s="178">
        <v>2</v>
      </c>
      <c r="AC255" s="334">
        <v>2</v>
      </c>
      <c r="AD255" s="47"/>
      <c r="AE255" s="47"/>
      <c r="AF255" s="47"/>
      <c r="AG255" s="47"/>
      <c r="AH255" s="47"/>
      <c r="AI255" s="47"/>
      <c r="AJ255" s="47"/>
      <c r="AK255" s="47"/>
      <c r="AL255" s="47"/>
      <c r="AM255" s="47"/>
      <c r="AN255" s="47"/>
      <c r="AO255" s="47"/>
      <c r="AP255" s="47"/>
      <c r="AQ255" s="47"/>
      <c r="AR255" s="46"/>
      <c r="AS255" s="45"/>
      <c r="AT255" s="237"/>
      <c r="AU255" s="237"/>
      <c r="AV255" s="46"/>
      <c r="AW255" s="46"/>
      <c r="AX255" s="47"/>
      <c r="AY255" s="46"/>
      <c r="AZ255" s="45"/>
      <c r="BA255" s="46"/>
      <c r="BB255" s="46"/>
      <c r="BC255" s="46"/>
      <c r="BD255" s="46"/>
      <c r="BE255" s="47"/>
      <c r="BF255" s="47"/>
      <c r="BG255" s="47"/>
      <c r="BH255" s="46"/>
      <c r="BI255" s="328"/>
      <c r="BJ255" s="47"/>
      <c r="BK255" s="46"/>
      <c r="BL255" s="328"/>
      <c r="BN255" s="48"/>
      <c r="BO255" s="45"/>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row>
    <row r="256" spans="1:100" ht="9.75" customHeight="1">
      <c r="A256" s="1036"/>
      <c r="B256" s="985" t="s">
        <v>122</v>
      </c>
      <c r="C256" s="57" t="s">
        <v>5</v>
      </c>
      <c r="D256" s="57">
        <f t="shared" si="25"/>
        <v>0</v>
      </c>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241"/>
      <c r="AU256" s="241"/>
      <c r="AV256" s="57"/>
      <c r="AW256" s="57"/>
      <c r="AX256" s="57"/>
      <c r="AY256" s="57"/>
      <c r="AZ256" s="57"/>
      <c r="BA256" s="57"/>
      <c r="BB256" s="57"/>
      <c r="BC256" s="57"/>
      <c r="BD256" s="57"/>
      <c r="BE256" s="58"/>
      <c r="BF256" s="58"/>
      <c r="BG256" s="58"/>
      <c r="BH256" s="57"/>
      <c r="BI256" s="326"/>
      <c r="BJ256" s="58"/>
      <c r="BK256" s="57"/>
      <c r="BL256" s="326"/>
      <c r="BN256" s="59"/>
      <c r="BO256" s="60"/>
      <c r="BP256" s="57"/>
      <c r="BQ256" s="57"/>
      <c r="BR256" s="57"/>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c r="CT256" s="57"/>
      <c r="CU256" s="57"/>
      <c r="CV256" s="57"/>
    </row>
    <row r="257" spans="1:100" ht="9.75" customHeight="1">
      <c r="A257" s="1037"/>
      <c r="B257" s="986"/>
      <c r="C257" s="36" t="s">
        <v>6</v>
      </c>
      <c r="D257" s="36">
        <f t="shared" si="25"/>
        <v>0</v>
      </c>
      <c r="M257" s="36"/>
      <c r="N257" s="36"/>
      <c r="O257" s="36"/>
      <c r="P257" s="36"/>
      <c r="Q257" s="36"/>
      <c r="R257" s="36"/>
      <c r="S257" s="36"/>
      <c r="T257" s="36"/>
      <c r="U257" s="36"/>
      <c r="V257" s="36"/>
      <c r="W257" s="36"/>
      <c r="X257" s="36"/>
      <c r="Y257" s="36"/>
      <c r="Z257" s="36"/>
      <c r="AA257" s="36"/>
      <c r="AC257" s="36"/>
      <c r="AD257" s="36"/>
      <c r="AE257" s="36"/>
      <c r="AF257" s="36"/>
      <c r="AG257" s="36"/>
      <c r="AH257" s="36"/>
      <c r="AI257" s="36"/>
      <c r="AJ257" s="36"/>
      <c r="AK257" s="36"/>
      <c r="AL257" s="36"/>
      <c r="AM257" s="36"/>
      <c r="AN257" s="36"/>
      <c r="AO257" s="36"/>
      <c r="AP257" s="36"/>
      <c r="AQ257" s="36"/>
      <c r="AS257" s="36"/>
      <c r="AX257" s="36"/>
      <c r="AZ257" s="36"/>
      <c r="BG257" s="160"/>
      <c r="BH257" s="43"/>
      <c r="BI257" s="336"/>
      <c r="BJ257" s="160"/>
      <c r="BK257" s="43"/>
      <c r="BL257" s="336"/>
      <c r="BM257" s="160"/>
      <c r="BN257" s="174"/>
      <c r="BO257" s="44"/>
      <c r="BP257" s="42"/>
      <c r="BQ257" s="646"/>
    </row>
    <row r="258" spans="1:100" ht="9.75" customHeight="1">
      <c r="A258" s="1037"/>
      <c r="B258" s="986"/>
      <c r="C258" s="36" t="s">
        <v>7</v>
      </c>
      <c r="D258" s="36">
        <f t="shared" si="25"/>
        <v>0</v>
      </c>
      <c r="M258" s="36"/>
      <c r="N258" s="36"/>
      <c r="O258" s="36"/>
      <c r="P258" s="36"/>
      <c r="Q258" s="36"/>
      <c r="R258" s="36"/>
      <c r="S258" s="36"/>
      <c r="T258" s="36"/>
      <c r="U258" s="36"/>
      <c r="V258" s="36"/>
      <c r="W258" s="36"/>
      <c r="X258" s="36"/>
      <c r="Y258" s="36"/>
      <c r="Z258" s="36"/>
      <c r="AA258" s="36"/>
      <c r="AC258" s="36"/>
      <c r="AD258" s="36"/>
      <c r="AE258" s="36"/>
      <c r="AF258" s="36"/>
      <c r="AG258" s="36"/>
      <c r="AH258" s="36"/>
      <c r="AI258" s="36"/>
      <c r="AJ258" s="36"/>
      <c r="AK258" s="36"/>
      <c r="AL258" s="36"/>
      <c r="AM258" s="36"/>
      <c r="AN258" s="36"/>
      <c r="AO258" s="36"/>
      <c r="AP258" s="36"/>
      <c r="AQ258" s="36"/>
      <c r="AS258" s="36"/>
      <c r="AX258" s="36"/>
      <c r="AZ258" s="36"/>
      <c r="BM258" s="160"/>
      <c r="BN258" s="174"/>
      <c r="BO258" s="44"/>
      <c r="BP258" s="43"/>
    </row>
    <row r="259" spans="1:100" ht="9.75" customHeight="1">
      <c r="A259" s="1037"/>
      <c r="B259" s="986"/>
      <c r="C259" s="36" t="s">
        <v>8</v>
      </c>
      <c r="D259" s="36">
        <f t="shared" si="25"/>
        <v>0</v>
      </c>
      <c r="M259" s="36"/>
      <c r="N259" s="36"/>
      <c r="O259" s="36"/>
      <c r="P259" s="36"/>
      <c r="Q259" s="36"/>
      <c r="R259" s="36"/>
      <c r="S259" s="36"/>
      <c r="T259" s="36"/>
      <c r="U259" s="36"/>
      <c r="V259" s="36"/>
      <c r="W259" s="36"/>
      <c r="X259" s="36"/>
      <c r="Y259" s="36"/>
      <c r="Z259" s="36"/>
      <c r="AA259" s="36"/>
      <c r="AC259" s="36"/>
      <c r="AD259" s="36"/>
      <c r="AE259" s="36"/>
      <c r="AF259" s="36"/>
      <c r="AG259" s="36"/>
      <c r="AH259" s="36"/>
      <c r="AI259" s="36"/>
      <c r="AJ259" s="36"/>
      <c r="AK259" s="36"/>
      <c r="AL259" s="36"/>
      <c r="AM259" s="36"/>
      <c r="AN259" s="36"/>
      <c r="AO259" s="36"/>
      <c r="AP259" s="36"/>
      <c r="AQ259" s="36"/>
      <c r="AS259" s="36"/>
      <c r="AX259" s="36"/>
      <c r="AZ259" s="36"/>
      <c r="BJ259" s="160"/>
      <c r="BK259" s="43"/>
      <c r="BL259" s="336"/>
      <c r="BM259" s="160"/>
      <c r="BN259" s="174"/>
      <c r="BO259" s="44"/>
      <c r="BP259" s="43"/>
    </row>
    <row r="260" spans="1:100" ht="9.75" customHeight="1">
      <c r="A260" s="1038"/>
      <c r="B260" s="987"/>
      <c r="C260" s="61" t="s">
        <v>9</v>
      </c>
      <c r="D260" s="61">
        <f t="shared" si="25"/>
        <v>0</v>
      </c>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243"/>
      <c r="AU260" s="243"/>
      <c r="AV260" s="61"/>
      <c r="AW260" s="61"/>
      <c r="AX260" s="61"/>
      <c r="AY260" s="61"/>
      <c r="AZ260" s="61"/>
      <c r="BA260" s="61"/>
      <c r="BB260" s="61"/>
      <c r="BC260" s="61"/>
      <c r="BD260" s="61"/>
      <c r="BE260" s="62"/>
      <c r="BF260" s="62"/>
      <c r="BG260" s="62"/>
      <c r="BH260" s="61"/>
      <c r="BI260" s="329"/>
      <c r="BJ260" s="62"/>
      <c r="BK260" s="61"/>
      <c r="BL260" s="329"/>
      <c r="BN260" s="63"/>
      <c r="BO260" s="64"/>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row>
    <row r="261" spans="1:100" ht="9.75" customHeight="1">
      <c r="A261" s="1036"/>
      <c r="B261" s="985" t="s">
        <v>123</v>
      </c>
      <c r="C261" s="67" t="s">
        <v>5</v>
      </c>
      <c r="D261" s="67">
        <f t="shared" si="25"/>
        <v>0</v>
      </c>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244"/>
      <c r="AU261" s="244"/>
      <c r="AV261" s="67"/>
      <c r="AW261" s="67"/>
      <c r="AX261" s="68"/>
      <c r="AY261" s="67"/>
      <c r="AZ261" s="70"/>
      <c r="BA261" s="67"/>
      <c r="BB261" s="67"/>
      <c r="BC261" s="67"/>
      <c r="BD261" s="67"/>
      <c r="BE261" s="68"/>
      <c r="BF261" s="68"/>
      <c r="BG261" s="68"/>
      <c r="BH261" s="67"/>
      <c r="BI261" s="674"/>
      <c r="BJ261" s="408"/>
      <c r="BK261" s="130"/>
      <c r="BL261" s="674"/>
      <c r="BM261" s="160"/>
      <c r="BN261" s="273"/>
      <c r="BO261" s="253"/>
      <c r="BP261" s="130"/>
      <c r="BQ261" s="130"/>
      <c r="BR261" s="130"/>
      <c r="BS261" s="130"/>
      <c r="BT261" s="130"/>
      <c r="BU261" s="139"/>
      <c r="BV261" s="139"/>
      <c r="BW261" s="139"/>
      <c r="BX261" s="638"/>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row>
    <row r="262" spans="1:100" ht="9.75" customHeight="1">
      <c r="A262" s="1037"/>
      <c r="B262" s="986"/>
      <c r="C262" s="36" t="s">
        <v>6</v>
      </c>
      <c r="D262" s="36">
        <f t="shared" si="25"/>
        <v>0</v>
      </c>
      <c r="M262" s="36"/>
      <c r="N262" s="36"/>
      <c r="O262" s="36"/>
      <c r="P262" s="36"/>
      <c r="Q262" s="36"/>
      <c r="R262" s="36"/>
      <c r="S262" s="36"/>
      <c r="T262" s="36"/>
      <c r="U262" s="36"/>
      <c r="V262" s="36"/>
      <c r="W262" s="36"/>
      <c r="X262" s="36"/>
      <c r="Y262" s="36"/>
      <c r="Z262" s="36"/>
      <c r="AA262" s="36"/>
      <c r="AC262" s="36"/>
      <c r="AD262" s="36"/>
      <c r="AE262" s="36"/>
      <c r="AF262" s="36"/>
      <c r="AG262" s="36"/>
      <c r="AH262" s="36"/>
      <c r="AI262" s="36"/>
      <c r="AJ262" s="36"/>
      <c r="AK262" s="36"/>
      <c r="AL262" s="36"/>
      <c r="AM262" s="36"/>
      <c r="AN262" s="36"/>
      <c r="AO262" s="36"/>
      <c r="AP262" s="36"/>
      <c r="AQ262" s="36"/>
      <c r="AS262" s="36"/>
      <c r="BL262" s="336"/>
      <c r="BM262" s="160"/>
      <c r="BN262" s="174"/>
    </row>
    <row r="263" spans="1:100" ht="9.75" customHeight="1">
      <c r="A263" s="1037"/>
      <c r="B263" s="986"/>
      <c r="C263" s="36" t="s">
        <v>7</v>
      </c>
      <c r="D263" s="36">
        <f t="shared" si="25"/>
        <v>0</v>
      </c>
      <c r="M263" s="36"/>
      <c r="N263" s="36"/>
      <c r="O263" s="36"/>
      <c r="P263" s="36"/>
      <c r="Q263" s="36"/>
      <c r="R263" s="36"/>
      <c r="S263" s="36"/>
      <c r="T263" s="36"/>
      <c r="U263" s="36"/>
      <c r="V263" s="36"/>
      <c r="W263" s="36"/>
      <c r="X263" s="36"/>
      <c r="Y263" s="36"/>
      <c r="Z263" s="36"/>
      <c r="AA263" s="36"/>
      <c r="AC263" s="36"/>
      <c r="AD263" s="36"/>
      <c r="AE263" s="36"/>
      <c r="AF263" s="36"/>
      <c r="AG263" s="36"/>
      <c r="AH263" s="36"/>
      <c r="AI263" s="36"/>
      <c r="AJ263" s="36"/>
      <c r="AK263" s="36"/>
      <c r="AL263" s="36"/>
      <c r="AM263" s="36"/>
      <c r="AN263" s="36"/>
      <c r="AO263" s="36"/>
      <c r="AP263" s="36"/>
      <c r="AQ263" s="36"/>
      <c r="AS263" s="36"/>
      <c r="BO263" s="44"/>
      <c r="BP263" s="43"/>
      <c r="BQ263" s="43"/>
      <c r="BR263" s="43"/>
    </row>
    <row r="264" spans="1:100" ht="9.75" customHeight="1">
      <c r="A264" s="1037"/>
      <c r="B264" s="986"/>
      <c r="C264" s="36" t="s">
        <v>8</v>
      </c>
      <c r="D264" s="36">
        <f t="shared" si="25"/>
        <v>0</v>
      </c>
      <c r="M264" s="36"/>
      <c r="N264" s="36"/>
      <c r="O264" s="36"/>
      <c r="P264" s="36"/>
      <c r="Q264" s="36"/>
      <c r="R264" s="36"/>
      <c r="S264" s="36"/>
      <c r="T264" s="36"/>
      <c r="U264" s="36"/>
      <c r="V264" s="36"/>
      <c r="W264" s="36"/>
      <c r="X264" s="36"/>
      <c r="Y264" s="36"/>
      <c r="Z264" s="36"/>
      <c r="AA264" s="36"/>
      <c r="AC264" s="36"/>
      <c r="AD264" s="36"/>
      <c r="AE264" s="36"/>
      <c r="AF264" s="36"/>
      <c r="AG264" s="36"/>
      <c r="AH264" s="36"/>
      <c r="AI264" s="36"/>
      <c r="AJ264" s="36"/>
      <c r="AK264" s="36"/>
      <c r="AL264" s="36"/>
      <c r="AM264" s="36"/>
      <c r="AN264" s="36"/>
      <c r="AO264" s="36"/>
      <c r="AP264" s="36"/>
      <c r="AQ264" s="36"/>
      <c r="AS264" s="36"/>
      <c r="BI264" s="336"/>
      <c r="BJ264" s="160"/>
      <c r="BK264" s="43"/>
      <c r="BL264" s="336"/>
      <c r="BM264" s="160"/>
      <c r="BN264" s="174"/>
      <c r="BQ264" s="106"/>
    </row>
    <row r="265" spans="1:100" ht="9.75" customHeight="1">
      <c r="A265" s="1038"/>
      <c r="B265" s="987"/>
      <c r="C265" s="61" t="s">
        <v>9</v>
      </c>
      <c r="D265" s="61">
        <f t="shared" si="25"/>
        <v>0</v>
      </c>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243"/>
      <c r="AU265" s="243"/>
      <c r="AV265" s="61"/>
      <c r="AW265" s="61"/>
      <c r="AX265" s="62"/>
      <c r="AY265" s="61"/>
      <c r="AZ265" s="64"/>
      <c r="BA265" s="61"/>
      <c r="BB265" s="61"/>
      <c r="BC265" s="61"/>
      <c r="BD265" s="61"/>
      <c r="BE265" s="62"/>
      <c r="BF265" s="62"/>
      <c r="BG265" s="62"/>
      <c r="BH265" s="61"/>
      <c r="BI265" s="329"/>
      <c r="BJ265" s="62"/>
      <c r="BK265" s="61"/>
      <c r="BL265" s="329"/>
      <c r="BN265" s="63"/>
      <c r="BO265" s="64"/>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row>
  </sheetData>
  <sheetProtection formatCells="0"/>
  <protectedRanges>
    <protectedRange sqref="BS122:DK122 BO123:DK124 BO120:DK121 BO122:BQ122 BL121:BN124 BJ122 A121:BB124 BG122 BC123:BK124 BC121:BK121 BC122:BE122 A120:BN120 CW34:DK43 A39:AE39 AN39:CV39 A40:CV43 A44:DK119 BR264 BR27 BQ265:BR265 BS25:DK27 A25:BP27 BQ261:BR263 BS261:CV265 A261:BP265 A34:CV38 CW196:DK216 A196:CV260 A125:DK195 BQ25:BR26 A14:DK24 A28:DK33" name="Zakres1"/>
    <protectedRange sqref="AF39:AM39" name="Zakres1_1"/>
  </protectedRanges>
  <autoFilter ref="A1:CT159" xr:uid="{44D5E0FA-8682-4778-BDC4-DC89439BED66}"/>
  <mergeCells count="103">
    <mergeCell ref="A1:A12"/>
    <mergeCell ref="B3:B7"/>
    <mergeCell ref="B8:B12"/>
    <mergeCell ref="A14:A18"/>
    <mergeCell ref="B14:B18"/>
    <mergeCell ref="A19:A23"/>
    <mergeCell ref="B19:B23"/>
    <mergeCell ref="A39:A43"/>
    <mergeCell ref="B39:B43"/>
    <mergeCell ref="A44:A48"/>
    <mergeCell ref="B44:B48"/>
    <mergeCell ref="A49:A53"/>
    <mergeCell ref="B49:B53"/>
    <mergeCell ref="A24:A28"/>
    <mergeCell ref="B24:B28"/>
    <mergeCell ref="A29:A33"/>
    <mergeCell ref="B29:B33"/>
    <mergeCell ref="A34:A38"/>
    <mergeCell ref="B34:B38"/>
    <mergeCell ref="A69:A73"/>
    <mergeCell ref="B69:B73"/>
    <mergeCell ref="A74:A78"/>
    <mergeCell ref="B74:B78"/>
    <mergeCell ref="A79:A83"/>
    <mergeCell ref="B79:B83"/>
    <mergeCell ref="A54:A58"/>
    <mergeCell ref="B54:B58"/>
    <mergeCell ref="A59:A63"/>
    <mergeCell ref="B59:B63"/>
    <mergeCell ref="A64:A68"/>
    <mergeCell ref="B64:B68"/>
    <mergeCell ref="A99:A103"/>
    <mergeCell ref="B99:B103"/>
    <mergeCell ref="A105:A109"/>
    <mergeCell ref="B105:B109"/>
    <mergeCell ref="A110:A114"/>
    <mergeCell ref="B110:B114"/>
    <mergeCell ref="A84:A88"/>
    <mergeCell ref="B84:B88"/>
    <mergeCell ref="A89:A93"/>
    <mergeCell ref="B89:B93"/>
    <mergeCell ref="A94:A98"/>
    <mergeCell ref="B94:B98"/>
    <mergeCell ref="A130:A134"/>
    <mergeCell ref="B130:B134"/>
    <mergeCell ref="A135:A139"/>
    <mergeCell ref="B135:B139"/>
    <mergeCell ref="A140:A144"/>
    <mergeCell ref="B140:B144"/>
    <mergeCell ref="A115:A119"/>
    <mergeCell ref="B115:B119"/>
    <mergeCell ref="A120:A124"/>
    <mergeCell ref="B120:B124"/>
    <mergeCell ref="A125:A129"/>
    <mergeCell ref="B125:B129"/>
    <mergeCell ref="A160:A164"/>
    <mergeCell ref="B160:B164"/>
    <mergeCell ref="A165:A169"/>
    <mergeCell ref="B165:B169"/>
    <mergeCell ref="A170:A174"/>
    <mergeCell ref="B170:B174"/>
    <mergeCell ref="A145:A149"/>
    <mergeCell ref="B145:B149"/>
    <mergeCell ref="A150:A154"/>
    <mergeCell ref="B150:B154"/>
    <mergeCell ref="A155:A159"/>
    <mergeCell ref="B155:B159"/>
    <mergeCell ref="A190:A194"/>
    <mergeCell ref="B190:B194"/>
    <mergeCell ref="A196:A200"/>
    <mergeCell ref="B196:B200"/>
    <mergeCell ref="A201:A205"/>
    <mergeCell ref="B201:B205"/>
    <mergeCell ref="A175:A179"/>
    <mergeCell ref="B175:B179"/>
    <mergeCell ref="A180:A184"/>
    <mergeCell ref="B180:B184"/>
    <mergeCell ref="A185:A189"/>
    <mergeCell ref="B185:B189"/>
    <mergeCell ref="A221:A225"/>
    <mergeCell ref="B221:B225"/>
    <mergeCell ref="A226:A230"/>
    <mergeCell ref="B226:B230"/>
    <mergeCell ref="A231:A235"/>
    <mergeCell ref="B231:B235"/>
    <mergeCell ref="A206:A210"/>
    <mergeCell ref="B206:B210"/>
    <mergeCell ref="A211:A215"/>
    <mergeCell ref="B211:B215"/>
    <mergeCell ref="A216:A220"/>
    <mergeCell ref="B216:B220"/>
    <mergeCell ref="A251:A255"/>
    <mergeCell ref="B251:B255"/>
    <mergeCell ref="A256:A260"/>
    <mergeCell ref="B256:B260"/>
    <mergeCell ref="A261:A265"/>
    <mergeCell ref="B261:B265"/>
    <mergeCell ref="A236:A240"/>
    <mergeCell ref="B236:B240"/>
    <mergeCell ref="A241:A245"/>
    <mergeCell ref="B241:B245"/>
    <mergeCell ref="A246:A250"/>
    <mergeCell ref="B246:B250"/>
  </mergeCells>
  <conditionalFormatting sqref="E8:CT13">
    <cfRule type="expression" dxfId="39"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8CA7-7862-41BC-8FB4-386C64622B56}">
  <dimension ref="A1:CV305"/>
  <sheetViews>
    <sheetView zoomScale="130" zoomScaleNormal="130" workbookViewId="0">
      <pane xSplit="4" ySplit="12" topLeftCell="E13"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6.4257812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43" width="8.42578125" style="37" customWidth="1"/>
    <col min="44" max="44" width="8.42578125" style="36" customWidth="1"/>
    <col min="45" max="45" width="8.42578125" style="39" customWidth="1"/>
    <col min="46" max="47" width="8.42578125" style="242" customWidth="1"/>
    <col min="48" max="49" width="8.42578125" style="36" customWidth="1"/>
    <col min="50" max="50" width="8.42578125" style="37" customWidth="1"/>
    <col min="51" max="51" width="8.42578125" style="36" customWidth="1"/>
    <col min="52" max="52" width="8.42578125" style="39" customWidth="1"/>
    <col min="53" max="56" width="8.42578125" style="36" customWidth="1"/>
    <col min="57" max="59" width="8.42578125" style="37" customWidth="1"/>
    <col min="60" max="60" width="8.42578125" style="36" customWidth="1"/>
    <col min="61" max="61" width="8.42578125" style="327" customWidth="1"/>
    <col min="62" max="62" width="8.42578125" style="37" customWidth="1"/>
    <col min="63" max="63" width="8.42578125" style="36" customWidth="1"/>
    <col min="64" max="64" width="8.42578125" style="327" customWidth="1"/>
    <col min="65" max="65" width="8.42578125" style="37" customWidth="1"/>
    <col min="66" max="66" width="8.42578125" style="36" customWidth="1"/>
    <col min="67" max="67" width="8.42578125" style="39" customWidth="1"/>
    <col min="68" max="69" width="8.42578125" style="36" customWidth="1"/>
    <col min="70" max="71" width="8.42578125" style="37" customWidth="1"/>
    <col min="72" max="72" width="8.42578125" style="36" customWidth="1"/>
    <col min="73" max="75" width="8.42578125" style="39" customWidth="1"/>
    <col min="76" max="76" width="8.42578125" style="327" customWidth="1"/>
    <col min="77" max="77" width="8.42578125" style="36" customWidth="1"/>
    <col min="78" max="78" width="8.42578125" style="39" customWidth="1"/>
    <col min="79" max="79" width="8.42578125" style="37" customWidth="1"/>
    <col min="80" max="80" width="8.42578125" style="36" customWidth="1"/>
    <col min="81" max="81" width="8.42578125" style="327" customWidth="1"/>
    <col min="82" max="82" width="8.42578125" style="731" customWidth="1"/>
    <col min="83" max="83" width="8.42578125" style="39" customWidth="1"/>
    <col min="84" max="98" width="8.42578125" style="36" customWidth="1"/>
    <col min="99" max="16384" width="8.85546875" style="36"/>
  </cols>
  <sheetData>
    <row r="1" spans="1:100" s="57" customFormat="1" ht="9.75" customHeight="1">
      <c r="A1" s="991"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78" t="str">
        <f t="shared" si="0"/>
        <v>21.10-27.10</v>
      </c>
      <c r="AL1" s="78" t="str">
        <f t="shared" si="0"/>
        <v>28.10-03.11</v>
      </c>
      <c r="AM1" s="78" t="str">
        <f t="shared" si="0"/>
        <v>04.11-10.11</v>
      </c>
      <c r="AN1" s="78" t="str">
        <f t="shared" si="0"/>
        <v>11.11-17.11</v>
      </c>
      <c r="AO1" s="78" t="str">
        <f t="shared" si="0"/>
        <v>18.11-24.11</v>
      </c>
      <c r="AP1" s="78" t="str">
        <f t="shared" si="0"/>
        <v>25.11-01.12</v>
      </c>
      <c r="AQ1" s="78" t="str">
        <f t="shared" si="0"/>
        <v>02.12-08.12</v>
      </c>
      <c r="AR1" s="77" t="str">
        <f t="shared" si="0"/>
        <v>09.12-15.12</v>
      </c>
      <c r="AS1" s="201"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8" t="str">
        <f t="shared" si="1"/>
        <v>20.01-26.01</v>
      </c>
      <c r="AY1" s="77" t="str">
        <f t="shared" si="1"/>
        <v>27.01-02.02</v>
      </c>
      <c r="AZ1" s="201" t="str">
        <f t="shared" si="1"/>
        <v>03.02-09.02</v>
      </c>
      <c r="BA1" s="77" t="str">
        <f t="shared" si="1"/>
        <v>10.02-16.02</v>
      </c>
      <c r="BB1" s="77" t="str">
        <f t="shared" si="1"/>
        <v>17.02-23.02</v>
      </c>
      <c r="BC1" s="77" t="str">
        <f t="shared" si="1"/>
        <v>24.02-02.03</v>
      </c>
      <c r="BD1" s="77" t="str">
        <f t="shared" si="1"/>
        <v>03.03-09.03</v>
      </c>
      <c r="BE1" s="78" t="str">
        <f t="shared" si="1"/>
        <v>10.03-16.03</v>
      </c>
      <c r="BF1" s="78" t="str">
        <f t="shared" si="1"/>
        <v>17.03-23.03</v>
      </c>
      <c r="BG1" s="78" t="str">
        <f t="shared" si="1"/>
        <v>24.03-30.03</v>
      </c>
      <c r="BH1" s="77" t="str">
        <f t="shared" si="1"/>
        <v>31.03-06.04</v>
      </c>
      <c r="BI1" s="318" t="str">
        <f t="shared" si="1"/>
        <v>07.04-13.04</v>
      </c>
      <c r="BJ1" s="78" t="str">
        <f t="shared" si="1"/>
        <v>14.04-20.04</v>
      </c>
      <c r="BK1" s="77" t="str">
        <f t="shared" si="1"/>
        <v>21.04-27.04</v>
      </c>
      <c r="BL1" s="318" t="str">
        <f t="shared" si="1"/>
        <v>28.04-04.05</v>
      </c>
      <c r="BM1" s="78" t="str">
        <f t="shared" si="1"/>
        <v>05.05-11.05</v>
      </c>
      <c r="BN1" s="77" t="str">
        <f t="shared" si="1"/>
        <v>12.05-18.05</v>
      </c>
      <c r="BO1" s="201" t="str">
        <f t="shared" si="1"/>
        <v>19.05-25.05</v>
      </c>
      <c r="BP1" s="77" t="str">
        <f t="shared" si="1"/>
        <v>26.05-01.06</v>
      </c>
      <c r="BQ1" s="77" t="str">
        <f t="shared" si="1"/>
        <v>02.06-08.06</v>
      </c>
      <c r="BR1" s="78" t="str">
        <f t="shared" si="1"/>
        <v>09.06-15.06</v>
      </c>
      <c r="BS1" s="78" t="str">
        <f t="shared" si="1"/>
        <v>16.06-22.06</v>
      </c>
      <c r="BT1" s="77" t="str">
        <f t="shared" si="1"/>
        <v>23.06-29.06</v>
      </c>
      <c r="BU1" s="201" t="str">
        <f t="shared" si="1"/>
        <v>30.06-06.07</v>
      </c>
      <c r="BV1" s="201" t="str">
        <f t="shared" si="1"/>
        <v>07.07-13.07</v>
      </c>
      <c r="BW1" s="201" t="str">
        <f t="shared" si="1"/>
        <v>14.07-20.07</v>
      </c>
      <c r="BX1" s="318" t="str">
        <f t="shared" si="1"/>
        <v>21.07-27.07</v>
      </c>
      <c r="BY1" s="77" t="str">
        <f t="shared" si="1"/>
        <v>28.07-03.08</v>
      </c>
      <c r="BZ1" s="201" t="str">
        <f t="shared" si="1"/>
        <v>04.08-10.08</v>
      </c>
      <c r="CA1" s="78" t="str">
        <f t="shared" si="1"/>
        <v>11.08-17.08</v>
      </c>
      <c r="CB1" s="77" t="str">
        <f t="shared" si="1"/>
        <v>18.08-24.08</v>
      </c>
      <c r="CC1" s="318" t="str">
        <f t="shared" si="1"/>
        <v>25.08-31.08</v>
      </c>
      <c r="CD1" s="721" t="str">
        <f t="shared" si="1"/>
        <v>01.09-07.09</v>
      </c>
      <c r="CE1" s="201"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c r="CU1" s="77"/>
      <c r="CV1" s="77"/>
    </row>
    <row r="2" spans="1:100" s="46" customFormat="1" ht="9.75" customHeight="1">
      <c r="A2" s="992"/>
      <c r="B2" s="113"/>
      <c r="C2" s="73" t="s">
        <v>3</v>
      </c>
      <c r="D2" s="73"/>
      <c r="E2" s="73">
        <v>11</v>
      </c>
      <c r="F2" s="73">
        <v>12</v>
      </c>
      <c r="G2" s="73">
        <v>13</v>
      </c>
      <c r="H2" s="73">
        <v>14</v>
      </c>
      <c r="I2" s="73">
        <v>15</v>
      </c>
      <c r="J2" s="73">
        <v>16</v>
      </c>
      <c r="K2" s="73">
        <v>17</v>
      </c>
      <c r="L2" s="73">
        <v>18</v>
      </c>
      <c r="M2" s="74">
        <v>19</v>
      </c>
      <c r="N2" s="74">
        <v>20</v>
      </c>
      <c r="O2" s="74">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74">
        <v>43</v>
      </c>
      <c r="AL2" s="74">
        <v>44</v>
      </c>
      <c r="AM2" s="74">
        <v>45</v>
      </c>
      <c r="AN2" s="74">
        <v>46</v>
      </c>
      <c r="AO2" s="74">
        <v>47</v>
      </c>
      <c r="AP2" s="74">
        <v>48</v>
      </c>
      <c r="AQ2" s="74">
        <v>49</v>
      </c>
      <c r="AR2" s="73">
        <v>50</v>
      </c>
      <c r="AS2" s="202">
        <v>51</v>
      </c>
      <c r="AT2" s="237">
        <v>52</v>
      </c>
      <c r="AU2" s="237">
        <v>1</v>
      </c>
      <c r="AV2" s="73">
        <v>2</v>
      </c>
      <c r="AW2" s="73">
        <v>3</v>
      </c>
      <c r="AX2" s="74">
        <v>4</v>
      </c>
      <c r="AY2" s="73">
        <v>5</v>
      </c>
      <c r="AZ2" s="202">
        <v>6</v>
      </c>
      <c r="BA2" s="73">
        <v>7</v>
      </c>
      <c r="BB2" s="73">
        <v>8</v>
      </c>
      <c r="BC2" s="73">
        <v>9</v>
      </c>
      <c r="BD2" s="73">
        <v>10</v>
      </c>
      <c r="BE2" s="74">
        <v>11</v>
      </c>
      <c r="BF2" s="74">
        <v>12</v>
      </c>
      <c r="BG2" s="74">
        <v>13</v>
      </c>
      <c r="BH2" s="73">
        <v>14</v>
      </c>
      <c r="BI2" s="319">
        <v>15</v>
      </c>
      <c r="BJ2" s="74">
        <v>16</v>
      </c>
      <c r="BK2" s="73">
        <v>17</v>
      </c>
      <c r="BL2" s="319">
        <v>18</v>
      </c>
      <c r="BM2" s="74">
        <v>19</v>
      </c>
      <c r="BN2" s="73">
        <v>20</v>
      </c>
      <c r="BO2" s="202">
        <v>21</v>
      </c>
      <c r="BP2" s="73">
        <v>22</v>
      </c>
      <c r="BQ2" s="73">
        <v>23</v>
      </c>
      <c r="BR2" s="74">
        <v>24</v>
      </c>
      <c r="BS2" s="74">
        <v>25</v>
      </c>
      <c r="BT2" s="73">
        <v>26</v>
      </c>
      <c r="BU2" s="202">
        <v>27</v>
      </c>
      <c r="BV2" s="202">
        <v>28</v>
      </c>
      <c r="BW2" s="202">
        <v>29</v>
      </c>
      <c r="BX2" s="319">
        <v>30</v>
      </c>
      <c r="BY2" s="73">
        <v>31</v>
      </c>
      <c r="BZ2" s="202">
        <v>32</v>
      </c>
      <c r="CA2" s="74">
        <v>33</v>
      </c>
      <c r="CB2" s="73">
        <v>34</v>
      </c>
      <c r="CC2" s="319">
        <v>35</v>
      </c>
      <c r="CD2" s="722">
        <v>36</v>
      </c>
      <c r="CE2" s="202">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100" s="57" customFormat="1" ht="9.75" customHeight="1">
      <c r="A3" s="992"/>
      <c r="B3" s="107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5">
        <f ca="1">OFFSET(CAPACITY!$G$2,0,7*(M$2-$E$2))</f>
        <v>28.371000000000002</v>
      </c>
      <c r="N3" s="75">
        <f ca="1">OFFSET(CAPACITY!$G$2,0,7*(N$2-$E$2))</f>
        <v>28.098000000000003</v>
      </c>
      <c r="O3" s="75">
        <f ca="1">OFFSET(CAPACITY!$G$2,0,7*(O$2-$E$2))</f>
        <v>28.518000000000001</v>
      </c>
      <c r="P3" s="75">
        <f ca="1">OFFSET(CAPACITY!$G$2,0,7*(P$2-$E$2))</f>
        <v>18.312000000000001</v>
      </c>
      <c r="Q3" s="75">
        <f ca="1">OFFSET(CAPACITY!$G$2,0,7*(Q$2-$E$2))</f>
        <v>28.371000000000002</v>
      </c>
      <c r="R3" s="75">
        <f ca="1">OFFSET(CAPACITY!$G$2,0,7*(R$2-$E$2))</f>
        <v>28.244999999999997</v>
      </c>
      <c r="S3" s="75">
        <f ca="1">OFFSET(CAPACITY!$G$2,0,7*(S$2-$E$2))</f>
        <v>25.871999999999996</v>
      </c>
      <c r="T3" s="75">
        <f ca="1">OFFSET(CAPACITY!$G$2,0,7*(T$2-$E$2))</f>
        <v>25.536000000000001</v>
      </c>
      <c r="U3" s="75">
        <f ca="1">OFFSET(CAPACITY!$G$2,0,7*(U$2-$E$2))</f>
        <v>23.709</v>
      </c>
      <c r="V3" s="75">
        <f ca="1">OFFSET(CAPACITY!$G$2,0,7*(V$2-$E$2))</f>
        <v>23.835000000000001</v>
      </c>
      <c r="W3" s="75">
        <f ca="1">OFFSET(CAPACITY!$G$2,0,7*(W$2-$E$2))</f>
        <v>26.774999999999999</v>
      </c>
      <c r="X3" s="75">
        <f ca="1">OFFSET(CAPACITY!$G$2,0,7*(X$2-$E$2))</f>
        <v>25.451999999999995</v>
      </c>
      <c r="Y3" s="75">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6">
        <f ca="1">OFFSET(CAPACITY!$G$2,0,7*(BL$2+52-$E$2))</f>
        <v>18.102000000000004</v>
      </c>
      <c r="BM3" s="76">
        <f ca="1">OFFSET(CAPACITY!$G$2,0,7*(BM$2+52-$E$2))</f>
        <v>30.576000000000004</v>
      </c>
      <c r="BN3" s="75">
        <f ca="1">OFFSET(CAPACITY!$G$2,0,7*(BN$2+52-$E$2))</f>
        <v>29.883000000000003</v>
      </c>
      <c r="BO3" s="203">
        <f ca="1">OFFSET(CAPACITY!$G$2,0,7*(BO$2+52-$E$2))</f>
        <v>30.723000000000003</v>
      </c>
      <c r="BP3" s="75">
        <f ca="1">OFFSET(CAPACITY!$G$2,0,7*(BP$2+52-$E$2))</f>
        <v>32.235000000000007</v>
      </c>
      <c r="BQ3" s="75">
        <f ca="1">OFFSET(CAPACITY!$G$2,0,7*(BQ$2+52-$E$2))</f>
        <v>31.836000000000002</v>
      </c>
      <c r="BR3" s="76">
        <f ca="1">OFFSET(CAPACITY!$G$2,0,7*(BR$2+52-$E$2))</f>
        <v>32.214000000000006</v>
      </c>
      <c r="BS3" s="76">
        <f ca="1">OFFSET(CAPACITY!$G$2,0,7*(BS$2+52-$E$2))</f>
        <v>22.910999999999998</v>
      </c>
      <c r="BT3" s="75">
        <f ca="1">OFFSET(CAPACITY!$G$2,0,7*(BT$2+52-$E$2))</f>
        <v>32.928000000000004</v>
      </c>
      <c r="BU3" s="605">
        <f ca="1">OFFSET(CAPACITY!$G$2,0,7*(BU$2+52-$E$2))</f>
        <v>33.327000000000005</v>
      </c>
      <c r="BV3" s="203">
        <f ca="1">OFFSET(CAPACITY!$G$2,0,7*(BV$2+52-$E$2))</f>
        <v>31.794000000000008</v>
      </c>
      <c r="BW3" s="605">
        <f ca="1">OFFSET(CAPACITY!$G$2,0,7*(BW$2+52-$E$2))</f>
        <v>28.308</v>
      </c>
      <c r="BX3" s="320">
        <f ca="1">OFFSET(CAPACITY!$G$2,0,7*(BX$2+52-$E$2))</f>
        <v>24.981599999999993</v>
      </c>
      <c r="BY3" s="388">
        <f ca="1">OFFSET(CAPACITY!$G$2,0,7*(BY$2+52-$E$2))</f>
        <v>26.636399999999995</v>
      </c>
      <c r="BZ3" s="203">
        <f ca="1">OFFSET(CAPACITY!$G$2,0,7*(BZ$2+52-$E$2))</f>
        <v>26.900999999999996</v>
      </c>
      <c r="CA3" s="700">
        <f ca="1">OFFSET(CAPACITY!$G$2,0,7*(CA$2+52-$E$2))</f>
        <v>23.52</v>
      </c>
      <c r="CB3" s="75">
        <f ca="1">OFFSET(CAPACITY!$G$2,0,7*(CB$2+52-$E$2))</f>
        <v>31.794000000000008</v>
      </c>
      <c r="CC3" s="705">
        <f ca="1">OFFSET(CAPACITY!$G$2,0,7*(CC$2+52-$E$2))</f>
        <v>30.575999999999993</v>
      </c>
      <c r="CD3" s="723">
        <f ca="1">OFFSET(CAPACITY!$G$2,0,7*(CD$2+52-$E$2))</f>
        <v>32.617199999999997</v>
      </c>
      <c r="CE3" s="60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100" ht="9.75" customHeight="1">
      <c r="A4" s="992"/>
      <c r="B4" s="107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0">
        <f ca="1">OFFSET(CAPACITY!$G$4,0,7*(M$2-$E$2))</f>
        <v>9.4310876928867078</v>
      </c>
      <c r="N4" s="50">
        <f ca="1">OFFSET(CAPACITY!$G$4,0,7*(N$2-$E$2))</f>
        <v>10.388558524651856</v>
      </c>
      <c r="O4" s="50">
        <f ca="1">OFFSET(CAPACITY!$G$4,0,7*(O$2-$E$2))</f>
        <v>9.2236356793375922</v>
      </c>
      <c r="P4" s="50">
        <f ca="1">OFFSET(CAPACITY!$G$4,0,7*(P$2-$E$2))</f>
        <v>5.5214151298456864</v>
      </c>
      <c r="Q4" s="50">
        <f ca="1">OFFSET(CAPACITY!$G$4,0,7*(Q$2-$E$2))</f>
        <v>6.4629281144147495</v>
      </c>
      <c r="R4" s="50">
        <f ca="1">OFFSET(CAPACITY!$G$4,0,7*(R$2-$E$2))</f>
        <v>8.4736168611215597</v>
      </c>
      <c r="S4" s="50">
        <f ca="1">OFFSET(CAPACITY!$G$4,0,7*(S$2-$E$2))</f>
        <v>7.1012420022581813</v>
      </c>
      <c r="T4" s="50">
        <f ca="1">OFFSET(CAPACITY!$G$4,0,7*(T$2-$E$2))</f>
        <v>6.9895370718855805</v>
      </c>
      <c r="U4" s="50">
        <f ca="1">OFFSET(CAPACITY!$G$4,0,7*(U$2-$E$2))</f>
        <v>6.2554761008656339</v>
      </c>
      <c r="V4" s="50">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50">
        <f ca="1">OFFSET(CAPACITY!$G$4,0,7*(AV$2+52-$E$2))</f>
        <v>17.665336846066978</v>
      </c>
      <c r="AW4" s="50">
        <f ca="1">OFFSET(CAPACITY!$G$4,0,7*(AW$2+52-$E$2))</f>
        <v>21.830334964245377</v>
      </c>
      <c r="AX4" s="50">
        <f ca="1">OFFSET(CAPACITY!$G$4,0,7*(AX$2+52-$E$2))</f>
        <v>21.830334964245377</v>
      </c>
      <c r="AY4" s="50">
        <f ca="1">OFFSET(CAPACITY!$G$4,0,7*(AY$2+52-$E$2))</f>
        <v>20.090929619872018</v>
      </c>
      <c r="AZ4" s="50">
        <f ca="1">OFFSET(CAPACITY!$G$4,0,7*(AZ$2+52-$E$2))</f>
        <v>21.622882950696258</v>
      </c>
      <c r="BA4" s="50">
        <f ca="1">OFFSET(CAPACITY!$G$4,0,7*(BA$2+52-$E$2))</f>
        <v>20.777117049303712</v>
      </c>
      <c r="BB4" s="50">
        <f ca="1">OFFSET(CAPACITY!$G$4,0,7*(BB$2+52-$E$2))</f>
        <v>21.718630033872774</v>
      </c>
      <c r="BC4" s="50">
        <f ca="1">OFFSET(CAPACITY!$G$4,0,7*(BC$2+52-$E$2))</f>
        <v>22.771847948814433</v>
      </c>
      <c r="BD4" s="50">
        <f ca="1">OFFSET(CAPACITY!$G$4,0,7*(BD$2+52-$E$2))</f>
        <v>23.697403086187414</v>
      </c>
      <c r="BE4" s="50">
        <f ca="1">OFFSET(CAPACITY!$G$4,0,7*(BE$2+52-$E$2))</f>
        <v>25.133609333835132</v>
      </c>
      <c r="BF4" s="50">
        <f ca="1">OFFSET(CAPACITY!$G$4,0,7*(BF$2+52-$E$2))</f>
        <v>24.511253293187792</v>
      </c>
      <c r="BG4" s="50">
        <f ca="1">OFFSET(CAPACITY!$G$4,0,7*(BG$2+52-$E$2))</f>
        <v>24.192096349266077</v>
      </c>
      <c r="BH4" s="50">
        <f ca="1">OFFSET(CAPACITY!$G$4,0,7*(BH$2+52-$E$2))</f>
        <v>27.48260444109896</v>
      </c>
      <c r="BI4" s="50">
        <f ca="1">OFFSET(CAPACITY!$G$4,0,7*(BI$2+52-$E$2))</f>
        <v>23.330372600677443</v>
      </c>
      <c r="BJ4" s="50">
        <f ca="1">OFFSET(CAPACITY!$G$4,0,7*(BJ$2+52-$E$2))</f>
        <v>24.176138502069993</v>
      </c>
      <c r="BK4" s="50">
        <f ca="1">OFFSET(CAPACITY!$G$4,0,7*(BK$2+52-$E$2))</f>
        <v>18.191945803537809</v>
      </c>
      <c r="BL4" s="54">
        <f ca="1">OFFSET(CAPACITY!$G$4,0,7*(BL$2+52-$E$2))</f>
        <v>13.755664283025963</v>
      </c>
      <c r="BM4" s="54">
        <f ca="1">OFFSET(CAPACITY!$G$4,0,7*(BM$2+52-$E$2))</f>
        <v>23.23462551750093</v>
      </c>
      <c r="BN4" s="50">
        <f ca="1">OFFSET(CAPACITY!$G$4,0,7*(BN$2+52-$E$2))</f>
        <v>22.708016560030096</v>
      </c>
      <c r="BO4" s="204">
        <f ca="1">OFFSET(CAPACITY!$G$4,0,7*(BO$2+52-$E$2))</f>
        <v>23.346330447873527</v>
      </c>
      <c r="BP4" s="50">
        <f ca="1">OFFSET(CAPACITY!$G$4,0,7*(BP$2+52-$E$2))</f>
        <v>24.495295445991708</v>
      </c>
      <c r="BQ4" s="50">
        <f ca="1">OFFSET(CAPACITY!$G$4,0,7*(BQ$2+52-$E$2))</f>
        <v>24.192096349266077</v>
      </c>
      <c r="BR4" s="54">
        <f ca="1">OFFSET(CAPACITY!$G$4,0,7*(BR$2+52-$E$2))</f>
        <v>24.479337598795624</v>
      </c>
      <c r="BS4" s="54">
        <f ca="1">OFFSET(CAPACITY!$G$4,0,7*(BS$2+52-$E$2))</f>
        <v>17.410011290929607</v>
      </c>
      <c r="BT4" s="50">
        <f ca="1">OFFSET(CAPACITY!$G$4,0,7*(BT$2+52-$E$2))</f>
        <v>25.021904403462536</v>
      </c>
      <c r="BU4" s="689">
        <f ca="1">OFFSET(CAPACITY!$G$4,0,7*(BU$2+52-$E$2))</f>
        <v>25.325103500188167</v>
      </c>
      <c r="BV4" s="204">
        <f ca="1">OFFSET(CAPACITY!$G$4,0,7*(BV$2+52-$E$2))</f>
        <v>24.160180654873908</v>
      </c>
      <c r="BW4" s="689">
        <f ca="1">OFFSET(CAPACITY!$G$4,0,7*(BW$2+52-$E$2))</f>
        <v>21.511178020323662</v>
      </c>
      <c r="BX4" s="321">
        <f ca="1">OFFSET(CAPACITY!$G$4,0,7*(BX$2+52-$E$2))</f>
        <v>18.983455024463662</v>
      </c>
      <c r="BY4" s="704">
        <f ca="1">OFFSET(CAPACITY!$G$4,0,7*(BY$2+52-$E$2))</f>
        <v>20.240933383515227</v>
      </c>
      <c r="BZ4" s="321">
        <f ca="1">OFFSET(CAPACITY!$G$4,0,7*(BZ$2+52-$E$2))</f>
        <v>20.442002258185909</v>
      </c>
      <c r="CA4" s="701">
        <f ca="1">OFFSET(CAPACITY!$G$4,0,7*(CA$2+52-$E$2))</f>
        <v>17.872788859616097</v>
      </c>
      <c r="CB4" s="50">
        <f ca="1">OFFSET(CAPACITY!$G$4,0,7*(CB$2+52-$E$2))</f>
        <v>24.160180654873908</v>
      </c>
      <c r="CC4" s="706">
        <f ca="1">OFFSET(CAPACITY!$G$4,0,7*(CC$2+52-$E$2))</f>
        <v>23.23462551750092</v>
      </c>
      <c r="CD4" s="724">
        <f ca="1">OFFSET(CAPACITY!$G$4,0,7*(CD$2+52-$E$2))</f>
        <v>24.785728264960465</v>
      </c>
      <c r="CE4" s="703">
        <f ca="1">OFFSET(CAPACITY!$G$4,0,7*(CE$2+52-$E$2))</f>
        <v>25.644260444109882</v>
      </c>
      <c r="CF4" s="204">
        <f ca="1">OFFSET(CAPACITY!$G$4,0,7*(CF$2+52-$E$2))</f>
        <v>24.399548362815185</v>
      </c>
      <c r="CG4" s="50">
        <f ca="1">OFFSET(CAPACITY!$G$4,0,7*(CG$2+52-$E$2))</f>
        <v>22.037786977794493</v>
      </c>
      <c r="CH4" s="50">
        <f ca="1">OFFSET(CAPACITY!$G$4,0,7*(CH$2+52-$E$2))</f>
        <v>22.77184794881444</v>
      </c>
      <c r="CI4" s="50">
        <f ca="1">OFFSET(CAPACITY!$G$4,0,7*(CI$2+52-$E$2))</f>
        <v>23.106962739932239</v>
      </c>
      <c r="CJ4" s="50">
        <f ca="1">OFFSET(CAPACITY!$G$4,0,7*(CJ$2+52-$E$2))</f>
        <v>24.75062100112908</v>
      </c>
      <c r="CK4" s="50">
        <f ca="1">OFFSET(CAPACITY!$G$4,0,7*(CK$2+52-$E$2))</f>
        <v>25.59638690252163</v>
      </c>
      <c r="CL4" s="50">
        <f ca="1">OFFSET(CAPACITY!$G$4,0,7*(CL$2+52-$E$2))</f>
        <v>25.70809183289423</v>
      </c>
      <c r="CM4" s="50">
        <f ca="1">OFFSET(CAPACITY!$G$4,0,7*(CM$2+52-$E$2))</f>
        <v>25.516597666541202</v>
      </c>
      <c r="CN4" s="50">
        <f ca="1">OFFSET(CAPACITY!$G$4,0,7*(CN$2+52-$E$2))</f>
        <v>13.452465186300326</v>
      </c>
      <c r="CO4" s="50">
        <f ca="1">OFFSET(CAPACITY!$G$4,0,7*(CO$2+52-$E$2))</f>
        <v>26.154911554384633</v>
      </c>
      <c r="CP4" s="50">
        <f ca="1">OFFSET(CAPACITY!$G$4,0,7*(CP$2+52-$E$2))</f>
        <v>25.835754610462917</v>
      </c>
      <c r="CQ4" s="50">
        <f ca="1">OFFSET(CAPACITY!$G$4,0,7*(CQ$2+52-$E$2))</f>
        <v>25.468724124952942</v>
      </c>
      <c r="CR4" s="50">
        <f ca="1">OFFSET(CAPACITY!$G$4,0,7*(CR$2+52-$E$2))</f>
        <v>24.192096349266077</v>
      </c>
      <c r="CS4" s="50">
        <f ca="1">OFFSET(CAPACITY!$G$4,0,7*(CS$2+52-$E$2))</f>
        <v>24.622958223560392</v>
      </c>
      <c r="CT4" s="50">
        <f ca="1">OFFSET(CAPACITY!$G$4,0,7*(CT$2+52-$E$2))</f>
        <v>7.3406097101994678</v>
      </c>
    </row>
    <row r="5" spans="1:100" ht="9.75" customHeight="1">
      <c r="A5" s="992"/>
      <c r="B5" s="107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0">
        <f ca="1">OFFSET(CAPACITY!$G$6,0,7*(M$2-$E$2))</f>
        <v>18.395458816160364</v>
      </c>
      <c r="N5" s="50">
        <f ca="1">OFFSET(CAPACITY!$G$6,0,7*(N$2-$E$2))</f>
        <v>18.623864704040098</v>
      </c>
      <c r="O5" s="50">
        <f ca="1">OFFSET(CAPACITY!$G$6,0,7*(O$2-$E$2))</f>
        <v>17.81565925461949</v>
      </c>
      <c r="P5" s="50">
        <f ca="1">OFFSET(CAPACITY!$G$6,0,7*(P$2-$E$2))</f>
        <v>14.196304415909811</v>
      </c>
      <c r="Q5" s="50">
        <f ca="1">OFFSET(CAPACITY!$G$6,0,7*(Q$2-$E$2))</f>
        <v>17.692671468838093</v>
      </c>
      <c r="R5" s="50">
        <f ca="1">OFFSET(CAPACITY!$G$6,0,7*(R$2-$E$2))</f>
        <v>19.853742561854069</v>
      </c>
      <c r="S5" s="50">
        <f ca="1">OFFSET(CAPACITY!$G$6,0,7*(S$2-$E$2))</f>
        <v>17.587253366739755</v>
      </c>
      <c r="T5" s="50">
        <f ca="1">OFFSET(CAPACITY!$G$6,0,7*(T$2-$E$2))</f>
        <v>16.937175070466658</v>
      </c>
      <c r="U5" s="50">
        <f ca="1">OFFSET(CAPACITY!$G$6,0,7*(U$2-$E$2))</f>
        <v>19.730754776072672</v>
      </c>
      <c r="V5" s="50">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50">
        <f ca="1">OFFSET(CAPACITY!$G$6,0,7*(AV$2+52-$E$2))</f>
        <v>14.705825242718454</v>
      </c>
      <c r="AW5" s="50">
        <f ca="1">OFFSET(CAPACITY!$G$6,0,7*(AW$2+52-$E$2))</f>
        <v>20.082148449733804</v>
      </c>
      <c r="AX5" s="50">
        <f ca="1">OFFSET(CAPACITY!$G$6,0,7*(AX$2+52-$E$2))</f>
        <v>20.082148449733804</v>
      </c>
      <c r="AY5" s="50">
        <f ca="1">OFFSET(CAPACITY!$G$6,0,7*(AY$2+52-$E$2))</f>
        <v>18.852270591919837</v>
      </c>
      <c r="AZ5" s="50">
        <f ca="1">OFFSET(CAPACITY!$G$6,0,7*(AZ$2+52-$E$2))</f>
        <v>19.027967428750404</v>
      </c>
      <c r="BA5" s="50">
        <f ca="1">OFFSET(CAPACITY!$G$6,0,7*(BA$2+52-$E$2))</f>
        <v>17.270999060444733</v>
      </c>
      <c r="BB5" s="50">
        <f ca="1">OFFSET(CAPACITY!$G$6,0,7*(BB$2+52-$E$2))</f>
        <v>15.074788600062645</v>
      </c>
      <c r="BC5" s="50">
        <f ca="1">OFFSET(CAPACITY!$G$6,0,7*(BC$2+52-$E$2))</f>
        <v>17.411556529909188</v>
      </c>
      <c r="BD5" s="50">
        <f ca="1">OFFSET(CAPACITY!$G$6,0,7*(BD$2+52-$E$2))</f>
        <v>19.273943000313196</v>
      </c>
      <c r="BE5" s="50">
        <f ca="1">OFFSET(CAPACITY!$G$6,0,7*(BE$2+52-$E$2))</f>
        <v>18.694143438772326</v>
      </c>
      <c r="BF5" s="50">
        <f ca="1">OFFSET(CAPACITY!$G$6,0,7*(BF$2+52-$E$2))</f>
        <v>19.502348888192934</v>
      </c>
      <c r="BG5" s="50">
        <f ca="1">OFFSET(CAPACITY!$G$6,0,7*(BG$2+52-$E$2))</f>
        <v>17.86836830566866</v>
      </c>
      <c r="BH5" s="50">
        <f ca="1">OFFSET(CAPACITY!$G$6,0,7*(BH$2+52-$E$2))</f>
        <v>17.991356091450058</v>
      </c>
      <c r="BI5" s="50">
        <f ca="1">OFFSET(CAPACITY!$G$6,0,7*(BI$2+52-$E$2))</f>
        <v>17.86836830566866</v>
      </c>
      <c r="BJ5" s="50">
        <f ca="1">OFFSET(CAPACITY!$G$6,0,7*(BJ$2+52-$E$2))</f>
        <v>19.976730347635467</v>
      </c>
      <c r="BK5" s="50">
        <f ca="1">OFFSET(CAPACITY!$G$6,0,7*(BK$2+52-$E$2))</f>
        <v>14.47741935483872</v>
      </c>
      <c r="BL5" s="54">
        <f ca="1">OFFSET(CAPACITY!$G$6,0,7*(BL$2+52-$E$2))</f>
        <v>8.7497024741622358</v>
      </c>
      <c r="BM5" s="54">
        <f ca="1">OFFSET(CAPACITY!$G$6,0,7*(BM$2+52-$E$2))</f>
        <v>17.745380519887263</v>
      </c>
      <c r="BN5" s="50">
        <f ca="1">OFFSET(CAPACITY!$G$6,0,7*(BN$2+52-$E$2))</f>
        <v>20.082148449733804</v>
      </c>
      <c r="BO5" s="204">
        <f ca="1">OFFSET(CAPACITY!$G$6,0,7*(BO$2+52-$E$2))</f>
        <v>19.379361102411536</v>
      </c>
      <c r="BP5" s="50">
        <f ca="1">OFFSET(CAPACITY!$G$6,0,7*(BP$2+52-$E$2))</f>
        <v>17.991356091450058</v>
      </c>
      <c r="BQ5" s="50">
        <f ca="1">OFFSET(CAPACITY!$G$6,0,7*(BQ$2+52-$E$2))</f>
        <v>17.745380519887263</v>
      </c>
      <c r="BR5" s="54">
        <f ca="1">OFFSET(CAPACITY!$G$6,0,7*(BR$2+52-$E$2))</f>
        <v>18.448167867209534</v>
      </c>
      <c r="BS5" s="54">
        <f ca="1">OFFSET(CAPACITY!$G$6,0,7*(BS$2+52-$E$2))</f>
        <v>10.576949577200132</v>
      </c>
      <c r="BT5" s="50">
        <f ca="1">OFFSET(CAPACITY!$G$6,0,7*(BT$2+52-$E$2))</f>
        <v>16.70876918258692</v>
      </c>
      <c r="BU5" s="687">
        <f ca="1">OFFSET(CAPACITY!$G$6,0,7*(BU$2+52-$E$2))</f>
        <v>17.28856874412779</v>
      </c>
      <c r="BV5" s="204">
        <f ca="1">OFFSET(CAPACITY!$G$6,0,7*(BV$2+52-$E$2))</f>
        <v>17.393986846226131</v>
      </c>
      <c r="BW5" s="687">
        <f ca="1">OFFSET(CAPACITY!$G$6,0,7*(BW$2+52-$E$2))</f>
        <v>16.585781396805519</v>
      </c>
      <c r="BX5" s="321">
        <f ca="1">OFFSET(CAPACITY!$G$6,0,7*(BX$2+52-$E$2))</f>
        <v>18.086232383338565</v>
      </c>
      <c r="BY5" s="685">
        <f ca="1">OFFSET(CAPACITY!$G$6,0,7*(BY$2+52-$E$2))</f>
        <v>18.581697463200761</v>
      </c>
      <c r="BZ5" s="204">
        <f ca="1">OFFSET(CAPACITY!$G$6,0,7*(BZ$2+52-$E$2))</f>
        <v>18.34274976511119</v>
      </c>
      <c r="CA5" s="702">
        <f ca="1">OFFSET(CAPACITY!$G$6,0,7*(CA$2+52-$E$2))</f>
        <v>11.595991230817422</v>
      </c>
      <c r="CB5" s="50">
        <f ca="1">OFFSET(CAPACITY!$G$6,0,7*(CB$2+52-$E$2))</f>
        <v>18.92254932665206</v>
      </c>
      <c r="CC5" s="707">
        <f ca="1">OFFSET(CAPACITY!$G$6,0,7*(CC$2+52-$E$2))</f>
        <v>18.88740995928595</v>
      </c>
      <c r="CD5" s="724">
        <f ca="1">OFFSET(CAPACITY!$G$6,0,7*(CD$2+52-$E$2))</f>
        <v>18.462223614155977</v>
      </c>
      <c r="CE5" s="687">
        <f ca="1">OFFSET(CAPACITY!$G$6,0,7*(CE$2+52-$E$2))</f>
        <v>16.937175070466655</v>
      </c>
      <c r="CF5" s="50">
        <f ca="1">OFFSET(CAPACITY!$G$6,0,7*(CF$2+52-$E$2))</f>
        <v>17.025023488881942</v>
      </c>
      <c r="CG5" s="50">
        <f ca="1">OFFSET(CAPACITY!$G$6,0,7*(CG$2+52-$E$2))</f>
        <v>16.585781396805519</v>
      </c>
      <c r="CH5" s="50">
        <f ca="1">OFFSET(CAPACITY!$G$6,0,7*(CH$2+52-$E$2))</f>
        <v>19.273943000313196</v>
      </c>
      <c r="CI5" s="50">
        <f ca="1">OFFSET(CAPACITY!$G$6,0,7*(CI$2+52-$E$2))</f>
        <v>17.956216724083944</v>
      </c>
      <c r="CJ5" s="50">
        <f ca="1">OFFSET(CAPACITY!$G$6,0,7*(CJ$2+52-$E$2))</f>
        <v>18.219761979329792</v>
      </c>
      <c r="CK5" s="50">
        <f ca="1">OFFSET(CAPACITY!$G$6,0,7*(CK$2+52-$E$2))</f>
        <v>17.973786407767001</v>
      </c>
      <c r="CL5" s="50">
        <f ca="1">OFFSET(CAPACITY!$G$6,0,7*(CL$2+52-$E$2))</f>
        <v>16.462793611024125</v>
      </c>
      <c r="CM5" s="50">
        <f ca="1">OFFSET(CAPACITY!$G$6,0,7*(CM$2+52-$E$2))</f>
        <v>16.339805825242728</v>
      </c>
      <c r="CN5" s="50">
        <f ca="1">OFFSET(CAPACITY!$G$6,0,7*(CN$2+52-$E$2))</f>
        <v>7.4495458816160403</v>
      </c>
      <c r="CO5" s="50">
        <f ca="1">OFFSET(CAPACITY!$G$6,0,7*(CO$2+52-$E$2))</f>
        <v>16.339805825242728</v>
      </c>
      <c r="CP5" s="50">
        <f ca="1">OFFSET(CAPACITY!$G$6,0,7*(CP$2+52-$E$2))</f>
        <v>17.973786407767001</v>
      </c>
      <c r="CQ5" s="50">
        <f ca="1">OFFSET(CAPACITY!$G$6,0,7*(CQ$2+52-$E$2))</f>
        <v>16.339805825242728</v>
      </c>
      <c r="CR5" s="50">
        <f ca="1">OFFSET(CAPACITY!$G$6,0,7*(CR$2+52-$E$2))</f>
        <v>17.393986846226127</v>
      </c>
      <c r="CS5" s="50">
        <f ca="1">OFFSET(CAPACITY!$G$6,0,7*(CS$2+52-$E$2))</f>
        <v>15.63701847792046</v>
      </c>
      <c r="CT5" s="50">
        <f ca="1">OFFSET(CAPACITY!$G$6,0,7*(CT$2+52-$E$2))</f>
        <v>4.9195114312558763</v>
      </c>
    </row>
    <row r="6" spans="1:100" ht="9.75" customHeight="1">
      <c r="A6" s="992"/>
      <c r="B6" s="107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0">
        <f ca="1">OFFSET(CAPACITY!$G$8,0,7*(M$2-$E$2))</f>
        <v>8.1374999999999993</v>
      </c>
      <c r="N6" s="50">
        <f ca="1">OFFSET(CAPACITY!$G$8,0,7*(N$2-$E$2))</f>
        <v>7.21</v>
      </c>
      <c r="O6" s="50">
        <f ca="1">OFFSET(CAPACITY!$G$8,0,7*(O$2-$E$2))</f>
        <v>7.4374999999999991</v>
      </c>
      <c r="P6" s="50">
        <f ca="1">OFFSET(CAPACITY!$G$8,0,7*(P$2-$E$2))</f>
        <v>5.3549999999999995</v>
      </c>
      <c r="Q6" s="50">
        <f ca="1">OFFSET(CAPACITY!$G$8,0,7*(Q$2-$E$2))</f>
        <v>7.4374999999999991</v>
      </c>
      <c r="R6" s="50">
        <f ca="1">OFFSET(CAPACITY!$G$8,0,7*(R$2-$E$2))</f>
        <v>7.91</v>
      </c>
      <c r="S6" s="50">
        <f ca="1">OFFSET(CAPACITY!$G$8,0,7*(S$2-$E$2))</f>
        <v>8.1374999999999993</v>
      </c>
      <c r="T6" s="50">
        <f ca="1">OFFSET(CAPACITY!$G$8,0,7*(T$2-$E$2))</f>
        <v>7.7874999999999996</v>
      </c>
      <c r="U6" s="50">
        <f ca="1">OFFSET(CAPACITY!$G$8,0,7*(U$2-$E$2))</f>
        <v>8.1374999999999993</v>
      </c>
      <c r="V6" s="50">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50">
        <f ca="1">OFFSET(CAPACITY!$G$8,0,7*(AV$2+52-$E$2))</f>
        <v>6.0374999999999996</v>
      </c>
      <c r="AW6" s="50">
        <f ca="1">OFFSET(CAPACITY!$G$8,0,7*(AW$2+52-$E$2))</f>
        <v>7.9099999999999984</v>
      </c>
      <c r="AX6" s="50">
        <f ca="1">OFFSET(CAPACITY!$G$8,0,7*(AX$2+52-$E$2))</f>
        <v>7.21</v>
      </c>
      <c r="AY6" s="50">
        <f ca="1">OFFSET(CAPACITY!$G$8,0,7*(AY$2+52-$E$2))</f>
        <v>6.86</v>
      </c>
      <c r="AZ6" s="50">
        <f ca="1">OFFSET(CAPACITY!$G$8,0,7*(AZ$2+52-$E$2))</f>
        <v>6.7374999999999998</v>
      </c>
      <c r="BA6" s="50">
        <f ca="1">OFFSET(CAPACITY!$G$8,0,7*(BA$2+52-$E$2))</f>
        <v>6.16</v>
      </c>
      <c r="BB6" s="50">
        <f ca="1">OFFSET(CAPACITY!$G$8,0,7*(BB$2+52-$E$2))</f>
        <v>7.5599999999999987</v>
      </c>
      <c r="BC6" s="50">
        <f ca="1">OFFSET(CAPACITY!$G$8,0,7*(BC$2+52-$E$2))</f>
        <v>7.7874999999999996</v>
      </c>
      <c r="BD6" s="50">
        <f ca="1">OFFSET(CAPACITY!$G$8,0,7*(BD$2+52-$E$2))</f>
        <v>7.0874999999999995</v>
      </c>
      <c r="BE6" s="50">
        <f ca="1">OFFSET(CAPACITY!$G$8,0,7*(BE$2+52-$E$2))</f>
        <v>7.7874999999999996</v>
      </c>
      <c r="BF6" s="50">
        <f ca="1">OFFSET(CAPACITY!$G$8,0,7*(BF$2+52-$E$2))</f>
        <v>8.1374999999999993</v>
      </c>
      <c r="BG6" s="50">
        <f ca="1">OFFSET(CAPACITY!$G$8,0,7*(BG$2+52-$E$2))</f>
        <v>8.1374999999999993</v>
      </c>
      <c r="BH6" s="50">
        <f ca="1">OFFSET(CAPACITY!$G$8,0,7*(BH$2+52-$E$2))</f>
        <v>8.1374999999999993</v>
      </c>
      <c r="BI6" s="50">
        <f ca="1">OFFSET(CAPACITY!$G$8,0,7*(BI$2+52-$E$2))</f>
        <v>8.1374999999999993</v>
      </c>
      <c r="BJ6" s="50">
        <f ca="1">OFFSET(CAPACITY!$G$8,0,7*(BJ$2+52-$E$2))</f>
        <v>8.1374999999999993</v>
      </c>
      <c r="BK6" s="50">
        <f ca="1">OFFSET(CAPACITY!$G$8,0,7*(BK$2+52-$E$2))</f>
        <v>4.9875000000000007</v>
      </c>
      <c r="BL6" s="54">
        <f ca="1">OFFSET(CAPACITY!$G$8,0,7*(BL$2+52-$E$2))</f>
        <v>4.1999999999999993</v>
      </c>
      <c r="BM6" s="54">
        <f ca="1">OFFSET(CAPACITY!$G$8,0,7*(BM$2+52-$E$2))</f>
        <v>5.1100000000000003</v>
      </c>
      <c r="BN6" s="50">
        <f ca="1">OFFSET(CAPACITY!$G$8,0,7*(BN$2+52-$E$2))</f>
        <v>6.3874999999999993</v>
      </c>
      <c r="BO6" s="204">
        <f ca="1">OFFSET(CAPACITY!$G$8,0,7*(BO$2+52-$E$2))</f>
        <v>7.7874999999999996</v>
      </c>
      <c r="BP6" s="50">
        <f ca="1">OFFSET(CAPACITY!$G$8,0,7*(BP$2+52-$E$2))</f>
        <v>7.7874999999999996</v>
      </c>
      <c r="BQ6" s="50">
        <f ca="1">OFFSET(CAPACITY!$G$8,0,7*(BQ$2+52-$E$2))</f>
        <v>8.1374999999999993</v>
      </c>
      <c r="BR6" s="54">
        <f ca="1">OFFSET(CAPACITY!$G$8,0,7*(BR$2+52-$E$2))</f>
        <v>8.1374999999999993</v>
      </c>
      <c r="BS6" s="54">
        <f ca="1">OFFSET(CAPACITY!$G$8,0,7*(BS$2+52-$E$2))</f>
        <v>6.16</v>
      </c>
      <c r="BT6" s="50">
        <f ca="1">OFFSET(CAPACITY!$G$8,0,7*(BT$2+52-$E$2))</f>
        <v>8.1374999999999993</v>
      </c>
      <c r="BU6" s="204">
        <f ca="1">OFFSET(CAPACITY!$G$8,0,7*(BU$2+52-$E$2))</f>
        <v>8.1374999999999993</v>
      </c>
      <c r="BV6" s="204">
        <f ca="1">OFFSET(CAPACITY!$G$8,0,7*(BV$2+52-$E$2))</f>
        <v>7.9099999999999984</v>
      </c>
      <c r="BW6" s="204">
        <f ca="1">OFFSET(CAPACITY!$G$8,0,7*(BW$2+52-$E$2))</f>
        <v>6.16</v>
      </c>
      <c r="BX6" s="321">
        <f ca="1">OFFSET(CAPACITY!$G$8,0,7*(BX$2+52-$E$2))</f>
        <v>6.16</v>
      </c>
      <c r="BY6" s="50">
        <f ca="1">OFFSET(CAPACITY!$G$8,0,7*(BY$2+52-$E$2))</f>
        <v>8.1374999999999993</v>
      </c>
      <c r="BZ6" s="204">
        <f ca="1">OFFSET(CAPACITY!$G$8,0,7*(BZ$2+52-$E$2))</f>
        <v>8.1374999999999993</v>
      </c>
      <c r="CA6" s="54">
        <f ca="1">OFFSET(CAPACITY!$G$8,0,7*(CA$2+52-$E$2))</f>
        <v>5.6</v>
      </c>
      <c r="CB6" s="50">
        <f ca="1">OFFSET(CAPACITY!$G$8,0,7*(CB$2+52-$E$2))</f>
        <v>8.1374999999999993</v>
      </c>
      <c r="CC6" s="321">
        <f ca="1">OFFSET(CAPACITY!$G$8,0,7*(CC$2+52-$E$2))</f>
        <v>8.1374999999999993</v>
      </c>
      <c r="CD6" s="724">
        <f ca="1">OFFSET(CAPACITY!$G$8,0,7*(CD$2+52-$E$2))</f>
        <v>8.1374999999999993</v>
      </c>
      <c r="CE6" s="204">
        <f ca="1">OFFSET(CAPACITY!$G$8,0,7*(CE$2+52-$E$2))</f>
        <v>8.1374999999999993</v>
      </c>
      <c r="CF6" s="50">
        <f ca="1">OFFSET(CAPACITY!$G$8,0,7*(CF$2+52-$E$2))</f>
        <v>8.1374999999999993</v>
      </c>
      <c r="CG6" s="50">
        <f ca="1">OFFSET(CAPACITY!$G$8,0,7*(CG$2+52-$E$2))</f>
        <v>7.7874999999999996</v>
      </c>
      <c r="CH6" s="50">
        <f ca="1">OFFSET(CAPACITY!$G$8,0,7*(CH$2+52-$E$2))</f>
        <v>8.1374999999999993</v>
      </c>
      <c r="CI6" s="50">
        <f ca="1">OFFSET(CAPACITY!$G$8,0,7*(CI$2+52-$E$2))</f>
        <v>8.1374999999999993</v>
      </c>
      <c r="CJ6" s="50">
        <f ca="1">OFFSET(CAPACITY!$G$8,0,7*(CJ$2+52-$E$2))</f>
        <v>8.1374999999999993</v>
      </c>
      <c r="CK6" s="50">
        <f ca="1">OFFSET(CAPACITY!$G$8,0,7*(CK$2+52-$E$2))</f>
        <v>8.1374999999999993</v>
      </c>
      <c r="CL6" s="50">
        <f ca="1">OFFSET(CAPACITY!$G$8,0,7*(CL$2+52-$E$2))</f>
        <v>7.5599999999999987</v>
      </c>
      <c r="CM6" s="50">
        <f ca="1">OFFSET(CAPACITY!$G$8,0,7*(CM$2+52-$E$2))</f>
        <v>7.7874999999999996</v>
      </c>
      <c r="CN6" s="50">
        <f ca="1">OFFSET(CAPACITY!$G$8,0,7*(CN$2+52-$E$2))</f>
        <v>3.9375000000000004</v>
      </c>
      <c r="CO6" s="50">
        <f ca="1">OFFSET(CAPACITY!$G$8,0,7*(CO$2+52-$E$2))</f>
        <v>8.1374999999999993</v>
      </c>
      <c r="CP6" s="50">
        <f ca="1">OFFSET(CAPACITY!$G$8,0,7*(CP$2+52-$E$2))</f>
        <v>7.5599999999999987</v>
      </c>
      <c r="CQ6" s="50">
        <f ca="1">OFFSET(CAPACITY!$G$8,0,7*(CQ$2+52-$E$2))</f>
        <v>7.7874999999999996</v>
      </c>
      <c r="CR6" s="50">
        <f ca="1">OFFSET(CAPACITY!$G$8,0,7*(CR$2+52-$E$2))</f>
        <v>8.1374999999999993</v>
      </c>
      <c r="CS6" s="50">
        <f ca="1">OFFSET(CAPACITY!$G$8,0,7*(CS$2+52-$E$2))</f>
        <v>8.1374999999999993</v>
      </c>
      <c r="CT6" s="50">
        <f ca="1">OFFSET(CAPACITY!$G$8,0,7*(CT$2+52-$E$2))</f>
        <v>3.15</v>
      </c>
    </row>
    <row r="7" spans="1:100" s="46" customFormat="1" ht="9.75" customHeight="1">
      <c r="A7" s="992"/>
      <c r="B7" s="107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5">
        <f ca="1">OFFSET(CAPACITY!$G$10,0,7*(M$2-$E$2))</f>
        <v>24.157499999999995</v>
      </c>
      <c r="N7" s="65">
        <f ca="1">OFFSET(CAPACITY!$G$10,0,7*(N$2-$E$2))</f>
        <v>24.157499999999995</v>
      </c>
      <c r="O7" s="65">
        <f ca="1">OFFSET(CAPACITY!$G$10,0,7*(O$2-$E$2))</f>
        <v>24.157499999999995</v>
      </c>
      <c r="P7" s="65">
        <f ca="1">OFFSET(CAPACITY!$G$10,0,7*(P$2-$E$2))</f>
        <v>21.393749999999997</v>
      </c>
      <c r="Q7" s="65">
        <f ca="1">OFFSET(CAPACITY!$G$10,0,7*(Q$2-$E$2))</f>
        <v>24.157499999999995</v>
      </c>
      <c r="R7" s="65">
        <f ca="1">OFFSET(CAPACITY!$G$10,0,7*(R$2-$E$2))</f>
        <v>16.657499999999999</v>
      </c>
      <c r="S7" s="65">
        <f ca="1">OFFSET(CAPACITY!$G$10,0,7*(S$2-$E$2))</f>
        <v>21.54</v>
      </c>
      <c r="T7" s="65">
        <f ca="1">OFFSET(CAPACITY!$G$10,0,7*(T$2-$E$2))</f>
        <v>21.54</v>
      </c>
      <c r="U7" s="65">
        <f ca="1">OFFSET(CAPACITY!$G$10,0,7*(U$2-$E$2))</f>
        <v>23.594999999999999</v>
      </c>
      <c r="V7" s="65">
        <f ca="1">OFFSET(CAPACITY!$G$10,0,7*(V$2-$E$2))</f>
        <v>24.157499999999995</v>
      </c>
      <c r="W7" s="65">
        <f ca="1">OFFSET(CAPACITY!$G$10,0,7*(W$2-$E$2))</f>
        <v>24.157499999999995</v>
      </c>
      <c r="X7" s="65">
        <f ca="1">OFFSET(CAPACITY!$G$10,0,7*(X$2-$E$2))</f>
        <v>23.227499999999999</v>
      </c>
      <c r="Y7" s="6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65">
        <f ca="1">OFFSET(CAPACITY!$G$10,0,7*(AV$2+52-$E$2))</f>
        <v>19.188749999999999</v>
      </c>
      <c r="AW7" s="65">
        <f ca="1">OFFSET(CAPACITY!$G$10,0,7*(AW$2+52-$E$2))</f>
        <v>24.157499999999995</v>
      </c>
      <c r="AX7" s="65">
        <f ca="1">OFFSET(CAPACITY!$G$10,0,7*(AX$2+52-$E$2))</f>
        <v>24.157499999999995</v>
      </c>
      <c r="AY7" s="65">
        <f ca="1">OFFSET(CAPACITY!$G$10,0,7*(AY$2+52-$E$2))</f>
        <v>24.157499999999995</v>
      </c>
      <c r="AZ7" s="65">
        <f ca="1">OFFSET(CAPACITY!$G$10,0,7*(AZ$2+52-$E$2))</f>
        <v>24.157499999999995</v>
      </c>
      <c r="BA7" s="65">
        <f ca="1">OFFSET(CAPACITY!$G$10,0,7*(BA$2+52-$E$2))</f>
        <v>24.157499999999995</v>
      </c>
      <c r="BB7" s="65">
        <f ca="1">OFFSET(CAPACITY!$G$10,0,7*(BB$2+52-$E$2))</f>
        <v>24.157499999999995</v>
      </c>
      <c r="BC7" s="65">
        <f ca="1">OFFSET(CAPACITY!$G$10,0,7*(BC$2+52-$E$2))</f>
        <v>24.157499999999995</v>
      </c>
      <c r="BD7" s="65">
        <f ca="1">OFFSET(CAPACITY!$G$10,0,7*(BD$2+52-$E$2))</f>
        <v>24.157499999999995</v>
      </c>
      <c r="BE7" s="65">
        <f ca="1">OFFSET(CAPACITY!$G$10,0,7*(BE$2+52-$E$2))</f>
        <v>24.157499999999995</v>
      </c>
      <c r="BF7" s="65">
        <f ca="1">OFFSET(CAPACITY!$G$10,0,7*(BF$2+52-$E$2))</f>
        <v>24.157499999999995</v>
      </c>
      <c r="BG7" s="65">
        <f ca="1">OFFSET(CAPACITY!$G$10,0,7*(BG$2+52-$E$2))</f>
        <v>24.157499999999995</v>
      </c>
      <c r="BH7" s="65">
        <f ca="1">OFFSET(CAPACITY!$G$10,0,7*(BH$2+52-$E$2))</f>
        <v>24.157499999999995</v>
      </c>
      <c r="BI7" s="65">
        <f ca="1">OFFSET(CAPACITY!$G$10,0,7*(BI$2+52-$E$2))</f>
        <v>24.412499999999998</v>
      </c>
      <c r="BJ7" s="65">
        <f ca="1">OFFSET(CAPACITY!$G$10,0,7*(BJ$2+52-$E$2))</f>
        <v>24.412499999999998</v>
      </c>
      <c r="BK7" s="65">
        <f ca="1">OFFSET(CAPACITY!$G$10,0,7*(BK$2+52-$E$2))</f>
        <v>16.424999999999997</v>
      </c>
      <c r="BL7" s="66">
        <f ca="1">OFFSET(CAPACITY!$G$10,0,7*(BL$2+52-$E$2))</f>
        <v>15.75</v>
      </c>
      <c r="BM7" s="66">
        <f ca="1">OFFSET(CAPACITY!$G$10,0,7*(BM$2+52-$E$2))</f>
        <v>24.412499999999998</v>
      </c>
      <c r="BN7" s="65">
        <f ca="1">OFFSET(CAPACITY!$G$10,0,7*(BN$2+52-$E$2))</f>
        <v>24.412499999999998</v>
      </c>
      <c r="BO7" s="205">
        <f ca="1">OFFSET(CAPACITY!$G$10,0,7*(BO$2+52-$E$2))</f>
        <v>24.412499999999998</v>
      </c>
      <c r="BP7" s="65">
        <f ca="1">OFFSET(CAPACITY!$G$10,0,7*(BP$2+52-$E$2))</f>
        <v>24.412499999999998</v>
      </c>
      <c r="BQ7" s="65">
        <f ca="1">OFFSET(CAPACITY!$G$10,0,7*(BQ$2+52-$E$2))</f>
        <v>24.412499999999998</v>
      </c>
      <c r="BR7" s="66">
        <f ca="1">OFFSET(CAPACITY!$G$10,0,7*(BR$2+52-$E$2))</f>
        <v>24.412499999999998</v>
      </c>
      <c r="BS7" s="66">
        <f ca="1">OFFSET(CAPACITY!$G$10,0,7*(BS$2+52-$E$2))</f>
        <v>19.162499999999998</v>
      </c>
      <c r="BT7" s="65">
        <f ca="1">OFFSET(CAPACITY!$G$10,0,7*(BT$2+52-$E$2))</f>
        <v>20.924999999999997</v>
      </c>
      <c r="BU7" s="205">
        <f ca="1">OFFSET(CAPACITY!$G$10,0,7*(BU$2+52-$E$2))</f>
        <v>21.412499999999998</v>
      </c>
      <c r="BV7" s="205">
        <f ca="1">OFFSET(CAPACITY!$G$10,0,7*(BV$2+52-$E$2))</f>
        <v>24.412499999999998</v>
      </c>
      <c r="BW7" s="205">
        <f ca="1">OFFSET(CAPACITY!$G$10,0,7*(BW$2+52-$E$2))</f>
        <v>24.412499999999998</v>
      </c>
      <c r="BX7" s="322">
        <f ca="1">OFFSET(CAPACITY!$G$10,0,7*(BX$2+52-$E$2))</f>
        <v>24.412499999999998</v>
      </c>
      <c r="BY7" s="65">
        <f ca="1">OFFSET(CAPACITY!$G$10,0,7*(BY$2+52-$E$2))</f>
        <v>24.412499999999998</v>
      </c>
      <c r="BZ7" s="205">
        <f ca="1">OFFSET(CAPACITY!$G$10,0,7*(BZ$2+52-$E$2))</f>
        <v>20.924999999999997</v>
      </c>
      <c r="CA7" s="66">
        <f ca="1">OFFSET(CAPACITY!$G$10,0,7*(CA$2+52-$E$2))</f>
        <v>18</v>
      </c>
      <c r="CB7" s="65">
        <f ca="1">OFFSET(CAPACITY!$G$10,0,7*(CB$2+52-$E$2))</f>
        <v>23.662499999999998</v>
      </c>
      <c r="CC7" s="322">
        <f ca="1">OFFSET(CAPACITY!$G$10,0,7*(CC$2+52-$E$2))</f>
        <v>24.412499999999998</v>
      </c>
      <c r="CD7" s="725">
        <f ca="1">OFFSET(CAPACITY!$G$10,0,7*(CD$2+52-$E$2))</f>
        <v>22.912499999999998</v>
      </c>
      <c r="CE7" s="205">
        <f ca="1">OFFSET(CAPACITY!$G$10,0,7*(CE$2+52-$E$2))</f>
        <v>24.412499999999998</v>
      </c>
      <c r="CF7" s="65">
        <f ca="1">OFFSET(CAPACITY!$G$10,0,7*(CF$2+52-$E$2))</f>
        <v>24.412499999999998</v>
      </c>
      <c r="CG7" s="65">
        <f ca="1">OFFSET(CAPACITY!$G$10,0,7*(CG$2+52-$E$2))</f>
        <v>23.174999999999997</v>
      </c>
      <c r="CH7" s="65">
        <f ca="1">OFFSET(CAPACITY!$G$10,0,7*(CH$2+52-$E$2))</f>
        <v>23.662499999999998</v>
      </c>
      <c r="CI7" s="65">
        <f ca="1">OFFSET(CAPACITY!$G$10,0,7*(CI$2+52-$E$2))</f>
        <v>24.412499999999998</v>
      </c>
      <c r="CJ7" s="65">
        <f ca="1">OFFSET(CAPACITY!$G$10,0,7*(CJ$2+52-$E$2))</f>
        <v>20.924999999999997</v>
      </c>
      <c r="CK7" s="65">
        <f ca="1">OFFSET(CAPACITY!$G$10,0,7*(CK$2+52-$E$2))</f>
        <v>24.412499999999998</v>
      </c>
      <c r="CL7" s="65">
        <f ca="1">OFFSET(CAPACITY!$G$10,0,7*(CL$2+52-$E$2))</f>
        <v>24.412499999999998</v>
      </c>
      <c r="CM7" s="65">
        <f ca="1">OFFSET(CAPACITY!$G$10,0,7*(CM$2+52-$E$2))</f>
        <v>24.412499999999998</v>
      </c>
      <c r="CN7" s="65">
        <f ca="1">OFFSET(CAPACITY!$G$10,0,7*(CN$2+52-$E$2))</f>
        <v>13.912500000000001</v>
      </c>
      <c r="CO7" s="65">
        <f ca="1">OFFSET(CAPACITY!$G$10,0,7*(CO$2+52-$E$2))</f>
        <v>24.412499999999998</v>
      </c>
      <c r="CP7" s="65">
        <f ca="1">OFFSET(CAPACITY!$G$10,0,7*(CP$2+52-$E$2))</f>
        <v>23.662499999999998</v>
      </c>
      <c r="CQ7" s="65">
        <f ca="1">OFFSET(CAPACITY!$G$10,0,7*(CQ$2+52-$E$2))</f>
        <v>24.412499999999998</v>
      </c>
      <c r="CR7" s="65">
        <f ca="1">OFFSET(CAPACITY!$G$10,0,7*(CR$2+52-$E$2))</f>
        <v>22.424999999999997</v>
      </c>
      <c r="CS7" s="65">
        <f ca="1">OFFSET(CAPACITY!$G$10,0,7*(CS$2+52-$E$2))</f>
        <v>20.924999999999997</v>
      </c>
      <c r="CT7" s="65">
        <f ca="1">OFFSET(CAPACITY!$G$10,0,7*(CT$2+52-$E$2))</f>
        <v>7.5</v>
      </c>
    </row>
    <row r="8" spans="1:100" s="57" customFormat="1" ht="9.75" customHeight="1">
      <c r="A8" s="992"/>
      <c r="B8" s="1000" t="s">
        <v>10</v>
      </c>
      <c r="C8" s="97" t="s">
        <v>5</v>
      </c>
      <c r="D8" s="97"/>
      <c r="E8" s="71">
        <f t="shared" ref="E8:BP8" si="2">E3-SUMIF($C$14:$C$502,$C8,E14:E502)</f>
        <v>15.341999999999995</v>
      </c>
      <c r="F8" s="71">
        <f t="shared" ca="1" si="2"/>
        <v>15.341999999999995</v>
      </c>
      <c r="G8" s="71">
        <f t="shared" ca="1" si="2"/>
        <v>15.341999999999995</v>
      </c>
      <c r="H8" s="71">
        <f t="shared" ca="1" si="2"/>
        <v>9.4619999999999926</v>
      </c>
      <c r="I8" s="71">
        <f t="shared" ca="1" si="2"/>
        <v>15.341999999999995</v>
      </c>
      <c r="J8" s="71">
        <f t="shared" ca="1" si="2"/>
        <v>10.341999999999995</v>
      </c>
      <c r="K8" s="71">
        <f t="shared" ca="1" si="2"/>
        <v>-4.6580000000000048</v>
      </c>
      <c r="L8" s="71">
        <f t="shared" ca="1" si="2"/>
        <v>-8.9720000000000013</v>
      </c>
      <c r="M8" s="72">
        <f t="shared" ca="1" si="2"/>
        <v>5.8710000000000022</v>
      </c>
      <c r="N8" s="72">
        <f t="shared" ca="1" si="2"/>
        <v>-0.90199999999999747</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-9.8430000000000035</v>
      </c>
      <c r="AB8" s="71">
        <f t="shared" ca="1" si="2"/>
        <v>1.7280000000000015</v>
      </c>
      <c r="AC8" s="323">
        <f t="shared" ca="1" si="2"/>
        <v>3.6810000000000045</v>
      </c>
      <c r="AD8" s="72">
        <f t="shared" ca="1" si="2"/>
        <v>-1.0779999999999959</v>
      </c>
      <c r="AE8" s="72">
        <f t="shared" ca="1" si="2"/>
        <v>-2.0779999999999959</v>
      </c>
      <c r="AF8" s="72">
        <f t="shared" ca="1" si="2"/>
        <v>-0.95199999999999818</v>
      </c>
      <c r="AG8" s="72">
        <f t="shared" ca="1" si="2"/>
        <v>0.72800000000000153</v>
      </c>
      <c r="AH8" s="72">
        <f t="shared" ca="1" si="2"/>
        <v>-6.6140000000000043</v>
      </c>
      <c r="AI8" s="72">
        <f t="shared" ca="1" si="2"/>
        <v>2.8409999999999975</v>
      </c>
      <c r="AJ8" s="72">
        <f t="shared" ca="1" si="2"/>
        <v>2.5679999999999943</v>
      </c>
      <c r="AK8" s="72">
        <f t="shared" ca="1" si="2"/>
        <v>2.0010000000000048</v>
      </c>
      <c r="AL8" s="72">
        <f t="shared" ca="1" si="2"/>
        <v>-1.0439999999999969</v>
      </c>
      <c r="AM8" s="72">
        <f t="shared" ca="1" si="2"/>
        <v>3.6810000000000045</v>
      </c>
      <c r="AN8" s="72">
        <f t="shared" ca="1" si="2"/>
        <v>-4.7190000000000012</v>
      </c>
      <c r="AO8" s="72">
        <f t="shared" ca="1" si="2"/>
        <v>8.6810000000000045</v>
      </c>
      <c r="AP8" s="72">
        <f t="shared" ca="1" si="2"/>
        <v>1.0010000000000048</v>
      </c>
      <c r="AQ8" s="72">
        <f t="shared" ca="1" si="2"/>
        <v>3.3420000000000023</v>
      </c>
      <c r="AR8" s="71">
        <f t="shared" ca="1" si="2"/>
        <v>0.40800000000000125</v>
      </c>
      <c r="AS8" s="206">
        <f t="shared" ca="1" si="2"/>
        <v>2.4209999999999994</v>
      </c>
      <c r="AT8" s="238">
        <f t="shared" ca="1" si="2"/>
        <v>12.389999999999997</v>
      </c>
      <c r="AU8" s="238">
        <f t="shared" ca="1" si="2"/>
        <v>17.345999999999997</v>
      </c>
      <c r="AV8" s="71">
        <f t="shared" ca="1" si="2"/>
        <v>0.24699999999999633</v>
      </c>
      <c r="AW8" s="71">
        <f t="shared" ca="1" si="2"/>
        <v>3.7280000000000015</v>
      </c>
      <c r="AX8" s="72">
        <f t="shared" ca="1" si="2"/>
        <v>3.7280000000000015</v>
      </c>
      <c r="AY8" s="71">
        <f t="shared" ca="1" si="2"/>
        <v>-3.561000000000007</v>
      </c>
      <c r="AZ8" s="206">
        <f t="shared" ca="1" si="2"/>
        <v>-3.5450000000000017</v>
      </c>
      <c r="BA8" s="71">
        <f t="shared" ca="1" si="2"/>
        <v>0.3419999999999952</v>
      </c>
      <c r="BB8" s="71">
        <f t="shared" ca="1" si="2"/>
        <v>1.5809999999999995</v>
      </c>
      <c r="BC8" s="71">
        <f t="shared" ca="1" si="2"/>
        <v>-2.0330000000000084</v>
      </c>
      <c r="BD8" s="71">
        <f t="shared" ca="1" si="2"/>
        <v>-5.8150000000000013</v>
      </c>
      <c r="BE8" s="72">
        <f t="shared" ca="1" si="2"/>
        <v>1.0749999999999957</v>
      </c>
      <c r="BF8" s="72">
        <f t="shared" ca="1" si="2"/>
        <v>5.2560000000000002</v>
      </c>
      <c r="BG8" s="72">
        <f t="shared" ca="1" si="2"/>
        <v>-0.16399999999999793</v>
      </c>
      <c r="BH8" s="71">
        <f t="shared" ca="1" si="2"/>
        <v>8.1661999999999892</v>
      </c>
      <c r="BI8" s="323">
        <f t="shared" ca="1" si="2"/>
        <v>2.7020000000000017</v>
      </c>
      <c r="BJ8" s="72">
        <f t="shared" ca="1" si="2"/>
        <v>13.815000000000005</v>
      </c>
      <c r="BK8" s="71">
        <f t="shared" ca="1" si="2"/>
        <v>5.9399999999999977</v>
      </c>
      <c r="BL8" s="323">
        <f t="shared" ca="1" si="2"/>
        <v>-5.8979999999999961</v>
      </c>
      <c r="BM8" s="72">
        <f t="shared" ca="1" si="2"/>
        <v>5.5760000000000041</v>
      </c>
      <c r="BN8" s="71">
        <f t="shared" ca="1" si="2"/>
        <v>5.8830000000000027</v>
      </c>
      <c r="BO8" s="206">
        <f t="shared" ca="1" si="2"/>
        <v>1.7230000000000025</v>
      </c>
      <c r="BP8" s="71">
        <f t="shared" ca="1" si="2"/>
        <v>3.2350000000000065</v>
      </c>
      <c r="BQ8" s="71">
        <f t="shared" ref="BQ8:CT8" ca="1" si="3">BQ3-SUMIF($C$14:$C$502,$C8,BQ14:BQ502)</f>
        <v>3.8360000000000021</v>
      </c>
      <c r="BR8" s="72">
        <f t="shared" ca="1" si="3"/>
        <v>4.2140000000000057</v>
      </c>
      <c r="BS8" s="72">
        <f t="shared" ca="1" si="3"/>
        <v>4.9109999999999978</v>
      </c>
      <c r="BT8" s="71">
        <f t="shared" ca="1" si="3"/>
        <v>20.928000000000004</v>
      </c>
      <c r="BU8" s="206">
        <f t="shared" ca="1" si="3"/>
        <v>21.327000000000005</v>
      </c>
      <c r="BV8" s="206">
        <f t="shared" ca="1" si="3"/>
        <v>19.794000000000008</v>
      </c>
      <c r="BW8" s="206">
        <f t="shared" ca="1" si="3"/>
        <v>16.308</v>
      </c>
      <c r="BX8" s="323">
        <f t="shared" ca="1" si="3"/>
        <v>12.981599999999993</v>
      </c>
      <c r="BY8" s="71">
        <f t="shared" ca="1" si="3"/>
        <v>14.636399999999995</v>
      </c>
      <c r="BZ8" s="206">
        <f t="shared" ca="1" si="3"/>
        <v>14.900999999999996</v>
      </c>
      <c r="CA8" s="72">
        <f t="shared" ca="1" si="3"/>
        <v>11.52</v>
      </c>
      <c r="CB8" s="71">
        <f t="shared" ca="1" si="3"/>
        <v>19.794000000000008</v>
      </c>
      <c r="CC8" s="323">
        <f t="shared" ca="1" si="3"/>
        <v>18.575999999999993</v>
      </c>
      <c r="CD8" s="726">
        <f t="shared" ca="1" si="3"/>
        <v>20.617199999999997</v>
      </c>
      <c r="CE8" s="206">
        <f t="shared" ca="1" si="3"/>
        <v>21.747</v>
      </c>
      <c r="CF8" s="71">
        <f t="shared" ca="1" si="3"/>
        <v>20.108999999999995</v>
      </c>
      <c r="CG8" s="71">
        <f t="shared" ca="1" si="3"/>
        <v>7.0010000000000048</v>
      </c>
      <c r="CH8" s="71">
        <f t="shared" ca="1" si="3"/>
        <v>7.9670000000000023</v>
      </c>
      <c r="CI8" s="71">
        <f t="shared" ca="1" si="3"/>
        <v>8.4080000000000013</v>
      </c>
      <c r="CJ8" s="71">
        <f t="shared" ca="1" si="3"/>
        <v>10.571000000000005</v>
      </c>
      <c r="CK8" s="71">
        <f t="shared" ca="1" si="3"/>
        <v>11.684000000000005</v>
      </c>
      <c r="CL8" s="71">
        <f t="shared" ca="1" si="3"/>
        <v>16.831000000000003</v>
      </c>
      <c r="CM8" s="71">
        <f t="shared" ca="1" si="3"/>
        <v>21.579000000000008</v>
      </c>
      <c r="CN8" s="71">
        <f t="shared" ca="1" si="3"/>
        <v>5.7029999999999959</v>
      </c>
      <c r="CO8" s="71">
        <f t="shared" ca="1" si="3"/>
        <v>22.419000000000004</v>
      </c>
      <c r="CP8" s="71">
        <f t="shared" ca="1" si="3"/>
        <v>21.999000000000009</v>
      </c>
      <c r="CQ8" s="71">
        <f t="shared" ca="1" si="3"/>
        <v>21.516000000000005</v>
      </c>
      <c r="CR8" s="71">
        <f t="shared" ca="1" si="3"/>
        <v>19.836000000000002</v>
      </c>
      <c r="CS8" s="71">
        <f t="shared" ca="1" si="3"/>
        <v>20.402999999999999</v>
      </c>
      <c r="CT8" s="71">
        <f t="shared" ca="1" si="3"/>
        <v>-2.34</v>
      </c>
    </row>
    <row r="9" spans="1:100" ht="9.75" customHeight="1">
      <c r="A9" s="992"/>
      <c r="B9" s="1001"/>
      <c r="C9" s="87" t="s">
        <v>6</v>
      </c>
      <c r="D9" s="87"/>
      <c r="E9" s="51">
        <f t="shared" ref="E9:BP9" si="4">E4-SUMIF($C$14:$C$502,$C9,E14:E502)</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-11.744523899134366</v>
      </c>
      <c r="AE9" s="55">
        <f t="shared" ca="1" si="4"/>
        <v>-9.3721490402709868</v>
      </c>
      <c r="AF9" s="55">
        <f t="shared" ca="1" si="4"/>
        <v>-4.7338351524275559</v>
      </c>
      <c r="AG9" s="55">
        <f t="shared" ca="1" si="4"/>
        <v>-9.9412871659766715</v>
      </c>
      <c r="AH9" s="55">
        <f t="shared" ca="1" si="4"/>
        <v>0.82461422657131678</v>
      </c>
      <c r="AI9" s="55">
        <f t="shared" ca="1" si="4"/>
        <v>3.5853217914941595</v>
      </c>
      <c r="AJ9" s="55">
        <f t="shared" ca="1" si="4"/>
        <v>-4.2179149416635351</v>
      </c>
      <c r="AK9" s="55">
        <f t="shared" ca="1" si="4"/>
        <v>-9.0955212645841232</v>
      </c>
      <c r="AL9" s="55">
        <f t="shared" ca="1" si="4"/>
        <v>-13.255175009409111</v>
      </c>
      <c r="AM9" s="55">
        <f t="shared" ca="1" si="4"/>
        <v>-8.787053067369218</v>
      </c>
      <c r="AN9" s="55">
        <f t="shared" ca="1" si="4"/>
        <v>-10.01046292811442</v>
      </c>
      <c r="AO9" s="55">
        <f t="shared" ca="1" si="4"/>
        <v>-0.24975536319157676</v>
      </c>
      <c r="AP9" s="55">
        <f t="shared" ca="1" si="4"/>
        <v>2.3885585246518559</v>
      </c>
      <c r="AQ9" s="55">
        <f t="shared" ca="1" si="4"/>
        <v>5.7771170493037154</v>
      </c>
      <c r="AR9" s="51">
        <f t="shared" ca="1" si="4"/>
        <v>7.1069627399322393</v>
      </c>
      <c r="AS9" s="207">
        <f t="shared" ca="1" si="4"/>
        <v>7.3569439217162049</v>
      </c>
      <c r="AT9" s="239">
        <f t="shared" ca="1" si="4"/>
        <v>9.4151298456906201</v>
      </c>
      <c r="AU9" s="239">
        <f t="shared" ca="1" si="4"/>
        <v>13.181181783966869</v>
      </c>
      <c r="AV9" s="51">
        <f t="shared" ca="1" si="4"/>
        <v>12.665336846066978</v>
      </c>
      <c r="AW9" s="51">
        <f t="shared" ca="1" si="4"/>
        <v>11.830334964245377</v>
      </c>
      <c r="AX9" s="55">
        <f t="shared" ca="1" si="4"/>
        <v>11.830334964245377</v>
      </c>
      <c r="AY9" s="51">
        <f t="shared" ca="1" si="4"/>
        <v>15.090929619872018</v>
      </c>
      <c r="AZ9" s="207">
        <f t="shared" ca="1" si="4"/>
        <v>11.622882950696258</v>
      </c>
      <c r="BA9" s="51">
        <f t="shared" ca="1" si="4"/>
        <v>15.777117049303712</v>
      </c>
      <c r="BB9" s="51">
        <f t="shared" ca="1" si="4"/>
        <v>16.718630033872774</v>
      </c>
      <c r="BC9" s="51">
        <f t="shared" ca="1" si="4"/>
        <v>15.771847948814433</v>
      </c>
      <c r="BD9" s="51">
        <f t="shared" ca="1" si="4"/>
        <v>13.697403086187414</v>
      </c>
      <c r="BE9" s="55">
        <f t="shared" ca="1" si="4"/>
        <v>15.133609333835132</v>
      </c>
      <c r="BF9" s="55">
        <f t="shared" ca="1" si="4"/>
        <v>17.511253293187792</v>
      </c>
      <c r="BG9" s="55">
        <f t="shared" ca="1" si="4"/>
        <v>17.192096349266077</v>
      </c>
      <c r="BH9" s="51">
        <f t="shared" ca="1" si="4"/>
        <v>17.48260444109896</v>
      </c>
      <c r="BI9" s="324">
        <f t="shared" ca="1" si="4"/>
        <v>13.330372600677443</v>
      </c>
      <c r="BJ9" s="55">
        <f t="shared" ca="1" si="4"/>
        <v>14.176138502069993</v>
      </c>
      <c r="BK9" s="51">
        <f t="shared" ca="1" si="4"/>
        <v>8.1919458035378092</v>
      </c>
      <c r="BL9" s="324">
        <f t="shared" ca="1" si="4"/>
        <v>5.755664283025963</v>
      </c>
      <c r="BM9" s="55">
        <f t="shared" ca="1" si="4"/>
        <v>15.23462551750093</v>
      </c>
      <c r="BN9" s="51">
        <f t="shared" ca="1" si="4"/>
        <v>12.708016560030096</v>
      </c>
      <c r="BO9" s="207">
        <f t="shared" ca="1" si="4"/>
        <v>8.3463304478735267</v>
      </c>
      <c r="BP9" s="51">
        <f t="shared" ca="1" si="4"/>
        <v>7.495295445991708</v>
      </c>
      <c r="BQ9" s="51">
        <f t="shared" ref="BQ9:CT9" ca="1" si="5">BQ4-SUMIF($C$14:$C$502,$C9,BQ14:BQ502)</f>
        <v>12.192096349266077</v>
      </c>
      <c r="BR9" s="55">
        <f t="shared" ca="1" si="5"/>
        <v>11.479337598795624</v>
      </c>
      <c r="BS9" s="55">
        <f t="shared" ca="1" si="5"/>
        <v>7.4100112909296065</v>
      </c>
      <c r="BT9" s="51">
        <f t="shared" ca="1" si="5"/>
        <v>17.021904403462536</v>
      </c>
      <c r="BU9" s="207">
        <f t="shared" ca="1" si="5"/>
        <v>17.325103500188167</v>
      </c>
      <c r="BV9" s="207">
        <f t="shared" ca="1" si="5"/>
        <v>16.160180654873908</v>
      </c>
      <c r="BW9" s="207">
        <f t="shared" ca="1" si="5"/>
        <v>8.511178020323662</v>
      </c>
      <c r="BX9" s="324">
        <f t="shared" ca="1" si="5"/>
        <v>1.9834550244636624</v>
      </c>
      <c r="BY9" s="51">
        <f t="shared" ca="1" si="5"/>
        <v>2.2409333835152268</v>
      </c>
      <c r="BZ9" s="207">
        <f t="shared" ca="1" si="5"/>
        <v>-1.5579977418140913</v>
      </c>
      <c r="CA9" s="55">
        <f t="shared" ca="1" si="5"/>
        <v>-2.1272111403839027</v>
      </c>
      <c r="CB9" s="51">
        <f t="shared" ca="1" si="5"/>
        <v>6.1601806548739084</v>
      </c>
      <c r="CC9" s="324">
        <f t="shared" ca="1" si="5"/>
        <v>4.2346255175009198</v>
      </c>
      <c r="CD9" s="727">
        <f t="shared" ca="1" si="5"/>
        <v>5.7857282649604649</v>
      </c>
      <c r="CE9" s="207">
        <f t="shared" ca="1" si="5"/>
        <v>6.6442604441098823</v>
      </c>
      <c r="CF9" s="51">
        <f t="shared" ca="1" si="5"/>
        <v>5.3995483628151852</v>
      </c>
      <c r="CG9" s="51">
        <f t="shared" ca="1" si="5"/>
        <v>5.037786977794493</v>
      </c>
      <c r="CH9" s="51">
        <f t="shared" ca="1" si="5"/>
        <v>5.7718479488144396</v>
      </c>
      <c r="CI9" s="51">
        <f t="shared" ca="1" si="5"/>
        <v>12.106962739932239</v>
      </c>
      <c r="CJ9" s="51">
        <f t="shared" ca="1" si="5"/>
        <v>14.75062100112908</v>
      </c>
      <c r="CK9" s="51">
        <f t="shared" ca="1" si="5"/>
        <v>20.59638690252163</v>
      </c>
      <c r="CL9" s="51">
        <f t="shared" ca="1" si="5"/>
        <v>20.70809183289423</v>
      </c>
      <c r="CM9" s="51">
        <f t="shared" ca="1" si="5"/>
        <v>20.516597666541202</v>
      </c>
      <c r="CN9" s="51">
        <f t="shared" ca="1" si="5"/>
        <v>8.4524651863003264</v>
      </c>
      <c r="CO9" s="51">
        <f t="shared" ca="1" si="5"/>
        <v>23.154911554384633</v>
      </c>
      <c r="CP9" s="51">
        <f t="shared" ca="1" si="5"/>
        <v>22.835754610462917</v>
      </c>
      <c r="CQ9" s="51">
        <f t="shared" ca="1" si="5"/>
        <v>25.468724124952942</v>
      </c>
      <c r="CR9" s="51">
        <f t="shared" ca="1" si="5"/>
        <v>24.192096349266077</v>
      </c>
      <c r="CS9" s="51">
        <f t="shared" ca="1" si="5"/>
        <v>24.622958223560392</v>
      </c>
      <c r="CT9" s="51">
        <f t="shared" ca="1" si="5"/>
        <v>7.3406097101994678</v>
      </c>
    </row>
    <row r="10" spans="1:100" ht="9.75" customHeight="1">
      <c r="A10" s="992"/>
      <c r="B10" s="1001"/>
      <c r="C10" s="87" t="s">
        <v>7</v>
      </c>
      <c r="D10" s="87"/>
      <c r="E10" s="51">
        <f t="shared" ref="E10:BP10" si="6">E5-SUMIF($C$14:$C$502,$C10,E14:E502)</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55">
        <f t="shared" ca="1" si="6"/>
        <v>-4.3088005010961368</v>
      </c>
      <c r="AF10" s="55">
        <f t="shared" ca="1" si="6"/>
        <v>-11.537206388975875</v>
      </c>
      <c r="AG10" s="55">
        <f t="shared" ca="1" si="6"/>
        <v>-12.903225806451601</v>
      </c>
      <c r="AH10" s="55">
        <f t="shared" ca="1" si="6"/>
        <v>-13.9618227372377</v>
      </c>
      <c r="AI10" s="55">
        <f t="shared" ca="1" si="6"/>
        <v>-7.5518321327904694</v>
      </c>
      <c r="AJ10" s="55">
        <f t="shared" ca="1" si="6"/>
        <v>-3.9032258064516014</v>
      </c>
      <c r="AK10" s="55">
        <f t="shared" ca="1" si="6"/>
        <v>-7.4830253679924716</v>
      </c>
      <c r="AL10" s="55">
        <f t="shared" ca="1" si="6"/>
        <v>-9.7656122768556095</v>
      </c>
      <c r="AM10" s="55">
        <f t="shared" ca="1" si="6"/>
        <v>2.4774193548387196</v>
      </c>
      <c r="AN10" s="55">
        <f t="shared" ca="1" si="6"/>
        <v>-1.9281553398058193</v>
      </c>
      <c r="AO10" s="55">
        <f t="shared" ca="1" si="6"/>
        <v>-6.5518321327904658</v>
      </c>
      <c r="AP10" s="55">
        <f t="shared" ca="1" si="6"/>
        <v>-4.6060131537738727</v>
      </c>
      <c r="AQ10" s="55">
        <f t="shared" ca="1" si="6"/>
        <v>-3.5518321327904658</v>
      </c>
      <c r="AR10" s="51">
        <f t="shared" ca="1" si="6"/>
        <v>-7.1858127153147393</v>
      </c>
      <c r="AS10" s="207">
        <f t="shared" ca="1" si="6"/>
        <v>-5.1858127153147393</v>
      </c>
      <c r="AT10" s="239">
        <f t="shared" ca="1" si="6"/>
        <v>7.9063576573755139</v>
      </c>
      <c r="AU10" s="239">
        <f t="shared" ca="1" si="6"/>
        <v>12.281208894456631</v>
      </c>
      <c r="AV10" s="51">
        <f t="shared" ca="1" si="6"/>
        <v>12.705825242718454</v>
      </c>
      <c r="AW10" s="51">
        <f t="shared" ca="1" si="6"/>
        <v>18.082148449733804</v>
      </c>
      <c r="AX10" s="55">
        <f t="shared" ca="1" si="6"/>
        <v>18.082148449733804</v>
      </c>
      <c r="AY10" s="51">
        <f t="shared" ca="1" si="6"/>
        <v>11.852270591919837</v>
      </c>
      <c r="AZ10" s="207">
        <f t="shared" ca="1" si="6"/>
        <v>4.0279674287504044</v>
      </c>
      <c r="BA10" s="51">
        <f t="shared" ca="1" si="6"/>
        <v>2.2709990604447334</v>
      </c>
      <c r="BB10" s="51">
        <f t="shared" ca="1" si="6"/>
        <v>5.0747886000626448</v>
      </c>
      <c r="BC10" s="51">
        <f t="shared" ca="1" si="6"/>
        <v>12.411556529909188</v>
      </c>
      <c r="BD10" s="51">
        <f t="shared" ca="1" si="6"/>
        <v>14.273943000313196</v>
      </c>
      <c r="BE10" s="55">
        <f t="shared" ca="1" si="6"/>
        <v>8.6941434387723255</v>
      </c>
      <c r="BF10" s="55">
        <f t="shared" ca="1" si="6"/>
        <v>9.5023488881929339</v>
      </c>
      <c r="BG10" s="55">
        <f t="shared" ca="1" si="6"/>
        <v>7.8683683056686604</v>
      </c>
      <c r="BH10" s="51">
        <f t="shared" ca="1" si="6"/>
        <v>7.9913560914500579</v>
      </c>
      <c r="BI10" s="324">
        <f t="shared" ca="1" si="6"/>
        <v>7.8683683056686604</v>
      </c>
      <c r="BJ10" s="55">
        <f t="shared" ca="1" si="6"/>
        <v>4.976730347635467</v>
      </c>
      <c r="BK10" s="51">
        <f t="shared" ca="1" si="6"/>
        <v>-5.5225806451612804</v>
      </c>
      <c r="BL10" s="324">
        <f t="shared" ca="1" si="6"/>
        <v>-11.250297525837764</v>
      </c>
      <c r="BM10" s="55">
        <f t="shared" ca="1" si="6"/>
        <v>-4.2546194801127371</v>
      </c>
      <c r="BN10" s="51">
        <f t="shared" ca="1" si="6"/>
        <v>-1.9178515502661959</v>
      </c>
      <c r="BO10" s="207">
        <f t="shared" ca="1" si="6"/>
        <v>2.3793611024115364</v>
      </c>
      <c r="BP10" s="51">
        <f t="shared" ca="1" si="6"/>
        <v>2.9913560914500579</v>
      </c>
      <c r="BQ10" s="51">
        <f t="shared" ref="BQ10:CT10" ca="1" si="7">BQ5-SUMIF($C$14:$C$502,$C10,BQ14:BQ502)</f>
        <v>0.74538051988726295</v>
      </c>
      <c r="BR10" s="55">
        <f t="shared" ca="1" si="7"/>
        <v>0.44816786720953417</v>
      </c>
      <c r="BS10" s="55">
        <f t="shared" ca="1" si="7"/>
        <v>-2.4230504227998679</v>
      </c>
      <c r="BT10" s="51">
        <f t="shared" ca="1" si="7"/>
        <v>8.70876918258692</v>
      </c>
      <c r="BU10" s="207">
        <f t="shared" ca="1" si="7"/>
        <v>7.2885687441277902</v>
      </c>
      <c r="BV10" s="207">
        <f t="shared" ca="1" si="7"/>
        <v>9.3939868462261309</v>
      </c>
      <c r="BW10" s="207">
        <f t="shared" ca="1" si="7"/>
        <v>6.585781396805519</v>
      </c>
      <c r="BX10" s="324">
        <f t="shared" ca="1" si="7"/>
        <v>8.0862323833385652</v>
      </c>
      <c r="BY10" s="51">
        <f t="shared" ca="1" si="7"/>
        <v>10.581697463200761</v>
      </c>
      <c r="BZ10" s="207">
        <f t="shared" ca="1" si="7"/>
        <v>10.34274976511119</v>
      </c>
      <c r="CA10" s="55">
        <f t="shared" ca="1" si="7"/>
        <v>3.5959912308174218</v>
      </c>
      <c r="CB10" s="51">
        <f t="shared" ca="1" si="7"/>
        <v>10.92254932665206</v>
      </c>
      <c r="CC10" s="324">
        <f t="shared" ca="1" si="7"/>
        <v>8.8874099592859501</v>
      </c>
      <c r="CD10" s="727">
        <f t="shared" ca="1" si="7"/>
        <v>8.4622236141559775</v>
      </c>
      <c r="CE10" s="207">
        <f t="shared" ca="1" si="7"/>
        <v>2.9371750704666546</v>
      </c>
      <c r="CF10" s="51">
        <f t="shared" ca="1" si="7"/>
        <v>8.0250234888819421</v>
      </c>
      <c r="CG10" s="51">
        <f t="shared" ca="1" si="7"/>
        <v>11.585781396805519</v>
      </c>
      <c r="CH10" s="51">
        <f t="shared" ca="1" si="7"/>
        <v>14.273943000313196</v>
      </c>
      <c r="CI10" s="51">
        <f t="shared" ca="1" si="7"/>
        <v>12.956216724083944</v>
      </c>
      <c r="CJ10" s="51">
        <f t="shared" ca="1" si="7"/>
        <v>13.219761979329792</v>
      </c>
      <c r="CK10" s="51">
        <f t="shared" ca="1" si="7"/>
        <v>12.973786407767001</v>
      </c>
      <c r="CL10" s="51">
        <f t="shared" ca="1" si="7"/>
        <v>11.462793611024125</v>
      </c>
      <c r="CM10" s="51">
        <f t="shared" ca="1" si="7"/>
        <v>16.339805825242728</v>
      </c>
      <c r="CN10" s="51">
        <f t="shared" ca="1" si="7"/>
        <v>7.4495458816160403</v>
      </c>
      <c r="CO10" s="51">
        <f t="shared" ca="1" si="7"/>
        <v>16.339805825242728</v>
      </c>
      <c r="CP10" s="51">
        <f t="shared" ca="1" si="7"/>
        <v>17.973786407767001</v>
      </c>
      <c r="CQ10" s="51">
        <f t="shared" ca="1" si="7"/>
        <v>16.339805825242728</v>
      </c>
      <c r="CR10" s="51">
        <f t="shared" ca="1" si="7"/>
        <v>17.393986846226127</v>
      </c>
      <c r="CS10" s="51">
        <f t="shared" ca="1" si="7"/>
        <v>15.63701847792046</v>
      </c>
      <c r="CT10" s="51">
        <f t="shared" ca="1" si="7"/>
        <v>4.9195114312558763</v>
      </c>
    </row>
    <row r="11" spans="1:100" ht="9.75" customHeight="1">
      <c r="A11" s="992"/>
      <c r="B11" s="1001"/>
      <c r="C11" s="87" t="s">
        <v>8</v>
      </c>
      <c r="D11" s="87"/>
      <c r="E11" s="51">
        <f t="shared" ref="E11:BP11" si="8">E6-SUMIF($C$14:$C$502,$C11,E14:E502)</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55">
        <f t="shared" ca="1" si="8"/>
        <v>7.0599999999999987</v>
      </c>
      <c r="AF11" s="55">
        <f t="shared" ca="1" si="8"/>
        <v>7.4099999999999984</v>
      </c>
      <c r="AG11" s="55">
        <f t="shared" ca="1" si="8"/>
        <v>7.1824999999999983</v>
      </c>
      <c r="AH11" s="55">
        <f t="shared" ca="1" si="8"/>
        <v>0.78750000000000053</v>
      </c>
      <c r="AI11" s="55">
        <f t="shared" ca="1" si="8"/>
        <v>2.6374999999999993</v>
      </c>
      <c r="AJ11" s="55">
        <f t="shared" ca="1" si="8"/>
        <v>0.63749999999999929</v>
      </c>
      <c r="AK11" s="55">
        <f t="shared" ca="1" si="8"/>
        <v>1.2874999999999996</v>
      </c>
      <c r="AL11" s="55">
        <f t="shared" ca="1" si="8"/>
        <v>0.5</v>
      </c>
      <c r="AM11" s="55">
        <f t="shared" ca="1" si="8"/>
        <v>-0.33999999999999986</v>
      </c>
      <c r="AN11" s="55">
        <f t="shared" ca="1" si="8"/>
        <v>0.61000000000000032</v>
      </c>
      <c r="AO11" s="55">
        <f t="shared" ca="1" si="8"/>
        <v>2.0099999999999998</v>
      </c>
      <c r="AP11" s="55">
        <f t="shared" ca="1" si="8"/>
        <v>5.9374999999999991</v>
      </c>
      <c r="AQ11" s="55">
        <f t="shared" ca="1" si="8"/>
        <v>7.2874999999999996</v>
      </c>
      <c r="AR11" s="51">
        <f t="shared" ca="1" si="8"/>
        <v>7.2874999999999996</v>
      </c>
      <c r="AS11" s="207">
        <f t="shared" ca="1" si="8"/>
        <v>6.9374999999999991</v>
      </c>
      <c r="AT11" s="239">
        <f t="shared" ca="1" si="8"/>
        <v>2.2050000000000001</v>
      </c>
      <c r="AU11" s="239">
        <f t="shared" ca="1" si="8"/>
        <v>3.4825000000000004</v>
      </c>
      <c r="AV11" s="51">
        <f t="shared" ca="1" si="8"/>
        <v>5.5374999999999996</v>
      </c>
      <c r="AW11" s="51">
        <f t="shared" ca="1" si="8"/>
        <v>7.4099999999999984</v>
      </c>
      <c r="AX11" s="55">
        <f t="shared" ca="1" si="8"/>
        <v>6.71</v>
      </c>
      <c r="AY11" s="51">
        <f t="shared" ca="1" si="8"/>
        <v>6.36</v>
      </c>
      <c r="AZ11" s="207">
        <f t="shared" ca="1" si="8"/>
        <v>6.2374999999999998</v>
      </c>
      <c r="BA11" s="51">
        <f t="shared" ca="1" si="8"/>
        <v>0.66000000000000014</v>
      </c>
      <c r="BB11" s="51">
        <f t="shared" ca="1" si="8"/>
        <v>2.0599999999999987</v>
      </c>
      <c r="BC11" s="51">
        <f t="shared" ca="1" si="8"/>
        <v>2.2874999999999996</v>
      </c>
      <c r="BD11" s="51">
        <f t="shared" ca="1" si="8"/>
        <v>1.5874999999999995</v>
      </c>
      <c r="BE11" s="55">
        <f t="shared" ca="1" si="8"/>
        <v>-0.71250000000000036</v>
      </c>
      <c r="BF11" s="55">
        <f t="shared" ca="1" si="8"/>
        <v>0.63749999999999929</v>
      </c>
      <c r="BG11" s="55">
        <f t="shared" ca="1" si="8"/>
        <v>-6.3625000000000007</v>
      </c>
      <c r="BH11" s="51">
        <f t="shared" ca="1" si="8"/>
        <v>-6.3625000000000007</v>
      </c>
      <c r="BI11" s="324">
        <f t="shared" ca="1" si="8"/>
        <v>-4.3625000000000007</v>
      </c>
      <c r="BJ11" s="55">
        <f t="shared" ca="1" si="8"/>
        <v>0.63749999999999929</v>
      </c>
      <c r="BK11" s="51">
        <f t="shared" ca="1" si="8"/>
        <v>-0.51249999999999929</v>
      </c>
      <c r="BL11" s="324">
        <f t="shared" ca="1" si="8"/>
        <v>-3.3000000000000007</v>
      </c>
      <c r="BM11" s="55">
        <f t="shared" ca="1" si="8"/>
        <v>-2.3899999999999997</v>
      </c>
      <c r="BN11" s="51">
        <f t="shared" ca="1" si="8"/>
        <v>-1.1125000000000007</v>
      </c>
      <c r="BO11" s="207">
        <f t="shared" ca="1" si="8"/>
        <v>2.2874999999999996</v>
      </c>
      <c r="BP11" s="51">
        <f t="shared" ca="1" si="8"/>
        <v>2.2874999999999996</v>
      </c>
      <c r="BQ11" s="51">
        <f t="shared" ref="BQ11:CT11" ca="1" si="9">BQ6-SUMIF($C$14:$C$502,$C11,BQ14:BQ502)</f>
        <v>0.63749999999999929</v>
      </c>
      <c r="BR11" s="55">
        <f t="shared" ca="1" si="9"/>
        <v>0.63749999999999929</v>
      </c>
      <c r="BS11" s="55">
        <f t="shared" ca="1" si="9"/>
        <v>-1.3399999999999999</v>
      </c>
      <c r="BT11" s="51">
        <f t="shared" ca="1" si="9"/>
        <v>0.63749999999999929</v>
      </c>
      <c r="BU11" s="207">
        <f t="shared" ca="1" si="9"/>
        <v>0.63749999999999929</v>
      </c>
      <c r="BV11" s="207">
        <f t="shared" ca="1" si="9"/>
        <v>0.40999999999999837</v>
      </c>
      <c r="BW11" s="207">
        <f t="shared" ca="1" si="9"/>
        <v>-1.3399999999999999</v>
      </c>
      <c r="BX11" s="324">
        <f t="shared" ca="1" si="9"/>
        <v>-1.3399999999999999</v>
      </c>
      <c r="BY11" s="51">
        <f t="shared" ca="1" si="9"/>
        <v>7.6374999999999993</v>
      </c>
      <c r="BZ11" s="207">
        <f t="shared" ca="1" si="9"/>
        <v>7.6374999999999993</v>
      </c>
      <c r="CA11" s="55">
        <f t="shared" ca="1" si="9"/>
        <v>5.0999999999999996</v>
      </c>
      <c r="CB11" s="51">
        <f t="shared" ca="1" si="9"/>
        <v>7.6374999999999993</v>
      </c>
      <c r="CC11" s="324">
        <f t="shared" ca="1" si="9"/>
        <v>7.6374999999999993</v>
      </c>
      <c r="CD11" s="727">
        <f t="shared" ca="1" si="9"/>
        <v>7.6374999999999993</v>
      </c>
      <c r="CE11" s="207">
        <f t="shared" ca="1" si="9"/>
        <v>7.6374999999999993</v>
      </c>
      <c r="CF11" s="51">
        <f t="shared" ca="1" si="9"/>
        <v>7.6374999999999993</v>
      </c>
      <c r="CG11" s="51">
        <f t="shared" ca="1" si="9"/>
        <v>7.2874999999999996</v>
      </c>
      <c r="CH11" s="51">
        <f t="shared" ca="1" si="9"/>
        <v>7.6374999999999993</v>
      </c>
      <c r="CI11" s="51">
        <f t="shared" ca="1" si="9"/>
        <v>2.6374999999999993</v>
      </c>
      <c r="CJ11" s="51">
        <f t="shared" ca="1" si="9"/>
        <v>2.6374999999999993</v>
      </c>
      <c r="CK11" s="51">
        <f t="shared" ca="1" si="9"/>
        <v>2.6374999999999993</v>
      </c>
      <c r="CL11" s="51">
        <f t="shared" ca="1" si="9"/>
        <v>2.0599999999999987</v>
      </c>
      <c r="CM11" s="51">
        <f t="shared" ca="1" si="9"/>
        <v>7.2874999999999996</v>
      </c>
      <c r="CN11" s="51">
        <f t="shared" ca="1" si="9"/>
        <v>3.4375000000000004</v>
      </c>
      <c r="CO11" s="51">
        <f t="shared" ca="1" si="9"/>
        <v>7.6374999999999993</v>
      </c>
      <c r="CP11" s="51">
        <f t="shared" ca="1" si="9"/>
        <v>7.0599999999999987</v>
      </c>
      <c r="CQ11" s="51">
        <f t="shared" ca="1" si="9"/>
        <v>7.2874999999999996</v>
      </c>
      <c r="CR11" s="51">
        <f t="shared" ca="1" si="9"/>
        <v>7.6374999999999993</v>
      </c>
      <c r="CS11" s="51">
        <f t="shared" ca="1" si="9"/>
        <v>7.6374999999999993</v>
      </c>
      <c r="CT11" s="51">
        <f t="shared" ca="1" si="9"/>
        <v>2.65</v>
      </c>
    </row>
    <row r="12" spans="1:100" s="61" customFormat="1" ht="9.75" customHeight="1">
      <c r="A12" s="993"/>
      <c r="B12" s="1002"/>
      <c r="C12" s="381" t="s">
        <v>9</v>
      </c>
      <c r="D12" s="381"/>
      <c r="E12" s="382">
        <f t="shared" ref="E12:BP12" si="10">E7-SUMIF($C$14:$C$502,$C12,E14:E502)</f>
        <v>23.287500000000001</v>
      </c>
      <c r="F12" s="382">
        <f t="shared" ca="1" si="10"/>
        <v>23.287500000000001</v>
      </c>
      <c r="G12" s="382">
        <f t="shared" ca="1" si="10"/>
        <v>23.287500000000001</v>
      </c>
      <c r="H12" s="382">
        <f t="shared" ca="1" si="10"/>
        <v>22.537500000000001</v>
      </c>
      <c r="I12" s="382">
        <f t="shared" ca="1" si="10"/>
        <v>23.287500000000001</v>
      </c>
      <c r="J12" s="382">
        <f t="shared" ca="1" si="10"/>
        <v>11.287500000000001</v>
      </c>
      <c r="K12" s="382">
        <f t="shared" ca="1" si="10"/>
        <v>0.28750000000000142</v>
      </c>
      <c r="L12" s="382">
        <f t="shared" ca="1" si="10"/>
        <v>2.25</v>
      </c>
      <c r="M12" s="383">
        <f t="shared" ca="1" si="10"/>
        <v>11.157499999999995</v>
      </c>
      <c r="N12" s="383">
        <f t="shared" ca="1" si="10"/>
        <v>2.1574999999999953</v>
      </c>
      <c r="O12" s="383">
        <f t="shared" ca="1" si="10"/>
        <v>4.1574999999999953</v>
      </c>
      <c r="P12" s="383">
        <f t="shared" ca="1" si="10"/>
        <v>6.3937499999999972</v>
      </c>
      <c r="Q12" s="383">
        <f t="shared" ca="1" si="10"/>
        <v>10.157499999999995</v>
      </c>
      <c r="R12" s="383">
        <f t="shared" ca="1" si="10"/>
        <v>-9.3425000000000011</v>
      </c>
      <c r="S12" s="383">
        <f t="shared" ca="1" si="10"/>
        <v>-13.46</v>
      </c>
      <c r="T12" s="383">
        <f t="shared" ca="1" si="10"/>
        <v>1.5399999999999991</v>
      </c>
      <c r="U12" s="383">
        <f t="shared" ca="1" si="10"/>
        <v>0.59499999999999886</v>
      </c>
      <c r="V12" s="383">
        <f t="shared" ca="1" si="10"/>
        <v>-8.8425000000000047</v>
      </c>
      <c r="W12" s="383">
        <f t="shared" ca="1" si="10"/>
        <v>-6.8425000000000047</v>
      </c>
      <c r="X12" s="383">
        <f t="shared" ca="1" si="10"/>
        <v>-3.7725000000000009</v>
      </c>
      <c r="Y12" s="383">
        <f t="shared" ca="1" si="10"/>
        <v>4.1574999999999953</v>
      </c>
      <c r="Z12" s="383">
        <f t="shared" ca="1" si="10"/>
        <v>1.7299999999999969</v>
      </c>
      <c r="AA12" s="383">
        <f t="shared" ca="1" si="10"/>
        <v>-1.2075000000000031</v>
      </c>
      <c r="AB12" s="382">
        <f t="shared" ca="1" si="10"/>
        <v>-1.8425000000000047</v>
      </c>
      <c r="AC12" s="384">
        <f t="shared" ca="1" si="10"/>
        <v>2.7512499999999989</v>
      </c>
      <c r="AD12" s="383">
        <f t="shared" ca="1" si="10"/>
        <v>4.6649999999999991</v>
      </c>
      <c r="AE12" s="383">
        <f t="shared" ca="1" si="10"/>
        <v>0.71999999999999886</v>
      </c>
      <c r="AF12" s="383">
        <f t="shared" ca="1" si="10"/>
        <v>10.407499999999999</v>
      </c>
      <c r="AG12" s="383">
        <f t="shared" ca="1" si="10"/>
        <v>14.157499999999995</v>
      </c>
      <c r="AH12" s="383">
        <f t="shared" ca="1" si="10"/>
        <v>14.157499999999995</v>
      </c>
      <c r="AI12" s="383">
        <f t="shared" ca="1" si="10"/>
        <v>14.157499999999995</v>
      </c>
      <c r="AJ12" s="383">
        <f t="shared" ca="1" si="10"/>
        <v>14.157499999999995</v>
      </c>
      <c r="AK12" s="383">
        <f t="shared" ca="1" si="10"/>
        <v>9.1574999999999953</v>
      </c>
      <c r="AL12" s="383">
        <f t="shared" ca="1" si="10"/>
        <v>14.875</v>
      </c>
      <c r="AM12" s="383">
        <f t="shared" ca="1" si="10"/>
        <v>18.729999999999997</v>
      </c>
      <c r="AN12" s="383">
        <f t="shared" ca="1" si="10"/>
        <v>11.792499999999997</v>
      </c>
      <c r="AO12" s="383">
        <f t="shared" ca="1" si="10"/>
        <v>23.501249999999999</v>
      </c>
      <c r="AP12" s="383">
        <f t="shared" ca="1" si="10"/>
        <v>24.157499999999995</v>
      </c>
      <c r="AQ12" s="383">
        <f t="shared" ca="1" si="10"/>
        <v>24.157499999999995</v>
      </c>
      <c r="AR12" s="382">
        <f t="shared" ca="1" si="10"/>
        <v>24.157499999999995</v>
      </c>
      <c r="AS12" s="386">
        <f t="shared" ca="1" si="10"/>
        <v>24.157499999999995</v>
      </c>
      <c r="AT12" s="387">
        <f t="shared" ca="1" si="10"/>
        <v>12.112499999999999</v>
      </c>
      <c r="AU12" s="387">
        <f t="shared" ca="1" si="10"/>
        <v>15.667499999999997</v>
      </c>
      <c r="AV12" s="382">
        <f t="shared" ca="1" si="10"/>
        <v>19.188749999999999</v>
      </c>
      <c r="AW12" s="382">
        <f t="shared" ca="1" si="10"/>
        <v>24.157499999999995</v>
      </c>
      <c r="AX12" s="383">
        <f t="shared" ca="1" si="10"/>
        <v>24.157499999999995</v>
      </c>
      <c r="AY12" s="382">
        <f t="shared" ca="1" si="10"/>
        <v>24.157499999999995</v>
      </c>
      <c r="AZ12" s="386">
        <f t="shared" ca="1" si="10"/>
        <v>24.157499999999995</v>
      </c>
      <c r="BA12" s="382">
        <f t="shared" ca="1" si="10"/>
        <v>24.157499999999995</v>
      </c>
      <c r="BB12" s="382">
        <f t="shared" ca="1" si="10"/>
        <v>24.157499999999995</v>
      </c>
      <c r="BC12" s="382">
        <f t="shared" ca="1" si="10"/>
        <v>24.157499999999995</v>
      </c>
      <c r="BD12" s="382">
        <f t="shared" ca="1" si="10"/>
        <v>24.157499999999995</v>
      </c>
      <c r="BE12" s="383">
        <f t="shared" ca="1" si="10"/>
        <v>24.157499999999995</v>
      </c>
      <c r="BF12" s="383">
        <f t="shared" ca="1" si="10"/>
        <v>24.157499999999995</v>
      </c>
      <c r="BG12" s="383">
        <f t="shared" ca="1" si="10"/>
        <v>24.157499999999995</v>
      </c>
      <c r="BH12" s="382">
        <f t="shared" ca="1" si="10"/>
        <v>24.157499999999995</v>
      </c>
      <c r="BI12" s="384">
        <f t="shared" ca="1" si="10"/>
        <v>19.412499999999998</v>
      </c>
      <c r="BJ12" s="383">
        <f t="shared" ca="1" si="10"/>
        <v>14.412499999999998</v>
      </c>
      <c r="BK12" s="382">
        <f t="shared" ca="1" si="10"/>
        <v>6.4249999999999972</v>
      </c>
      <c r="BL12" s="384">
        <f t="shared" ca="1" si="10"/>
        <v>5.75</v>
      </c>
      <c r="BM12" s="383">
        <f t="shared" ca="1" si="10"/>
        <v>14.412499999999998</v>
      </c>
      <c r="BN12" s="382">
        <f t="shared" ca="1" si="10"/>
        <v>14.412499999999998</v>
      </c>
      <c r="BO12" s="386">
        <f t="shared" ca="1" si="10"/>
        <v>14.412499999999998</v>
      </c>
      <c r="BP12" s="382">
        <f t="shared" ca="1" si="10"/>
        <v>14.412499999999998</v>
      </c>
      <c r="BQ12" s="382">
        <f t="shared" ref="BQ12:CT12" ca="1" si="11">BQ7-SUMIF($C$14:$C$502,$C12,BQ14:BQ502)</f>
        <v>14.412499999999998</v>
      </c>
      <c r="BR12" s="383">
        <f t="shared" ca="1" si="11"/>
        <v>14.412499999999998</v>
      </c>
      <c r="BS12" s="383">
        <f t="shared" ca="1" si="11"/>
        <v>19.162499999999998</v>
      </c>
      <c r="BT12" s="382">
        <f t="shared" ca="1" si="11"/>
        <v>20.924999999999997</v>
      </c>
      <c r="BU12" s="386">
        <f t="shared" ca="1" si="11"/>
        <v>21.412499999999998</v>
      </c>
      <c r="BV12" s="386">
        <f t="shared" ca="1" si="11"/>
        <v>24.412499999999998</v>
      </c>
      <c r="BW12" s="386">
        <f t="shared" ca="1" si="11"/>
        <v>24.412499999999998</v>
      </c>
      <c r="BX12" s="384">
        <f t="shared" ca="1" si="11"/>
        <v>24.412499999999998</v>
      </c>
      <c r="BY12" s="382">
        <f t="shared" ca="1" si="11"/>
        <v>24.412499999999998</v>
      </c>
      <c r="BZ12" s="386">
        <f t="shared" ca="1" si="11"/>
        <v>20.924999999999997</v>
      </c>
      <c r="CA12" s="383">
        <f t="shared" ca="1" si="11"/>
        <v>18</v>
      </c>
      <c r="CB12" s="382">
        <f t="shared" ca="1" si="11"/>
        <v>23.662499999999998</v>
      </c>
      <c r="CC12" s="384">
        <f t="shared" ca="1" si="11"/>
        <v>24.412499999999998</v>
      </c>
      <c r="CD12" s="728">
        <f t="shared" ca="1" si="11"/>
        <v>22.912499999999998</v>
      </c>
      <c r="CE12" s="386">
        <f t="shared" ca="1" si="11"/>
        <v>24.412499999999998</v>
      </c>
      <c r="CF12" s="382">
        <f t="shared" ca="1" si="11"/>
        <v>24.412499999999998</v>
      </c>
      <c r="CG12" s="382">
        <f t="shared" ca="1" si="11"/>
        <v>18.174999999999997</v>
      </c>
      <c r="CH12" s="382">
        <f t="shared" ca="1" si="11"/>
        <v>18.662499999999998</v>
      </c>
      <c r="CI12" s="382">
        <f t="shared" ca="1" si="11"/>
        <v>19.412499999999998</v>
      </c>
      <c r="CJ12" s="382">
        <f t="shared" ca="1" si="11"/>
        <v>15.924999999999997</v>
      </c>
      <c r="CK12" s="382">
        <f t="shared" ca="1" si="11"/>
        <v>19.412499999999998</v>
      </c>
      <c r="CL12" s="382">
        <f t="shared" ca="1" si="11"/>
        <v>19.412499999999998</v>
      </c>
      <c r="CM12" s="382">
        <f t="shared" ca="1" si="11"/>
        <v>24.412499999999998</v>
      </c>
      <c r="CN12" s="382">
        <f t="shared" ca="1" si="11"/>
        <v>13.912500000000001</v>
      </c>
      <c r="CO12" s="382">
        <f t="shared" ca="1" si="11"/>
        <v>24.412499999999998</v>
      </c>
      <c r="CP12" s="382">
        <f t="shared" ca="1" si="11"/>
        <v>23.662499999999998</v>
      </c>
      <c r="CQ12" s="382">
        <f t="shared" ca="1" si="11"/>
        <v>24.412499999999998</v>
      </c>
      <c r="CR12" s="382">
        <f t="shared" ca="1" si="11"/>
        <v>22.424999999999997</v>
      </c>
      <c r="CS12" s="382">
        <f t="shared" ca="1" si="11"/>
        <v>20.924999999999997</v>
      </c>
      <c r="CT12" s="382">
        <f t="shared" ca="1" si="11"/>
        <v>7.5</v>
      </c>
    </row>
    <row r="13" spans="1:100" s="106" customFormat="1" ht="9.75" customHeight="1">
      <c r="A13" s="639"/>
      <c r="B13" s="636"/>
      <c r="C13" s="640"/>
      <c r="D13" s="640"/>
      <c r="E13" s="641"/>
      <c r="F13" s="641"/>
      <c r="G13" s="641"/>
      <c r="H13" s="641"/>
      <c r="I13" s="641"/>
      <c r="J13" s="641"/>
      <c r="K13" s="641"/>
      <c r="L13" s="641"/>
      <c r="M13" s="642"/>
      <c r="N13" s="642"/>
      <c r="O13" s="642"/>
      <c r="P13" s="642"/>
      <c r="Q13" s="642"/>
      <c r="R13" s="642"/>
      <c r="S13" s="642"/>
      <c r="T13" s="642"/>
      <c r="U13" s="642"/>
      <c r="V13" s="642"/>
      <c r="W13" s="642"/>
      <c r="X13" s="642"/>
      <c r="Y13" s="642"/>
      <c r="Z13" s="642"/>
      <c r="AA13" s="642"/>
      <c r="AB13" s="641"/>
      <c r="AC13" s="643"/>
      <c r="AD13" s="642"/>
      <c r="AE13" s="642"/>
      <c r="AF13" s="642"/>
      <c r="AG13" s="642"/>
      <c r="AH13" s="642"/>
      <c r="AI13" s="642"/>
      <c r="AJ13" s="642"/>
      <c r="AK13" s="642"/>
      <c r="AL13" s="642"/>
      <c r="AM13" s="642"/>
      <c r="AN13" s="642"/>
      <c r="AO13" s="642"/>
      <c r="AP13" s="642"/>
      <c r="AQ13" s="642"/>
      <c r="AR13" s="641"/>
      <c r="AS13" s="644"/>
      <c r="AT13" s="645"/>
      <c r="AU13" s="645"/>
      <c r="AV13" s="641"/>
      <c r="AW13" s="641"/>
      <c r="AX13" s="642"/>
      <c r="AY13" s="641"/>
      <c r="AZ13" s="644"/>
      <c r="BA13" s="641"/>
      <c r="BB13" s="641"/>
      <c r="BC13" s="641"/>
      <c r="BD13" s="641"/>
      <c r="BE13" s="642"/>
      <c r="BF13" s="642"/>
      <c r="BG13" s="642"/>
      <c r="BH13" s="641"/>
      <c r="BI13" s="643"/>
      <c r="BJ13" s="642"/>
      <c r="BK13" s="641"/>
      <c r="BL13" s="643"/>
      <c r="BM13" s="642"/>
      <c r="BN13" s="641"/>
      <c r="BO13" s="644"/>
      <c r="BP13" s="641"/>
      <c r="BQ13" s="641"/>
      <c r="BR13" s="642"/>
      <c r="BS13" s="642"/>
      <c r="BT13" s="641"/>
      <c r="BU13" s="644"/>
      <c r="BV13" s="644"/>
      <c r="BW13" s="644"/>
      <c r="BX13" s="643"/>
      <c r="BY13" s="641"/>
      <c r="BZ13" s="644"/>
      <c r="CA13" s="642"/>
      <c r="CB13" s="641"/>
      <c r="CC13" s="643"/>
      <c r="CD13" s="729"/>
      <c r="CE13" s="644"/>
      <c r="CF13" s="641"/>
      <c r="CG13" s="641"/>
      <c r="CH13" s="641"/>
      <c r="CI13" s="641"/>
      <c r="CJ13" s="641"/>
      <c r="CK13" s="641"/>
      <c r="CL13" s="641"/>
      <c r="CM13" s="641"/>
      <c r="CN13" s="641"/>
      <c r="CO13" s="641"/>
      <c r="CP13" s="641"/>
      <c r="CQ13" s="641"/>
      <c r="CR13" s="641"/>
      <c r="CS13" s="641"/>
      <c r="CT13" s="641"/>
    </row>
    <row r="14" spans="1:100" s="57" customFormat="1" ht="9.75" customHeight="1">
      <c r="A14" s="1039">
        <v>2</v>
      </c>
      <c r="B14" s="979" t="s">
        <v>11</v>
      </c>
      <c r="C14" s="57" t="s">
        <v>5</v>
      </c>
      <c r="D14" s="57">
        <f t="shared" ref="D14:D77" si="12">SUM(E14:CT14)</f>
        <v>1104</v>
      </c>
      <c r="E14" s="57">
        <v>12</v>
      </c>
      <c r="F14" s="57">
        <v>12</v>
      </c>
      <c r="G14" s="57">
        <v>12</v>
      </c>
      <c r="H14" s="57">
        <v>12</v>
      </c>
      <c r="I14" s="57">
        <v>12</v>
      </c>
      <c r="J14" s="57">
        <v>12</v>
      </c>
      <c r="K14" s="57">
        <v>12</v>
      </c>
      <c r="L14" s="57">
        <v>12</v>
      </c>
      <c r="M14" s="58">
        <v>12</v>
      </c>
      <c r="N14" s="58">
        <v>12</v>
      </c>
      <c r="O14" s="58">
        <v>12</v>
      </c>
      <c r="P14" s="58">
        <v>12</v>
      </c>
      <c r="Q14" s="58">
        <v>12</v>
      </c>
      <c r="R14" s="58">
        <v>12</v>
      </c>
      <c r="S14" s="58">
        <v>12</v>
      </c>
      <c r="T14" s="58">
        <v>12</v>
      </c>
      <c r="U14" s="58">
        <v>12</v>
      </c>
      <c r="V14" s="58">
        <v>12</v>
      </c>
      <c r="W14" s="58">
        <v>12</v>
      </c>
      <c r="X14" s="58">
        <v>12</v>
      </c>
      <c r="Y14" s="58">
        <v>12</v>
      </c>
      <c r="Z14" s="58">
        <v>12</v>
      </c>
      <c r="AA14" s="58">
        <v>12</v>
      </c>
      <c r="AB14" s="57">
        <v>12</v>
      </c>
      <c r="AC14" s="326">
        <v>12</v>
      </c>
      <c r="AD14" s="58">
        <v>12</v>
      </c>
      <c r="AE14" s="58">
        <v>12</v>
      </c>
      <c r="AF14" s="58">
        <v>12</v>
      </c>
      <c r="AG14" s="58">
        <v>12</v>
      </c>
      <c r="AH14" s="58">
        <v>12</v>
      </c>
      <c r="AI14" s="58">
        <v>12</v>
      </c>
      <c r="AJ14" s="58">
        <v>12</v>
      </c>
      <c r="AK14" s="58">
        <v>12</v>
      </c>
      <c r="AL14" s="58">
        <v>12</v>
      </c>
      <c r="AM14" s="58">
        <v>12</v>
      </c>
      <c r="AN14" s="58">
        <v>12</v>
      </c>
      <c r="AO14" s="58">
        <v>12</v>
      </c>
      <c r="AP14" s="58">
        <v>12</v>
      </c>
      <c r="AQ14" s="58">
        <v>12</v>
      </c>
      <c r="AR14" s="57">
        <v>12</v>
      </c>
      <c r="AS14" s="60">
        <v>12</v>
      </c>
      <c r="AT14" s="241"/>
      <c r="AU14" s="241"/>
      <c r="AV14" s="57">
        <v>12</v>
      </c>
      <c r="AW14" s="57">
        <v>12</v>
      </c>
      <c r="AX14" s="58">
        <v>12</v>
      </c>
      <c r="AY14" s="57">
        <v>12</v>
      </c>
      <c r="AZ14" s="60">
        <v>12</v>
      </c>
      <c r="BA14" s="57">
        <v>12</v>
      </c>
      <c r="BB14" s="57">
        <v>12</v>
      </c>
      <c r="BC14" s="57">
        <v>12</v>
      </c>
      <c r="BD14" s="57">
        <v>12</v>
      </c>
      <c r="BE14" s="58">
        <v>12</v>
      </c>
      <c r="BF14" s="58">
        <v>12</v>
      </c>
      <c r="BG14" s="58">
        <v>12</v>
      </c>
      <c r="BH14" s="57">
        <v>12</v>
      </c>
      <c r="BI14" s="326">
        <v>12</v>
      </c>
      <c r="BJ14" s="58">
        <v>12</v>
      </c>
      <c r="BK14" s="57">
        <v>12</v>
      </c>
      <c r="BL14" s="326">
        <v>12</v>
      </c>
      <c r="BM14" s="58">
        <v>12</v>
      </c>
      <c r="BN14" s="57">
        <v>12</v>
      </c>
      <c r="BO14" s="60">
        <v>12</v>
      </c>
      <c r="BP14" s="57">
        <v>12</v>
      </c>
      <c r="BQ14" s="57">
        <v>12</v>
      </c>
      <c r="BR14" s="58">
        <v>12</v>
      </c>
      <c r="BS14" s="58">
        <v>12</v>
      </c>
      <c r="BT14" s="57">
        <v>12</v>
      </c>
      <c r="BU14" s="60">
        <v>12</v>
      </c>
      <c r="BV14" s="60">
        <v>12</v>
      </c>
      <c r="BW14" s="60">
        <v>12</v>
      </c>
      <c r="BX14" s="326">
        <v>12</v>
      </c>
      <c r="BY14" s="57">
        <v>12</v>
      </c>
      <c r="BZ14" s="60">
        <v>12</v>
      </c>
      <c r="CA14" s="58">
        <v>12</v>
      </c>
      <c r="CB14" s="57">
        <v>12</v>
      </c>
      <c r="CC14" s="326">
        <v>12</v>
      </c>
      <c r="CD14" s="730">
        <v>12</v>
      </c>
      <c r="CE14" s="60">
        <v>12</v>
      </c>
      <c r="CF14" s="57">
        <v>12</v>
      </c>
      <c r="CG14" s="57">
        <v>12</v>
      </c>
      <c r="CH14" s="57">
        <v>12</v>
      </c>
      <c r="CI14" s="57">
        <v>12</v>
      </c>
      <c r="CJ14" s="57">
        <v>12</v>
      </c>
      <c r="CK14" s="57">
        <v>12</v>
      </c>
      <c r="CL14" s="57">
        <v>12</v>
      </c>
      <c r="CM14" s="57">
        <v>12</v>
      </c>
      <c r="CN14" s="57">
        <v>12</v>
      </c>
      <c r="CO14" s="57">
        <v>12</v>
      </c>
      <c r="CP14" s="57">
        <v>12</v>
      </c>
      <c r="CQ14" s="57">
        <v>12</v>
      </c>
      <c r="CR14" s="57">
        <v>12</v>
      </c>
      <c r="CS14" s="57">
        <v>12</v>
      </c>
      <c r="CT14" s="57">
        <v>12</v>
      </c>
    </row>
    <row r="15" spans="1:100" ht="9.75" customHeight="1">
      <c r="A15" s="1040"/>
      <c r="B15" s="980"/>
      <c r="C15" s="36" t="s">
        <v>6</v>
      </c>
      <c r="D15" s="36">
        <f t="shared" si="12"/>
        <v>0</v>
      </c>
    </row>
    <row r="16" spans="1:100" ht="9.75" customHeight="1">
      <c r="A16" s="1040"/>
      <c r="B16" s="980"/>
      <c r="C16" s="36" t="s">
        <v>7</v>
      </c>
      <c r="D16" s="36">
        <f t="shared" si="12"/>
        <v>0</v>
      </c>
    </row>
    <row r="17" spans="1:100" ht="9.75" customHeight="1">
      <c r="A17" s="1040"/>
      <c r="B17" s="980"/>
      <c r="C17" s="36" t="s">
        <v>8</v>
      </c>
      <c r="D17" s="36">
        <f t="shared" si="12"/>
        <v>46</v>
      </c>
      <c r="E17" s="36">
        <v>0.5</v>
      </c>
      <c r="F17" s="36">
        <v>0.5</v>
      </c>
      <c r="G17" s="36">
        <v>0.5</v>
      </c>
      <c r="H17" s="36">
        <v>0.5</v>
      </c>
      <c r="I17" s="36">
        <v>0.5</v>
      </c>
      <c r="J17" s="36">
        <v>0.5</v>
      </c>
      <c r="K17" s="36">
        <v>0.5</v>
      </c>
      <c r="L17" s="36">
        <v>0.5</v>
      </c>
      <c r="M17" s="37">
        <v>0.5</v>
      </c>
      <c r="N17" s="37">
        <v>0.5</v>
      </c>
      <c r="O17" s="37">
        <v>0.5</v>
      </c>
      <c r="P17" s="37">
        <v>0.5</v>
      </c>
      <c r="Q17" s="37">
        <v>0.5</v>
      </c>
      <c r="R17" s="37">
        <v>0.5</v>
      </c>
      <c r="S17" s="37">
        <v>0.5</v>
      </c>
      <c r="T17" s="37">
        <v>0.5</v>
      </c>
      <c r="U17" s="37">
        <v>0.5</v>
      </c>
      <c r="V17" s="37">
        <v>0.5</v>
      </c>
      <c r="W17" s="37">
        <v>0.5</v>
      </c>
      <c r="X17" s="37">
        <v>0.5</v>
      </c>
      <c r="Y17" s="37">
        <v>0.5</v>
      </c>
      <c r="Z17" s="37">
        <v>0.5</v>
      </c>
      <c r="AA17" s="37">
        <v>0.5</v>
      </c>
      <c r="AB17" s="36">
        <v>0.5</v>
      </c>
      <c r="AC17" s="327">
        <v>0.5</v>
      </c>
      <c r="AD17" s="37">
        <v>0.5</v>
      </c>
      <c r="AE17" s="37">
        <v>0.5</v>
      </c>
      <c r="AF17" s="37">
        <v>0.5</v>
      </c>
      <c r="AG17" s="37">
        <v>0.5</v>
      </c>
      <c r="AH17" s="37">
        <v>0.5</v>
      </c>
      <c r="AI17" s="37">
        <v>0.5</v>
      </c>
      <c r="AJ17" s="37">
        <v>0.5</v>
      </c>
      <c r="AK17" s="37">
        <v>0.5</v>
      </c>
      <c r="AL17" s="37">
        <v>0.5</v>
      </c>
      <c r="AM17" s="37">
        <v>0.5</v>
      </c>
      <c r="AN17" s="37">
        <v>0.5</v>
      </c>
      <c r="AO17" s="37">
        <v>0.5</v>
      </c>
      <c r="AP17" s="37">
        <v>0.5</v>
      </c>
      <c r="AQ17" s="37">
        <v>0.5</v>
      </c>
      <c r="AR17" s="36">
        <v>0.5</v>
      </c>
      <c r="AS17" s="39">
        <v>0.5</v>
      </c>
      <c r="AV17" s="36">
        <v>0.5</v>
      </c>
      <c r="AW17" s="36">
        <v>0.5</v>
      </c>
      <c r="AX17" s="37">
        <v>0.5</v>
      </c>
      <c r="AY17" s="36">
        <v>0.5</v>
      </c>
      <c r="AZ17" s="39">
        <v>0.5</v>
      </c>
      <c r="BA17" s="36">
        <v>0.5</v>
      </c>
      <c r="BB17" s="36">
        <v>0.5</v>
      </c>
      <c r="BC17" s="36">
        <v>0.5</v>
      </c>
      <c r="BD17" s="36">
        <v>0.5</v>
      </c>
      <c r="BE17" s="37">
        <v>0.5</v>
      </c>
      <c r="BF17" s="37">
        <v>0.5</v>
      </c>
      <c r="BG17" s="37">
        <v>0.5</v>
      </c>
      <c r="BH17" s="36">
        <v>0.5</v>
      </c>
      <c r="BI17" s="327">
        <v>0.5</v>
      </c>
      <c r="BJ17" s="37">
        <v>0.5</v>
      </c>
      <c r="BK17" s="36">
        <v>0.5</v>
      </c>
      <c r="BL17" s="327">
        <v>0.5</v>
      </c>
      <c r="BM17" s="37">
        <v>0.5</v>
      </c>
      <c r="BN17" s="36">
        <v>0.5</v>
      </c>
      <c r="BO17" s="39">
        <v>0.5</v>
      </c>
      <c r="BP17" s="36">
        <v>0.5</v>
      </c>
      <c r="BQ17" s="36">
        <v>0.5</v>
      </c>
      <c r="BR17" s="37">
        <v>0.5</v>
      </c>
      <c r="BS17" s="37">
        <v>0.5</v>
      </c>
      <c r="BT17" s="36">
        <v>0.5</v>
      </c>
      <c r="BU17" s="39">
        <v>0.5</v>
      </c>
      <c r="BV17" s="39">
        <v>0.5</v>
      </c>
      <c r="BW17" s="39">
        <v>0.5</v>
      </c>
      <c r="BX17" s="327">
        <v>0.5</v>
      </c>
      <c r="BY17" s="36">
        <v>0.5</v>
      </c>
      <c r="BZ17" s="39">
        <v>0.5</v>
      </c>
      <c r="CA17" s="37">
        <v>0.5</v>
      </c>
      <c r="CB17" s="36">
        <v>0.5</v>
      </c>
      <c r="CC17" s="327">
        <v>0.5</v>
      </c>
      <c r="CD17" s="731">
        <v>0.5</v>
      </c>
      <c r="CE17" s="39">
        <v>0.5</v>
      </c>
      <c r="CF17" s="36">
        <v>0.5</v>
      </c>
      <c r="CG17" s="36">
        <v>0.5</v>
      </c>
      <c r="CH17" s="36">
        <v>0.5</v>
      </c>
      <c r="CI17" s="36">
        <v>0.5</v>
      </c>
      <c r="CJ17" s="36">
        <v>0.5</v>
      </c>
      <c r="CK17" s="36">
        <v>0.5</v>
      </c>
      <c r="CL17" s="36">
        <v>0.5</v>
      </c>
      <c r="CM17" s="36">
        <v>0.5</v>
      </c>
      <c r="CN17" s="36">
        <v>0.5</v>
      </c>
      <c r="CO17" s="36">
        <v>0.5</v>
      </c>
      <c r="CP17" s="36">
        <v>0.5</v>
      </c>
      <c r="CQ17" s="36">
        <v>0.5</v>
      </c>
      <c r="CR17" s="36">
        <v>0.5</v>
      </c>
      <c r="CS17" s="36">
        <v>0.5</v>
      </c>
      <c r="CT17" s="36">
        <v>0.5</v>
      </c>
    </row>
    <row r="18" spans="1:100" s="61" customFormat="1" ht="9.75" customHeight="1">
      <c r="A18" s="1041"/>
      <c r="B18" s="981"/>
      <c r="C18" s="61" t="s">
        <v>9</v>
      </c>
      <c r="D18" s="61">
        <f t="shared" si="12"/>
        <v>0</v>
      </c>
      <c r="M18" s="62"/>
      <c r="N18" s="62"/>
      <c r="O18" s="62"/>
      <c r="P18" s="62"/>
      <c r="Q18" s="62"/>
      <c r="R18" s="62"/>
      <c r="S18" s="62"/>
      <c r="T18" s="62"/>
      <c r="U18" s="62"/>
      <c r="V18" s="62"/>
      <c r="W18" s="62"/>
      <c r="X18" s="62"/>
      <c r="Y18" s="62"/>
      <c r="Z18" s="62"/>
      <c r="AA18" s="62"/>
      <c r="AC18" s="329"/>
      <c r="AD18" s="62"/>
      <c r="AE18" s="62"/>
      <c r="AF18" s="62"/>
      <c r="AG18" s="62"/>
      <c r="AH18" s="62"/>
      <c r="AI18" s="62"/>
      <c r="AJ18" s="62"/>
      <c r="AK18" s="62"/>
      <c r="AL18" s="62"/>
      <c r="AM18" s="62"/>
      <c r="AN18" s="62"/>
      <c r="AO18" s="62"/>
      <c r="AP18" s="62"/>
      <c r="AQ18" s="62"/>
      <c r="AS18" s="64"/>
      <c r="AT18" s="243"/>
      <c r="AU18" s="243"/>
      <c r="AX18" s="62"/>
      <c r="AZ18" s="64"/>
      <c r="BE18" s="62"/>
      <c r="BF18" s="62"/>
      <c r="BG18" s="62"/>
      <c r="BI18" s="329"/>
      <c r="BJ18" s="62"/>
      <c r="BL18" s="329"/>
      <c r="BM18" s="62"/>
      <c r="BO18" s="329"/>
      <c r="BQ18" s="64"/>
      <c r="BR18" s="62"/>
      <c r="BS18" s="62"/>
      <c r="BU18" s="64"/>
      <c r="BV18" s="64"/>
      <c r="BW18" s="64"/>
      <c r="BX18" s="329"/>
      <c r="BZ18" s="64"/>
      <c r="CA18" s="62"/>
      <c r="CC18" s="329"/>
      <c r="CD18" s="732"/>
      <c r="CE18" s="64"/>
    </row>
    <row r="19" spans="1:100" s="106" customFormat="1" ht="9.75" customHeight="1">
      <c r="A19" s="1036">
        <v>3</v>
      </c>
      <c r="B19" s="985" t="s">
        <v>118</v>
      </c>
      <c r="C19" s="67" t="s">
        <v>5</v>
      </c>
      <c r="D19" s="67">
        <f t="shared" si="12"/>
        <v>0</v>
      </c>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244"/>
      <c r="AU19" s="244"/>
      <c r="AV19" s="67"/>
      <c r="AW19" s="67"/>
      <c r="AX19" s="67"/>
      <c r="AY19" s="67"/>
      <c r="AZ19" s="67"/>
      <c r="BA19" s="67"/>
      <c r="BB19" s="67"/>
      <c r="BC19" s="67"/>
      <c r="BD19" s="67"/>
      <c r="BE19" s="68"/>
      <c r="BF19" s="68"/>
      <c r="BG19" s="68"/>
      <c r="BH19" s="67"/>
      <c r="BI19" s="271"/>
      <c r="BJ19" s="68"/>
      <c r="BK19" s="67"/>
      <c r="BL19" s="271"/>
      <c r="BM19" s="68"/>
      <c r="BN19" s="67"/>
      <c r="BO19" s="70"/>
      <c r="BP19" s="67"/>
      <c r="BQ19" s="67"/>
      <c r="BR19" s="68"/>
      <c r="BS19" s="68"/>
      <c r="BT19" s="67"/>
      <c r="BU19" s="70"/>
      <c r="BV19" s="70"/>
      <c r="BW19" s="70"/>
      <c r="BX19" s="271"/>
      <c r="BY19" s="67"/>
      <c r="BZ19" s="70"/>
      <c r="CA19" s="68"/>
      <c r="CB19" s="67"/>
      <c r="CC19" s="271"/>
      <c r="CD19" s="733"/>
      <c r="CE19" s="70"/>
      <c r="CF19" s="67"/>
      <c r="CG19" s="67"/>
      <c r="CH19" s="67"/>
      <c r="CI19" s="67"/>
      <c r="CJ19" s="67"/>
      <c r="CK19" s="67"/>
      <c r="CL19" s="67"/>
      <c r="CM19" s="67"/>
      <c r="CN19" s="67"/>
      <c r="CO19" s="67"/>
      <c r="CP19" s="67"/>
      <c r="CQ19" s="67"/>
      <c r="CR19" s="67"/>
      <c r="CS19" s="67"/>
      <c r="CT19" s="67"/>
      <c r="CU19" s="67"/>
      <c r="CV19" s="67"/>
    </row>
    <row r="20" spans="1:100" s="106" customFormat="1" ht="9.75" customHeight="1">
      <c r="A20" s="1037"/>
      <c r="B20" s="986"/>
      <c r="C20" s="36" t="s">
        <v>6</v>
      </c>
      <c r="D20" s="36">
        <f t="shared" si="12"/>
        <v>158</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242"/>
      <c r="AU20" s="242"/>
      <c r="AV20" s="36"/>
      <c r="AW20" s="36"/>
      <c r="AX20" s="36"/>
      <c r="AY20" s="36"/>
      <c r="AZ20" s="43">
        <v>5</v>
      </c>
      <c r="BA20" s="43">
        <v>5</v>
      </c>
      <c r="BB20" s="43">
        <v>5</v>
      </c>
      <c r="BC20" s="43">
        <v>7</v>
      </c>
      <c r="BD20" s="43">
        <v>10</v>
      </c>
      <c r="BE20" s="160">
        <v>10</v>
      </c>
      <c r="BF20" s="160">
        <v>7</v>
      </c>
      <c r="BG20" s="160">
        <v>7</v>
      </c>
      <c r="BH20" s="43">
        <v>5</v>
      </c>
      <c r="BI20" s="336">
        <v>5</v>
      </c>
      <c r="BJ20" s="160">
        <v>5</v>
      </c>
      <c r="BK20" s="43">
        <v>5</v>
      </c>
      <c r="BL20" s="336">
        <v>5</v>
      </c>
      <c r="BM20" s="160">
        <v>5</v>
      </c>
      <c r="BN20" s="43">
        <v>5</v>
      </c>
      <c r="BO20" s="44">
        <v>5</v>
      </c>
      <c r="BP20" s="212">
        <v>5</v>
      </c>
      <c r="BQ20" s="646"/>
      <c r="BR20" s="41">
        <v>3</v>
      </c>
      <c r="BS20" s="41">
        <v>3</v>
      </c>
      <c r="BT20" s="42">
        <v>3</v>
      </c>
      <c r="BU20" s="212">
        <v>3</v>
      </c>
      <c r="BV20" s="212">
        <v>3</v>
      </c>
      <c r="BW20" s="212">
        <v>3</v>
      </c>
      <c r="BX20" s="231">
        <v>3</v>
      </c>
      <c r="BY20" s="42">
        <v>3</v>
      </c>
      <c r="BZ20" s="231">
        <v>3</v>
      </c>
      <c r="CA20" s="41">
        <v>3</v>
      </c>
      <c r="CB20" s="42">
        <v>3</v>
      </c>
      <c r="CC20" s="231">
        <v>3</v>
      </c>
      <c r="CD20" s="734">
        <v>3</v>
      </c>
      <c r="CE20" s="231">
        <v>3</v>
      </c>
      <c r="CF20" s="41">
        <v>3</v>
      </c>
      <c r="CG20" s="41">
        <v>3</v>
      </c>
      <c r="CH20" s="41">
        <v>3</v>
      </c>
      <c r="CI20" s="41">
        <v>3</v>
      </c>
      <c r="CJ20" s="41">
        <v>3</v>
      </c>
      <c r="CK20" s="36"/>
      <c r="CL20" s="36"/>
      <c r="CM20" s="36"/>
      <c r="CN20" s="36"/>
      <c r="CO20" s="36"/>
      <c r="CP20" s="36"/>
      <c r="CQ20" s="36"/>
      <c r="CR20" s="36"/>
      <c r="CS20" s="36"/>
      <c r="CT20" s="36"/>
      <c r="CU20" s="36"/>
      <c r="CV20" s="36"/>
    </row>
    <row r="21" spans="1:100" s="106" customFormat="1" ht="9.75" customHeight="1">
      <c r="A21" s="1037"/>
      <c r="B21" s="986"/>
      <c r="C21" s="36" t="s">
        <v>7</v>
      </c>
      <c r="D21" s="36">
        <f t="shared" si="12"/>
        <v>197</v>
      </c>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242"/>
      <c r="AU21" s="242"/>
      <c r="AV21" s="36"/>
      <c r="AW21" s="36"/>
      <c r="AX21" s="36"/>
      <c r="AY21" s="36"/>
      <c r="AZ21" s="42">
        <v>5</v>
      </c>
      <c r="BA21" s="42">
        <v>5</v>
      </c>
      <c r="BB21" s="42">
        <v>5</v>
      </c>
      <c r="BC21" s="42">
        <v>5</v>
      </c>
      <c r="BD21" s="42">
        <v>5</v>
      </c>
      <c r="BE21" s="41">
        <v>10</v>
      </c>
      <c r="BF21" s="41">
        <v>10</v>
      </c>
      <c r="BG21" s="41">
        <v>10</v>
      </c>
      <c r="BH21" s="42">
        <v>10</v>
      </c>
      <c r="BI21" s="231">
        <v>10</v>
      </c>
      <c r="BJ21" s="41">
        <v>10</v>
      </c>
      <c r="BK21" s="42">
        <v>10</v>
      </c>
      <c r="BL21" s="231">
        <v>10</v>
      </c>
      <c r="BM21" s="41">
        <v>10</v>
      </c>
      <c r="BN21" s="42">
        <v>10</v>
      </c>
      <c r="BO21" s="212">
        <v>10</v>
      </c>
      <c r="BP21" s="42">
        <v>10</v>
      </c>
      <c r="BQ21" s="42">
        <v>5</v>
      </c>
      <c r="BR21" s="41">
        <v>5</v>
      </c>
      <c r="BS21" s="41">
        <v>5</v>
      </c>
      <c r="BT21" s="42">
        <v>5</v>
      </c>
      <c r="BU21" s="212">
        <v>5</v>
      </c>
      <c r="BV21" s="212">
        <v>5</v>
      </c>
      <c r="BW21" s="212">
        <v>5</v>
      </c>
      <c r="BX21" s="231">
        <v>5</v>
      </c>
      <c r="BY21" s="42">
        <v>3</v>
      </c>
      <c r="BZ21" s="232">
        <v>3</v>
      </c>
      <c r="CA21" s="268">
        <v>3</v>
      </c>
      <c r="CB21" s="53">
        <v>3</v>
      </c>
      <c r="CC21" s="327"/>
      <c r="CD21" s="731"/>
      <c r="CE21" s="39"/>
      <c r="CF21" s="36"/>
      <c r="CG21" s="36"/>
      <c r="CH21" s="36"/>
      <c r="CI21" s="36"/>
      <c r="CJ21" s="36"/>
      <c r="CK21" s="36"/>
      <c r="CL21" s="36"/>
      <c r="CM21" s="36"/>
      <c r="CN21" s="36"/>
      <c r="CO21" s="36"/>
      <c r="CP21" s="36"/>
      <c r="CQ21" s="36"/>
      <c r="CR21" s="36"/>
      <c r="CS21" s="36"/>
      <c r="CT21" s="36"/>
      <c r="CU21" s="36"/>
      <c r="CV21" s="36"/>
    </row>
    <row r="22" spans="1:100" s="106" customFormat="1" ht="9.75" customHeight="1">
      <c r="A22" s="1037"/>
      <c r="B22" s="986"/>
      <c r="C22" s="36" t="s">
        <v>8</v>
      </c>
      <c r="D22" s="36">
        <f t="shared" si="12"/>
        <v>0</v>
      </c>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242"/>
      <c r="AU22" s="242"/>
      <c r="AV22" s="36"/>
      <c r="AW22" s="36"/>
      <c r="AX22" s="36"/>
      <c r="AY22" s="36"/>
      <c r="AZ22" s="36"/>
      <c r="BA22" s="36"/>
      <c r="BB22" s="36"/>
      <c r="BC22" s="36"/>
      <c r="BD22" s="36"/>
      <c r="BE22" s="37"/>
      <c r="BF22" s="37"/>
      <c r="BG22" s="37"/>
      <c r="BH22" s="36"/>
      <c r="BI22" s="327"/>
      <c r="BJ22" s="37"/>
      <c r="BK22" s="36"/>
      <c r="BL22" s="327"/>
      <c r="BM22" s="37"/>
      <c r="BN22" s="36"/>
      <c r="BO22" s="39"/>
      <c r="BP22" s="36"/>
      <c r="BQ22" s="36"/>
      <c r="BR22" s="37"/>
      <c r="BS22" s="37"/>
      <c r="BT22" s="36"/>
      <c r="BU22" s="39"/>
      <c r="BV22" s="39"/>
      <c r="BW22" s="39"/>
      <c r="BX22" s="327"/>
      <c r="BY22" s="36"/>
      <c r="BZ22" s="39"/>
      <c r="CA22" s="37"/>
      <c r="CB22" s="36"/>
      <c r="CC22" s="327"/>
      <c r="CD22" s="731"/>
      <c r="CE22" s="39"/>
      <c r="CF22" s="36"/>
      <c r="CG22" s="36"/>
      <c r="CH22" s="36"/>
      <c r="CI22" s="36"/>
      <c r="CJ22" s="36"/>
      <c r="CK22" s="36"/>
      <c r="CL22" s="36"/>
      <c r="CM22" s="36"/>
      <c r="CN22" s="36"/>
      <c r="CO22" s="36"/>
      <c r="CP22" s="36"/>
      <c r="CQ22" s="36"/>
      <c r="CR22" s="36"/>
      <c r="CS22" s="36"/>
      <c r="CT22" s="36"/>
      <c r="CU22" s="36"/>
      <c r="CV22" s="36"/>
    </row>
    <row r="23" spans="1:100" s="106" customFormat="1" ht="9.75" customHeight="1">
      <c r="A23" s="1038"/>
      <c r="B23" s="987"/>
      <c r="C23" s="46" t="s">
        <v>9</v>
      </c>
      <c r="D23" s="46">
        <f t="shared" si="12"/>
        <v>0</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237"/>
      <c r="AU23" s="237"/>
      <c r="AV23" s="46"/>
      <c r="AW23" s="46"/>
      <c r="AX23" s="46"/>
      <c r="AY23" s="46"/>
      <c r="AZ23" s="46"/>
      <c r="BA23" s="46"/>
      <c r="BB23" s="46"/>
      <c r="BC23" s="46"/>
      <c r="BD23" s="46"/>
      <c r="BE23" s="47"/>
      <c r="BF23" s="47"/>
      <c r="BG23" s="47"/>
      <c r="BH23" s="46"/>
      <c r="BI23" s="328"/>
      <c r="BJ23" s="47"/>
      <c r="BK23" s="46"/>
      <c r="BL23" s="328"/>
      <c r="BM23" s="47"/>
      <c r="BN23" s="46"/>
      <c r="BO23" s="45"/>
      <c r="BP23" s="46"/>
      <c r="BQ23" s="46"/>
      <c r="BR23" s="47"/>
      <c r="BS23" s="47"/>
      <c r="BT23" s="46"/>
      <c r="BU23" s="45"/>
      <c r="BV23" s="45"/>
      <c r="BW23" s="45"/>
      <c r="BX23" s="328"/>
      <c r="BY23" s="46"/>
      <c r="BZ23" s="45"/>
      <c r="CA23" s="47"/>
      <c r="CB23" s="46"/>
      <c r="CC23" s="328"/>
      <c r="CD23" s="735"/>
      <c r="CE23" s="45"/>
      <c r="CF23" s="46"/>
      <c r="CG23" s="46"/>
      <c r="CH23" s="46"/>
      <c r="CI23" s="46"/>
      <c r="CJ23" s="46"/>
      <c r="CK23" s="46"/>
      <c r="CL23" s="46"/>
      <c r="CM23" s="46"/>
      <c r="CN23" s="46"/>
      <c r="CO23" s="46"/>
      <c r="CP23" s="46"/>
      <c r="CQ23" s="46"/>
      <c r="CR23" s="46"/>
      <c r="CS23" s="46"/>
      <c r="CT23" s="46"/>
      <c r="CU23" s="46"/>
      <c r="CV23" s="46"/>
    </row>
    <row r="24" spans="1:100" s="106" customFormat="1" ht="9.75" customHeight="1">
      <c r="A24" s="1036">
        <v>6</v>
      </c>
      <c r="B24" s="985" t="s">
        <v>119</v>
      </c>
      <c r="C24" s="57" t="s">
        <v>5</v>
      </c>
      <c r="D24" s="57">
        <f>SUM(E24:CT24)</f>
        <v>37</v>
      </c>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241"/>
      <c r="AU24" s="241"/>
      <c r="AV24" s="57"/>
      <c r="AW24" s="57"/>
      <c r="AX24" s="57"/>
      <c r="AY24" s="57"/>
      <c r="AZ24" s="57"/>
      <c r="BA24" s="57"/>
      <c r="BB24" s="57"/>
      <c r="BC24" s="57"/>
      <c r="BD24" s="57"/>
      <c r="BE24" s="58"/>
      <c r="BF24" s="58"/>
      <c r="BG24" s="58"/>
      <c r="BH24" s="57"/>
      <c r="BI24" s="326"/>
      <c r="BJ24" s="58"/>
      <c r="BK24" s="57"/>
      <c r="BL24" s="359">
        <v>1</v>
      </c>
      <c r="BM24" s="82">
        <v>2</v>
      </c>
      <c r="BN24" s="79">
        <v>2</v>
      </c>
      <c r="BO24" s="213">
        <v>7</v>
      </c>
      <c r="BP24" s="85">
        <v>7</v>
      </c>
      <c r="BQ24" s="85">
        <v>6</v>
      </c>
      <c r="BR24" s="140">
        <v>6</v>
      </c>
      <c r="BS24" s="140">
        <v>6</v>
      </c>
      <c r="BT24" s="682"/>
      <c r="BU24" s="690"/>
      <c r="BV24" s="358"/>
      <c r="BW24" s="358"/>
      <c r="BX24" s="359"/>
      <c r="BY24" s="79"/>
      <c r="BZ24" s="423"/>
      <c r="CA24" s="683"/>
      <c r="CB24" s="57"/>
      <c r="CC24" s="326"/>
      <c r="CD24" s="730"/>
      <c r="CE24" s="60"/>
      <c r="CF24" s="57"/>
      <c r="CG24" s="57"/>
      <c r="CH24" s="57"/>
      <c r="CI24" s="57"/>
      <c r="CJ24" s="57"/>
      <c r="CK24" s="57"/>
      <c r="CL24" s="57"/>
      <c r="CM24" s="57"/>
      <c r="CN24" s="57"/>
      <c r="CO24" s="57"/>
      <c r="CP24" s="57"/>
      <c r="CQ24" s="57"/>
      <c r="CR24" s="57"/>
      <c r="CS24" s="57"/>
      <c r="CT24" s="57"/>
      <c r="CU24" s="57"/>
      <c r="CV24" s="57"/>
    </row>
    <row r="25" spans="1:100" s="106" customFormat="1" ht="9.75" customHeight="1">
      <c r="A25" s="1037"/>
      <c r="B25" s="986"/>
      <c r="C25" s="36" t="s">
        <v>6</v>
      </c>
      <c r="D25" s="36">
        <f t="shared" ref="D25:D53" si="13">SUM(E25:CT25)</f>
        <v>0</v>
      </c>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242"/>
      <c r="AU25" s="242"/>
      <c r="AV25" s="36"/>
      <c r="AW25" s="36"/>
      <c r="AX25" s="36"/>
      <c r="AY25" s="36"/>
      <c r="AZ25" s="36"/>
      <c r="BA25" s="36"/>
      <c r="BB25" s="36"/>
      <c r="BC25" s="36"/>
      <c r="BD25" s="36"/>
      <c r="BE25" s="37"/>
      <c r="BF25" s="37"/>
      <c r="BG25" s="37"/>
      <c r="BH25" s="36"/>
      <c r="BI25" s="327"/>
      <c r="BJ25" s="37"/>
      <c r="BK25" s="36"/>
      <c r="BL25" s="327"/>
      <c r="BM25" s="37"/>
      <c r="BN25" s="36"/>
      <c r="BO25" s="39"/>
      <c r="BP25" s="36"/>
      <c r="BQ25" s="36"/>
      <c r="BR25" s="37"/>
      <c r="BS25" s="37"/>
      <c r="BT25" s="36"/>
      <c r="BU25" s="39"/>
      <c r="BV25" s="39"/>
      <c r="BW25" s="39"/>
      <c r="BX25" s="327"/>
      <c r="BY25" s="36"/>
      <c r="BZ25" s="39"/>
      <c r="CA25" s="37"/>
      <c r="CB25" s="36"/>
      <c r="CC25" s="327"/>
      <c r="CD25" s="731"/>
      <c r="CE25" s="39"/>
      <c r="CF25" s="36"/>
      <c r="CG25" s="36"/>
      <c r="CH25" s="36"/>
      <c r="CI25" s="36"/>
      <c r="CJ25" s="36"/>
      <c r="CK25" s="36"/>
      <c r="CL25" s="36"/>
      <c r="CM25" s="36"/>
      <c r="CN25" s="36"/>
      <c r="CO25" s="36"/>
      <c r="CP25" s="36"/>
      <c r="CQ25" s="36"/>
      <c r="CR25" s="36"/>
      <c r="CS25" s="36"/>
      <c r="CT25" s="36"/>
      <c r="CU25" s="36"/>
      <c r="CV25" s="36"/>
    </row>
    <row r="26" spans="1:100" s="106" customFormat="1" ht="9.75" customHeight="1">
      <c r="A26" s="1037"/>
      <c r="B26" s="986"/>
      <c r="C26" s="36" t="s">
        <v>7</v>
      </c>
      <c r="D26" s="36">
        <f t="shared" si="13"/>
        <v>0</v>
      </c>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242"/>
      <c r="AU26" s="242"/>
      <c r="AV26" s="36"/>
      <c r="AW26" s="36"/>
      <c r="AX26" s="36"/>
      <c r="AY26" s="36"/>
      <c r="AZ26" s="36"/>
      <c r="BA26" s="36"/>
      <c r="BB26" s="36"/>
      <c r="BC26" s="36"/>
      <c r="BD26" s="36"/>
      <c r="BE26" s="37"/>
      <c r="BF26" s="37"/>
      <c r="BG26" s="37"/>
      <c r="BH26" s="36"/>
      <c r="BI26" s="327"/>
      <c r="BJ26" s="37"/>
      <c r="BK26" s="36"/>
      <c r="BL26" s="327"/>
      <c r="BM26" s="37"/>
      <c r="BN26" s="36"/>
      <c r="BO26" s="39"/>
      <c r="BP26" s="36"/>
      <c r="BQ26" s="36"/>
      <c r="BR26" s="37"/>
      <c r="BS26" s="37"/>
      <c r="BT26" s="36"/>
      <c r="BU26" s="39"/>
      <c r="BV26" s="39"/>
      <c r="BW26" s="39"/>
      <c r="BX26" s="327"/>
      <c r="BY26" s="36"/>
      <c r="BZ26" s="39"/>
      <c r="CA26" s="37"/>
      <c r="CB26" s="36"/>
      <c r="CC26" s="327"/>
      <c r="CD26" s="731"/>
      <c r="CE26" s="39"/>
      <c r="CF26" s="36"/>
      <c r="CG26" s="36"/>
      <c r="CH26" s="36"/>
      <c r="CI26" s="36"/>
      <c r="CJ26" s="36"/>
      <c r="CK26" s="36"/>
      <c r="CL26" s="36"/>
      <c r="CM26" s="36"/>
      <c r="CN26" s="36"/>
      <c r="CO26" s="36"/>
      <c r="CP26" s="36"/>
      <c r="CQ26" s="36"/>
      <c r="CR26" s="36"/>
      <c r="CS26" s="36"/>
      <c r="CT26" s="36"/>
      <c r="CU26" s="36"/>
      <c r="CV26" s="36"/>
    </row>
    <row r="27" spans="1:100" s="106" customFormat="1" ht="9.75" customHeight="1">
      <c r="A27" s="1037"/>
      <c r="B27" s="986"/>
      <c r="C27" s="46" t="s">
        <v>8</v>
      </c>
      <c r="D27" s="36">
        <f t="shared" si="13"/>
        <v>66</v>
      </c>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242"/>
      <c r="AU27" s="242"/>
      <c r="AV27" s="36"/>
      <c r="AW27" s="36"/>
      <c r="AX27" s="36"/>
      <c r="AY27" s="36"/>
      <c r="AZ27" s="36"/>
      <c r="BA27" s="36"/>
      <c r="BB27" s="36"/>
      <c r="BC27" s="36"/>
      <c r="BD27" s="36"/>
      <c r="BE27" s="37"/>
      <c r="BF27" s="37"/>
      <c r="BG27" s="37"/>
      <c r="BH27" s="36"/>
      <c r="BI27" s="327"/>
      <c r="BJ27" s="37"/>
      <c r="BK27" s="36"/>
      <c r="BL27" s="327"/>
      <c r="BM27" s="37"/>
      <c r="BN27" s="36"/>
      <c r="BO27" s="44">
        <v>5</v>
      </c>
      <c r="BP27" s="43">
        <v>5</v>
      </c>
      <c r="BQ27" s="43">
        <v>7</v>
      </c>
      <c r="BR27" s="160">
        <v>7</v>
      </c>
      <c r="BS27" s="160">
        <v>7</v>
      </c>
      <c r="BT27" s="43">
        <v>7</v>
      </c>
      <c r="BU27" s="44">
        <v>7</v>
      </c>
      <c r="BV27" s="44">
        <v>7</v>
      </c>
      <c r="BW27" s="44">
        <v>7</v>
      </c>
      <c r="BX27" s="336">
        <v>7</v>
      </c>
      <c r="BY27" s="79"/>
      <c r="BZ27" s="423"/>
      <c r="CA27" s="82"/>
      <c r="CB27" s="637"/>
      <c r="CC27" s="327"/>
      <c r="CD27" s="731"/>
      <c r="CE27" s="39"/>
      <c r="CF27" s="36"/>
      <c r="CG27" s="36"/>
      <c r="CH27" s="36"/>
      <c r="CI27" s="36"/>
      <c r="CJ27" s="36"/>
      <c r="CK27" s="36"/>
      <c r="CL27" s="36"/>
      <c r="CM27" s="36"/>
      <c r="CN27" s="36"/>
      <c r="CO27" s="36"/>
      <c r="CP27" s="36"/>
      <c r="CQ27" s="36"/>
      <c r="CR27" s="36"/>
      <c r="CS27" s="36"/>
      <c r="CT27" s="36"/>
      <c r="CU27" s="36"/>
      <c r="CV27" s="36"/>
    </row>
    <row r="28" spans="1:100" s="106" customFormat="1" ht="9.75" customHeight="1">
      <c r="A28" s="1038"/>
      <c r="B28" s="987"/>
      <c r="C28" s="61" t="s">
        <v>9</v>
      </c>
      <c r="D28" s="61">
        <f t="shared" si="13"/>
        <v>0</v>
      </c>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243"/>
      <c r="AU28" s="243"/>
      <c r="AV28" s="61"/>
      <c r="AW28" s="61"/>
      <c r="AX28" s="61"/>
      <c r="AY28" s="61"/>
      <c r="AZ28" s="61"/>
      <c r="BA28" s="61"/>
      <c r="BB28" s="61"/>
      <c r="BC28" s="61"/>
      <c r="BD28" s="61"/>
      <c r="BE28" s="62"/>
      <c r="BF28" s="62"/>
      <c r="BG28" s="62"/>
      <c r="BH28" s="61"/>
      <c r="BI28" s="329"/>
      <c r="BJ28" s="62"/>
      <c r="BK28" s="61"/>
      <c r="BL28" s="329"/>
      <c r="BM28" s="62"/>
      <c r="BN28" s="61"/>
      <c r="BO28" s="64"/>
      <c r="BP28" s="61"/>
      <c r="BQ28" s="61"/>
      <c r="BR28" s="62"/>
      <c r="BS28" s="62"/>
      <c r="BT28" s="61"/>
      <c r="BU28" s="64"/>
      <c r="BV28" s="64"/>
      <c r="BW28" s="64"/>
      <c r="BX28" s="329"/>
      <c r="BY28" s="61"/>
      <c r="BZ28" s="64"/>
      <c r="CA28" s="62"/>
      <c r="CB28" s="61"/>
      <c r="CC28" s="329"/>
      <c r="CD28" s="732"/>
      <c r="CE28" s="64"/>
      <c r="CF28" s="61"/>
      <c r="CG28" s="61"/>
      <c r="CH28" s="61"/>
      <c r="CI28" s="61"/>
      <c r="CJ28" s="61"/>
      <c r="CK28" s="61"/>
      <c r="CL28" s="61"/>
      <c r="CM28" s="61"/>
      <c r="CN28" s="61"/>
      <c r="CO28" s="61"/>
      <c r="CP28" s="61"/>
      <c r="CQ28" s="61"/>
      <c r="CR28" s="61"/>
      <c r="CS28" s="61"/>
      <c r="CT28" s="61"/>
      <c r="CU28" s="61"/>
      <c r="CV28" s="61"/>
    </row>
    <row r="29" spans="1:100" s="106" customFormat="1" ht="9.75" customHeight="1">
      <c r="A29" s="1036">
        <v>6</v>
      </c>
      <c r="B29" s="985" t="s">
        <v>124</v>
      </c>
      <c r="C29" s="57" t="s">
        <v>5</v>
      </c>
      <c r="D29" s="57">
        <f t="shared" si="13"/>
        <v>0</v>
      </c>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241"/>
      <c r="AU29" s="241"/>
      <c r="AV29" s="57"/>
      <c r="AW29" s="57"/>
      <c r="AX29" s="57"/>
      <c r="AY29" s="57"/>
      <c r="AZ29" s="57"/>
      <c r="BA29" s="57"/>
      <c r="BB29" s="57"/>
      <c r="BC29" s="57"/>
      <c r="BD29" s="57"/>
      <c r="BE29" s="58"/>
      <c r="BF29" s="58"/>
      <c r="BG29" s="58"/>
      <c r="BH29" s="57"/>
      <c r="BI29" s="326"/>
      <c r="BJ29" s="58"/>
      <c r="BK29" s="57"/>
      <c r="BL29" s="326"/>
      <c r="BM29" s="58"/>
      <c r="BN29" s="57"/>
      <c r="BO29" s="60"/>
      <c r="BP29" s="57"/>
      <c r="BQ29" s="57"/>
      <c r="BR29" s="58"/>
      <c r="BS29" s="58"/>
      <c r="BT29" s="57"/>
      <c r="BU29" s="60"/>
      <c r="BV29" s="60"/>
      <c r="BW29" s="60"/>
      <c r="BX29" s="326"/>
      <c r="BY29" s="57"/>
      <c r="BZ29" s="60"/>
      <c r="CA29" s="58"/>
      <c r="CB29" s="57"/>
      <c r="CC29" s="326"/>
      <c r="CD29" s="730"/>
      <c r="CE29" s="60"/>
      <c r="CF29" s="57"/>
      <c r="CG29" s="57"/>
      <c r="CH29" s="57"/>
      <c r="CI29" s="57"/>
      <c r="CJ29" s="57"/>
      <c r="CK29" s="57"/>
      <c r="CL29" s="57"/>
      <c r="CM29" s="57"/>
      <c r="CN29" s="57"/>
      <c r="CO29" s="57"/>
      <c r="CP29" s="57"/>
      <c r="CQ29" s="57"/>
      <c r="CR29" s="57"/>
      <c r="CS29" s="57"/>
      <c r="CT29" s="57"/>
      <c r="CU29" s="57"/>
      <c r="CV29" s="57"/>
    </row>
    <row r="30" spans="1:100" s="106" customFormat="1" ht="9.75" customHeight="1">
      <c r="A30" s="1037"/>
      <c r="B30" s="986"/>
      <c r="C30" s="36" t="s">
        <v>6</v>
      </c>
      <c r="D30" s="36">
        <f t="shared" si="13"/>
        <v>26</v>
      </c>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7"/>
      <c r="BF30" s="37"/>
      <c r="BG30" s="37"/>
      <c r="BH30" s="36"/>
      <c r="BI30" s="327"/>
      <c r="BJ30" s="37"/>
      <c r="BK30" s="36"/>
      <c r="BL30" s="327"/>
      <c r="BM30" s="37"/>
      <c r="BN30" s="36"/>
      <c r="BO30" s="212">
        <v>5</v>
      </c>
      <c r="BP30" s="42">
        <v>7</v>
      </c>
      <c r="BQ30" s="42">
        <v>7</v>
      </c>
      <c r="BR30" s="112">
        <v>5</v>
      </c>
      <c r="BS30" s="684">
        <v>2</v>
      </c>
      <c r="BT30" s="43"/>
      <c r="BU30" s="39"/>
      <c r="BV30" s="39"/>
      <c r="BW30" s="39"/>
      <c r="BX30" s="327"/>
      <c r="BY30" s="36"/>
      <c r="BZ30" s="39"/>
      <c r="CA30" s="37"/>
      <c r="CB30" s="36"/>
      <c r="CC30" s="327"/>
      <c r="CD30" s="731"/>
      <c r="CE30" s="39"/>
      <c r="CF30" s="36"/>
      <c r="CG30" s="36"/>
      <c r="CH30" s="36"/>
      <c r="CI30" s="36"/>
      <c r="CJ30" s="36"/>
      <c r="CK30" s="36"/>
      <c r="CL30" s="36"/>
      <c r="CM30" s="36"/>
      <c r="CN30" s="36"/>
      <c r="CO30" s="36"/>
      <c r="CP30" s="36"/>
      <c r="CQ30" s="36"/>
      <c r="CR30" s="36"/>
      <c r="CS30" s="36"/>
      <c r="CT30" s="36"/>
      <c r="CU30" s="36"/>
      <c r="CV30" s="36"/>
    </row>
    <row r="31" spans="1:100" s="106" customFormat="1" ht="9.75" customHeight="1">
      <c r="A31" s="1037"/>
      <c r="B31" s="986"/>
      <c r="C31" s="36" t="s">
        <v>7</v>
      </c>
      <c r="D31" s="36">
        <f t="shared" si="13"/>
        <v>18</v>
      </c>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7"/>
      <c r="BF31" s="37"/>
      <c r="BG31" s="37"/>
      <c r="BH31" s="36"/>
      <c r="BI31" s="327"/>
      <c r="BJ31" s="37"/>
      <c r="BK31" s="36"/>
      <c r="BL31" s="327"/>
      <c r="BM31" s="37"/>
      <c r="BN31" s="36"/>
      <c r="BO31" s="39"/>
      <c r="BP31" s="36"/>
      <c r="BQ31" s="42">
        <v>7</v>
      </c>
      <c r="BR31" s="41">
        <v>3</v>
      </c>
      <c r="BS31" s="41">
        <v>3</v>
      </c>
      <c r="BT31" s="53">
        <v>3</v>
      </c>
      <c r="BU31" s="688">
        <v>2</v>
      </c>
      <c r="BV31" s="39"/>
      <c r="BW31" s="39"/>
      <c r="BX31" s="327"/>
      <c r="BY31" s="36"/>
      <c r="BZ31" s="39"/>
      <c r="CA31" s="37"/>
      <c r="CB31" s="36"/>
      <c r="CC31" s="327"/>
      <c r="CD31" s="731"/>
      <c r="CE31" s="39"/>
      <c r="CF31" s="36"/>
      <c r="CG31" s="36"/>
      <c r="CH31" s="36"/>
      <c r="CI31" s="36"/>
      <c r="CJ31" s="36"/>
      <c r="CK31" s="36"/>
      <c r="CL31" s="36"/>
      <c r="CM31" s="36"/>
      <c r="CN31" s="36"/>
      <c r="CO31" s="36"/>
      <c r="CP31" s="36"/>
      <c r="CQ31" s="36"/>
      <c r="CR31" s="36"/>
      <c r="CS31" s="36"/>
      <c r="CT31" s="36"/>
      <c r="CU31" s="36"/>
      <c r="CV31" s="36"/>
    </row>
    <row r="32" spans="1:100" s="106" customFormat="1" ht="9.75" customHeight="1">
      <c r="A32" s="1037"/>
      <c r="B32" s="986"/>
      <c r="C32" s="36" t="s">
        <v>8</v>
      </c>
      <c r="D32" s="36">
        <f t="shared" si="13"/>
        <v>0</v>
      </c>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242"/>
      <c r="AU32" s="242"/>
      <c r="AV32" s="36"/>
      <c r="AW32" s="36"/>
      <c r="AX32" s="36"/>
      <c r="AY32" s="36"/>
      <c r="AZ32" s="36"/>
      <c r="BA32" s="36"/>
      <c r="BB32" s="36"/>
      <c r="BC32" s="36"/>
      <c r="BD32" s="36"/>
      <c r="BE32" s="37"/>
      <c r="BF32" s="37"/>
      <c r="BG32" s="37"/>
      <c r="BH32" s="36"/>
      <c r="BI32" s="327"/>
      <c r="BJ32" s="37"/>
      <c r="BK32" s="36"/>
      <c r="BL32" s="327"/>
      <c r="BM32" s="37"/>
      <c r="BN32" s="36"/>
      <c r="BO32" s="39"/>
      <c r="BP32" s="36"/>
      <c r="BQ32" s="36"/>
      <c r="BR32" s="37"/>
      <c r="BS32" s="37"/>
      <c r="BT32" s="36"/>
      <c r="BU32" s="39"/>
      <c r="BV32" s="39"/>
      <c r="BW32" s="39"/>
      <c r="BX32" s="327"/>
      <c r="BY32" s="36"/>
      <c r="BZ32" s="39"/>
      <c r="CA32" s="37"/>
      <c r="CB32" s="36"/>
      <c r="CC32" s="327"/>
      <c r="CD32" s="731"/>
      <c r="CE32" s="39"/>
      <c r="CF32" s="36"/>
      <c r="CG32" s="36"/>
      <c r="CH32" s="36"/>
      <c r="CI32" s="36"/>
      <c r="CJ32" s="36"/>
      <c r="CK32" s="36"/>
      <c r="CL32" s="36"/>
      <c r="CM32" s="36"/>
      <c r="CN32" s="36"/>
      <c r="CO32" s="36"/>
      <c r="CP32" s="36"/>
      <c r="CQ32" s="36"/>
      <c r="CR32" s="36"/>
      <c r="CS32" s="36"/>
      <c r="CT32" s="36"/>
      <c r="CU32" s="36"/>
      <c r="CV32" s="36"/>
    </row>
    <row r="33" spans="1:100" s="106" customFormat="1" ht="9.75" customHeight="1">
      <c r="A33" s="1038"/>
      <c r="B33" s="987"/>
      <c r="C33" s="61" t="s">
        <v>9</v>
      </c>
      <c r="D33" s="61">
        <f t="shared" si="13"/>
        <v>0</v>
      </c>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243"/>
      <c r="AU33" s="243"/>
      <c r="AV33" s="61"/>
      <c r="AW33" s="61"/>
      <c r="AX33" s="61"/>
      <c r="AY33" s="61"/>
      <c r="AZ33" s="61"/>
      <c r="BA33" s="61"/>
      <c r="BB33" s="61"/>
      <c r="BC33" s="61"/>
      <c r="BD33" s="61"/>
      <c r="BE33" s="62"/>
      <c r="BF33" s="62"/>
      <c r="BG33" s="62"/>
      <c r="BH33" s="61"/>
      <c r="BI33" s="329"/>
      <c r="BJ33" s="62"/>
      <c r="BK33" s="61"/>
      <c r="BL33" s="329"/>
      <c r="BM33" s="62"/>
      <c r="BN33" s="61"/>
      <c r="BO33" s="64"/>
      <c r="BP33" s="61"/>
      <c r="BQ33" s="61"/>
      <c r="BR33" s="62"/>
      <c r="BS33" s="62"/>
      <c r="BT33" s="61"/>
      <c r="BU33" s="64"/>
      <c r="BV33" s="64"/>
      <c r="BW33" s="64"/>
      <c r="BX33" s="329"/>
      <c r="BY33" s="61"/>
      <c r="BZ33" s="64"/>
      <c r="CA33" s="62"/>
      <c r="CB33" s="61"/>
      <c r="CC33" s="329"/>
      <c r="CD33" s="732"/>
      <c r="CE33" s="64"/>
      <c r="CF33" s="61"/>
      <c r="CG33" s="61"/>
      <c r="CH33" s="61"/>
      <c r="CI33" s="61"/>
      <c r="CJ33" s="61"/>
      <c r="CK33" s="61"/>
      <c r="CL33" s="61"/>
      <c r="CM33" s="61"/>
      <c r="CN33" s="61"/>
      <c r="CO33" s="61"/>
      <c r="CP33" s="61"/>
      <c r="CQ33" s="61"/>
      <c r="CR33" s="61"/>
      <c r="CS33" s="61"/>
      <c r="CT33" s="61"/>
      <c r="CU33" s="61"/>
      <c r="CV33" s="61"/>
    </row>
    <row r="34" spans="1:100" s="106" customFormat="1" ht="9.75" customHeight="1">
      <c r="A34" s="1036">
        <v>8</v>
      </c>
      <c r="B34" s="985" t="s">
        <v>125</v>
      </c>
      <c r="C34" s="57" t="s">
        <v>5</v>
      </c>
      <c r="D34" s="57">
        <f t="shared" si="13"/>
        <v>0</v>
      </c>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241"/>
      <c r="AU34" s="241"/>
      <c r="AV34" s="57"/>
      <c r="AW34" s="57"/>
      <c r="AX34" s="57"/>
      <c r="AY34" s="57"/>
      <c r="AZ34" s="57"/>
      <c r="BA34" s="57"/>
      <c r="BB34" s="57"/>
      <c r="BC34" s="57"/>
      <c r="BD34" s="57"/>
      <c r="BE34" s="58"/>
      <c r="BF34" s="58"/>
      <c r="BG34" s="58"/>
      <c r="BH34" s="57"/>
      <c r="BI34" s="326"/>
      <c r="BJ34" s="58"/>
      <c r="BK34" s="57"/>
      <c r="BL34" s="326"/>
      <c r="BM34" s="58"/>
      <c r="BN34" s="57"/>
      <c r="BO34" s="60"/>
      <c r="BP34" s="57"/>
      <c r="BQ34" s="57"/>
      <c r="BR34" s="58"/>
      <c r="BS34" s="58"/>
      <c r="BT34" s="57"/>
      <c r="BU34" s="60"/>
      <c r="BV34" s="60"/>
      <c r="BW34" s="60"/>
      <c r="BX34" s="326"/>
      <c r="BY34" s="57"/>
      <c r="BZ34" s="60"/>
      <c r="CA34" s="58"/>
      <c r="CB34" s="57"/>
      <c r="CC34" s="326"/>
      <c r="CD34" s="730"/>
      <c r="CE34" s="60"/>
      <c r="CF34" s="57"/>
      <c r="CG34" s="57"/>
      <c r="CH34" s="57"/>
      <c r="CI34" s="57"/>
      <c r="CJ34" s="57"/>
      <c r="CK34" s="57"/>
      <c r="CL34" s="57"/>
      <c r="CM34" s="57"/>
      <c r="CN34" s="57"/>
      <c r="CO34" s="57"/>
      <c r="CP34" s="57"/>
      <c r="CQ34" s="57"/>
      <c r="CR34" s="57"/>
      <c r="CS34" s="57"/>
      <c r="CT34" s="57"/>
      <c r="CU34" s="57"/>
      <c r="CV34" s="57"/>
    </row>
    <row r="35" spans="1:100" s="106" customFormat="1" ht="9.75" customHeight="1">
      <c r="A35" s="1037"/>
      <c r="B35" s="986"/>
      <c r="C35" s="36" t="s">
        <v>6</v>
      </c>
      <c r="D35" s="36">
        <f t="shared" si="13"/>
        <v>22</v>
      </c>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7"/>
      <c r="BF35" s="37"/>
      <c r="BG35" s="37"/>
      <c r="BH35" s="36"/>
      <c r="BI35" s="327"/>
      <c r="BJ35" s="37"/>
      <c r="BK35" s="36"/>
      <c r="BL35" s="327"/>
      <c r="BM35" s="37"/>
      <c r="BN35" s="36"/>
      <c r="BO35" s="39"/>
      <c r="BP35" s="36"/>
      <c r="BQ35" s="36"/>
      <c r="BR35" s="37"/>
      <c r="BS35" s="37"/>
      <c r="BT35" s="36"/>
      <c r="BU35" s="39"/>
      <c r="BV35" s="39"/>
      <c r="BW35" s="39"/>
      <c r="BX35" s="231">
        <v>4</v>
      </c>
      <c r="BY35" s="42">
        <v>5</v>
      </c>
      <c r="BZ35" s="212">
        <v>5</v>
      </c>
      <c r="CA35" s="41">
        <v>5</v>
      </c>
      <c r="CB35" s="53">
        <v>3</v>
      </c>
      <c r="CC35" s="327"/>
      <c r="CD35" s="731"/>
      <c r="CE35" s="39"/>
      <c r="CF35" s="36"/>
      <c r="CG35" s="36"/>
      <c r="CH35" s="36"/>
      <c r="CI35" s="36"/>
      <c r="CJ35" s="36"/>
      <c r="CK35" s="646"/>
      <c r="CL35" s="36"/>
      <c r="CM35" s="36"/>
      <c r="CN35" s="36"/>
      <c r="CO35" s="36"/>
      <c r="CP35" s="36"/>
      <c r="CQ35" s="36"/>
      <c r="CR35" s="36"/>
      <c r="CS35" s="36"/>
      <c r="CT35" s="36"/>
      <c r="CU35" s="36"/>
      <c r="CV35" s="36"/>
    </row>
    <row r="36" spans="1:100" s="106" customFormat="1" ht="9.75" customHeight="1">
      <c r="A36" s="1037"/>
      <c r="B36" s="986"/>
      <c r="C36" s="36" t="s">
        <v>7</v>
      </c>
      <c r="D36" s="36">
        <f t="shared" si="13"/>
        <v>50</v>
      </c>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242"/>
      <c r="AU36" s="242"/>
      <c r="AV36" s="36"/>
      <c r="AW36" s="36"/>
      <c r="AX36" s="36"/>
      <c r="AY36" s="36"/>
      <c r="AZ36" s="36"/>
      <c r="BA36" s="36"/>
      <c r="BB36" s="36"/>
      <c r="BC36" s="36"/>
      <c r="BD36" s="36"/>
      <c r="BE36" s="37"/>
      <c r="BF36" s="37"/>
      <c r="BG36" s="37"/>
      <c r="BH36" s="36"/>
      <c r="BI36" s="327"/>
      <c r="BJ36" s="37"/>
      <c r="BK36" s="36"/>
      <c r="BL36" s="327"/>
      <c r="BM36" s="37"/>
      <c r="BN36" s="36"/>
      <c r="BO36" s="39"/>
      <c r="BP36" s="36"/>
      <c r="BQ36" s="36"/>
      <c r="BR36" s="37"/>
      <c r="BS36" s="37"/>
      <c r="BT36" s="36"/>
      <c r="BU36" s="39"/>
      <c r="BV36" s="39"/>
      <c r="BW36" s="39"/>
      <c r="BX36" s="327"/>
      <c r="BY36" s="36"/>
      <c r="BZ36" s="39"/>
      <c r="CA36" s="327"/>
      <c r="CB36" s="43"/>
      <c r="CC36" s="336">
        <v>5</v>
      </c>
      <c r="CD36" s="736">
        <v>5</v>
      </c>
      <c r="CE36" s="44">
        <v>5</v>
      </c>
      <c r="CF36" s="44">
        <v>5</v>
      </c>
      <c r="CG36" s="43">
        <v>5</v>
      </c>
      <c r="CH36" s="43">
        <v>5</v>
      </c>
      <c r="CI36" s="43">
        <v>5</v>
      </c>
      <c r="CJ36" s="43">
        <v>5</v>
      </c>
      <c r="CK36" s="43">
        <v>5</v>
      </c>
      <c r="CL36" s="43">
        <v>5</v>
      </c>
      <c r="CM36" s="646"/>
      <c r="CN36" s="36"/>
      <c r="CO36" s="36"/>
      <c r="CP36" s="36"/>
      <c r="CQ36" s="36"/>
      <c r="CR36" s="36"/>
      <c r="CS36" s="36"/>
      <c r="CT36" s="36"/>
      <c r="CU36" s="36"/>
      <c r="CV36" s="36"/>
    </row>
    <row r="37" spans="1:100" s="106" customFormat="1" ht="9.75" customHeight="1">
      <c r="A37" s="1037"/>
      <c r="B37" s="986"/>
      <c r="C37" s="36" t="s">
        <v>6</v>
      </c>
      <c r="D37" s="36">
        <f t="shared" si="13"/>
        <v>24</v>
      </c>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242"/>
      <c r="AU37" s="242"/>
      <c r="AV37" s="36"/>
      <c r="AW37" s="36"/>
      <c r="AX37" s="36"/>
      <c r="AY37" s="36"/>
      <c r="AZ37" s="36"/>
      <c r="BA37" s="36"/>
      <c r="BB37" s="36"/>
      <c r="BC37" s="36"/>
      <c r="BD37" s="36"/>
      <c r="BE37" s="37"/>
      <c r="BF37" s="37"/>
      <c r="BG37" s="37"/>
      <c r="BH37" s="36"/>
      <c r="BI37" s="327"/>
      <c r="BJ37" s="37"/>
      <c r="BK37" s="36"/>
      <c r="BL37" s="327"/>
      <c r="BM37" s="37"/>
      <c r="BN37" s="36"/>
      <c r="BO37" s="39"/>
      <c r="BP37" s="36"/>
      <c r="BQ37" s="36"/>
      <c r="BR37" s="37"/>
      <c r="BS37" s="37"/>
      <c r="BT37" s="36"/>
      <c r="BU37" s="39"/>
      <c r="BV37" s="39"/>
      <c r="BW37" s="39"/>
      <c r="BX37" s="327"/>
      <c r="BY37" s="36"/>
      <c r="BZ37" s="39"/>
      <c r="CA37" s="37"/>
      <c r="CB37" s="36"/>
      <c r="CC37" s="336">
        <v>4</v>
      </c>
      <c r="CD37" s="736">
        <v>4</v>
      </c>
      <c r="CE37" s="44">
        <v>4</v>
      </c>
      <c r="CF37" s="43">
        <v>4</v>
      </c>
      <c r="CG37" s="43">
        <v>4</v>
      </c>
      <c r="CH37" s="43">
        <v>4</v>
      </c>
      <c r="CI37" s="36"/>
      <c r="CJ37" s="36"/>
      <c r="CK37" s="646"/>
      <c r="CL37" s="36"/>
      <c r="CM37" s="36"/>
      <c r="CN37" s="36"/>
      <c r="CO37" s="36"/>
      <c r="CP37" s="36"/>
      <c r="CQ37" s="36"/>
      <c r="CR37" s="36"/>
      <c r="CS37" s="36"/>
      <c r="CT37" s="36"/>
      <c r="CU37" s="36"/>
      <c r="CV37" s="36"/>
    </row>
    <row r="38" spans="1:100" s="106" customFormat="1" ht="9.75" customHeight="1">
      <c r="A38" s="1038"/>
      <c r="B38" s="987"/>
      <c r="C38" s="61" t="s">
        <v>7</v>
      </c>
      <c r="D38" s="61">
        <f t="shared" si="13"/>
        <v>8</v>
      </c>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243"/>
      <c r="AU38" s="243"/>
      <c r="AV38" s="61"/>
      <c r="AW38" s="61"/>
      <c r="AX38" s="61"/>
      <c r="AY38" s="61"/>
      <c r="AZ38" s="61"/>
      <c r="BA38" s="61"/>
      <c r="BB38" s="61"/>
      <c r="BC38" s="61"/>
      <c r="BD38" s="61"/>
      <c r="BE38" s="62"/>
      <c r="BF38" s="62"/>
      <c r="BG38" s="62"/>
      <c r="BH38" s="61"/>
      <c r="BI38" s="329"/>
      <c r="BJ38" s="62"/>
      <c r="BK38" s="61"/>
      <c r="BL38" s="329"/>
      <c r="BM38" s="62"/>
      <c r="BN38" s="61"/>
      <c r="BO38" s="64"/>
      <c r="BP38" s="61"/>
      <c r="BQ38" s="61"/>
      <c r="BR38" s="62"/>
      <c r="BS38" s="62"/>
      <c r="BT38" s="61"/>
      <c r="BU38" s="64"/>
      <c r="BV38" s="64"/>
      <c r="BW38" s="64"/>
      <c r="BX38" s="329"/>
      <c r="BY38" s="61"/>
      <c r="BZ38" s="64"/>
      <c r="CA38" s="62"/>
      <c r="CB38" s="61"/>
      <c r="CC38" s="329"/>
      <c r="CD38" s="732"/>
      <c r="CE38" s="44">
        <v>4</v>
      </c>
      <c r="CF38" s="44">
        <v>4</v>
      </c>
      <c r="CG38" s="53"/>
      <c r="CH38" s="61"/>
      <c r="CI38" s="61"/>
      <c r="CJ38" s="61"/>
      <c r="CK38" s="61"/>
      <c r="CL38" s="61"/>
      <c r="CM38" s="61"/>
      <c r="CN38" s="61"/>
      <c r="CO38" s="61"/>
      <c r="CP38" s="61"/>
      <c r="CQ38" s="61"/>
      <c r="CR38" s="61"/>
      <c r="CS38" s="61"/>
      <c r="CT38" s="61"/>
      <c r="CU38" s="61"/>
      <c r="CV38" s="61"/>
    </row>
    <row r="39" spans="1:100" s="106" customFormat="1" ht="9.75" customHeight="1">
      <c r="A39" s="1024">
        <v>7</v>
      </c>
      <c r="B39" s="985" t="s">
        <v>126</v>
      </c>
      <c r="C39" s="57" t="s">
        <v>5</v>
      </c>
      <c r="D39" s="57">
        <f t="shared" si="13"/>
        <v>0</v>
      </c>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241"/>
      <c r="AU39" s="241"/>
      <c r="AV39" s="57"/>
      <c r="AW39" s="57"/>
      <c r="AX39" s="57"/>
      <c r="AY39" s="57"/>
      <c r="AZ39" s="57"/>
      <c r="BA39" s="57"/>
      <c r="BB39" s="57"/>
      <c r="BC39" s="57"/>
      <c r="BD39" s="57"/>
      <c r="BE39" s="58"/>
      <c r="BF39" s="58"/>
      <c r="BG39" s="58"/>
      <c r="BH39" s="57"/>
      <c r="BI39" s="326"/>
      <c r="BJ39" s="58"/>
      <c r="BK39" s="57"/>
      <c r="BL39" s="326"/>
      <c r="BM39" s="58"/>
      <c r="BN39" s="57"/>
      <c r="BO39" s="60"/>
      <c r="BP39" s="57"/>
      <c r="BQ39" s="57"/>
      <c r="BR39" s="58"/>
      <c r="BS39" s="58"/>
      <c r="BT39" s="57"/>
      <c r="BU39" s="60"/>
      <c r="BV39" s="60"/>
      <c r="BW39" s="60"/>
      <c r="BX39" s="326"/>
      <c r="BY39" s="57"/>
      <c r="BZ39" s="60"/>
      <c r="CA39" s="58"/>
      <c r="CB39" s="57"/>
      <c r="CC39" s="326"/>
      <c r="CD39" s="730"/>
      <c r="CE39" s="60"/>
      <c r="CF39" s="57"/>
      <c r="CG39" s="57"/>
      <c r="CH39" s="57"/>
      <c r="CI39" s="57"/>
      <c r="CJ39" s="57"/>
      <c r="CK39" s="57"/>
      <c r="CL39" s="57"/>
      <c r="CM39" s="57"/>
      <c r="CN39" s="57"/>
      <c r="CO39" s="57"/>
      <c r="CP39" s="57"/>
      <c r="CQ39" s="57"/>
      <c r="CR39" s="57"/>
      <c r="CS39" s="57"/>
      <c r="CT39" s="57"/>
      <c r="CU39" s="57"/>
      <c r="CV39" s="57"/>
    </row>
    <row r="40" spans="1:100" s="106" customFormat="1" ht="9.75" customHeight="1">
      <c r="A40" s="1025"/>
      <c r="B40" s="986"/>
      <c r="C40" s="36" t="s">
        <v>6</v>
      </c>
      <c r="D40" s="36">
        <f t="shared" si="13"/>
        <v>74</v>
      </c>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242"/>
      <c r="AU40" s="242"/>
      <c r="AV40" s="36"/>
      <c r="AW40" s="36"/>
      <c r="AX40" s="36"/>
      <c r="AY40" s="36"/>
      <c r="AZ40" s="36"/>
      <c r="BA40" s="36"/>
      <c r="BB40" s="36"/>
      <c r="BC40" s="36"/>
      <c r="BD40" s="36"/>
      <c r="BE40" s="37"/>
      <c r="BF40" s="37"/>
      <c r="BG40" s="37"/>
      <c r="BH40" s="36"/>
      <c r="BI40" s="327"/>
      <c r="BJ40" s="37"/>
      <c r="BK40" s="36"/>
      <c r="BL40" s="327"/>
      <c r="BM40" s="37"/>
      <c r="BN40" s="36"/>
      <c r="BO40" s="39"/>
      <c r="BP40" s="36"/>
      <c r="BQ40" s="36"/>
      <c r="BR40" s="37"/>
      <c r="BS40" s="37"/>
      <c r="BT40" s="36"/>
      <c r="BU40" s="39"/>
      <c r="BV40" s="39"/>
      <c r="BW40" s="39"/>
      <c r="BX40" s="327"/>
      <c r="BY40" s="36"/>
      <c r="BZ40" s="212">
        <v>4</v>
      </c>
      <c r="CA40" s="231">
        <v>4</v>
      </c>
      <c r="CB40" s="42">
        <v>4</v>
      </c>
      <c r="CC40" s="231">
        <v>4</v>
      </c>
      <c r="CD40" s="734">
        <v>4</v>
      </c>
      <c r="CE40" s="212">
        <v>3</v>
      </c>
      <c r="CF40" s="53">
        <v>5</v>
      </c>
      <c r="CG40" s="53">
        <v>5</v>
      </c>
      <c r="CH40" s="53">
        <v>5</v>
      </c>
      <c r="CI40" s="53">
        <v>5</v>
      </c>
      <c r="CJ40" s="53">
        <v>5</v>
      </c>
      <c r="CK40" s="53">
        <v>5</v>
      </c>
      <c r="CL40" s="53">
        <v>5</v>
      </c>
      <c r="CM40" s="53">
        <v>5</v>
      </c>
      <c r="CN40" s="53">
        <v>5</v>
      </c>
      <c r="CO40" s="708">
        <v>3</v>
      </c>
      <c r="CP40" s="708">
        <v>3</v>
      </c>
      <c r="CQ40" s="646"/>
      <c r="CR40" s="36"/>
      <c r="CS40" s="36"/>
      <c r="CT40" s="36"/>
      <c r="CU40" s="36"/>
      <c r="CV40" s="36"/>
    </row>
    <row r="41" spans="1:100" s="106" customFormat="1" ht="9.75" customHeight="1">
      <c r="A41" s="1025"/>
      <c r="B41" s="986"/>
      <c r="C41" s="36" t="s">
        <v>7</v>
      </c>
      <c r="D41" s="36">
        <f t="shared" si="13"/>
        <v>0</v>
      </c>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242"/>
      <c r="AU41" s="242"/>
      <c r="AV41" s="36"/>
      <c r="AW41" s="36"/>
      <c r="AX41" s="36"/>
      <c r="AY41" s="36"/>
      <c r="AZ41" s="36"/>
      <c r="BA41" s="36"/>
      <c r="BB41" s="36"/>
      <c r="BC41" s="36"/>
      <c r="BD41" s="36"/>
      <c r="BE41" s="37"/>
      <c r="BF41" s="37"/>
      <c r="BG41" s="37"/>
      <c r="BH41" s="36"/>
      <c r="BI41" s="327"/>
      <c r="BJ41" s="37"/>
      <c r="BK41" s="36"/>
      <c r="BL41" s="327"/>
      <c r="BM41" s="37"/>
      <c r="BN41" s="36"/>
      <c r="BO41" s="39"/>
      <c r="BP41" s="36"/>
      <c r="BQ41" s="36"/>
      <c r="BR41" s="37"/>
      <c r="BS41" s="37"/>
      <c r="BT41" s="36"/>
      <c r="BU41" s="39"/>
      <c r="BV41" s="39"/>
      <c r="BW41" s="39"/>
      <c r="BX41" s="327"/>
      <c r="BY41" s="36"/>
      <c r="BZ41" s="39"/>
      <c r="CA41" s="37"/>
      <c r="CB41" s="36"/>
      <c r="CC41" s="327"/>
      <c r="CD41" s="731"/>
      <c r="CE41" s="39"/>
      <c r="CF41" s="36"/>
      <c r="CG41" s="36"/>
      <c r="CH41" s="36"/>
      <c r="CI41" s="36"/>
      <c r="CJ41" s="36"/>
      <c r="CK41" s="36"/>
      <c r="CL41" s="36"/>
      <c r="CM41" s="36"/>
      <c r="CN41" s="36"/>
      <c r="CO41" s="36"/>
      <c r="CP41" s="36"/>
      <c r="CQ41" s="36"/>
      <c r="CR41" s="36"/>
      <c r="CS41" s="36"/>
      <c r="CT41" s="36"/>
      <c r="CU41" s="36"/>
      <c r="CV41" s="36"/>
    </row>
    <row r="42" spans="1:100" s="106" customFormat="1" ht="9.75" customHeight="1">
      <c r="A42" s="1025"/>
      <c r="B42" s="986"/>
      <c r="C42" s="36" t="s">
        <v>8</v>
      </c>
      <c r="D42" s="36">
        <f t="shared" si="13"/>
        <v>0</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242"/>
      <c r="AU42" s="242"/>
      <c r="AV42" s="36"/>
      <c r="AW42" s="36"/>
      <c r="AX42" s="36"/>
      <c r="AY42" s="36"/>
      <c r="AZ42" s="36"/>
      <c r="BA42" s="36"/>
      <c r="BB42" s="36"/>
      <c r="BC42" s="36"/>
      <c r="BD42" s="36"/>
      <c r="BE42" s="37"/>
      <c r="BF42" s="37"/>
      <c r="BG42" s="37"/>
      <c r="BH42" s="36"/>
      <c r="BI42" s="327"/>
      <c r="BJ42" s="37"/>
      <c r="BK42" s="36"/>
      <c r="BL42" s="327"/>
      <c r="BM42" s="37"/>
      <c r="BN42" s="36"/>
      <c r="BO42" s="39"/>
      <c r="BP42" s="36"/>
      <c r="BQ42" s="36"/>
      <c r="BR42" s="37"/>
      <c r="BS42" s="37"/>
      <c r="BT42" s="36"/>
      <c r="BU42" s="39"/>
      <c r="BV42" s="39"/>
      <c r="BW42" s="39"/>
      <c r="BX42" s="327"/>
      <c r="BY42" s="36"/>
      <c r="BZ42" s="39"/>
      <c r="CA42" s="37"/>
      <c r="CB42" s="36"/>
      <c r="CC42" s="327"/>
      <c r="CD42" s="731"/>
      <c r="CE42" s="39"/>
      <c r="CF42" s="36"/>
      <c r="CG42" s="36"/>
      <c r="CH42" s="36"/>
      <c r="CI42" s="36"/>
      <c r="CJ42" s="36"/>
      <c r="CK42" s="36"/>
      <c r="CL42" s="36"/>
      <c r="CM42" s="36"/>
      <c r="CN42" s="36"/>
      <c r="CO42" s="36"/>
      <c r="CP42" s="36"/>
      <c r="CQ42" s="36"/>
      <c r="CR42" s="36"/>
      <c r="CS42" s="36"/>
      <c r="CT42" s="36"/>
      <c r="CU42" s="36"/>
      <c r="CV42" s="36"/>
    </row>
    <row r="43" spans="1:100" s="106" customFormat="1" ht="9.75" customHeight="1">
      <c r="A43" s="1026"/>
      <c r="B43" s="987"/>
      <c r="C43" s="61" t="s">
        <v>9</v>
      </c>
      <c r="D43" s="61">
        <f t="shared" si="13"/>
        <v>0</v>
      </c>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243"/>
      <c r="AU43" s="243"/>
      <c r="AV43" s="61"/>
      <c r="AW43" s="61"/>
      <c r="AX43" s="61"/>
      <c r="AY43" s="61"/>
      <c r="AZ43" s="61"/>
      <c r="BA43" s="61"/>
      <c r="BB43" s="61"/>
      <c r="BC43" s="61"/>
      <c r="BD43" s="61"/>
      <c r="BE43" s="62"/>
      <c r="BF43" s="62"/>
      <c r="BG43" s="62"/>
      <c r="BH43" s="61"/>
      <c r="BI43" s="329"/>
      <c r="BJ43" s="62"/>
      <c r="BK43" s="61"/>
      <c r="BL43" s="329"/>
      <c r="BM43" s="62"/>
      <c r="BN43" s="61"/>
      <c r="BO43" s="64"/>
      <c r="BP43" s="61"/>
      <c r="BQ43" s="61"/>
      <c r="BR43" s="62"/>
      <c r="BS43" s="62"/>
      <c r="BT43" s="61"/>
      <c r="BU43" s="64"/>
      <c r="BV43" s="64"/>
      <c r="BW43" s="64"/>
      <c r="BX43" s="329"/>
      <c r="BY43" s="61"/>
      <c r="BZ43" s="64"/>
      <c r="CA43" s="62"/>
      <c r="CB43" s="61"/>
      <c r="CC43" s="329"/>
      <c r="CD43" s="732"/>
      <c r="CE43" s="64"/>
      <c r="CF43" s="61"/>
      <c r="CG43" s="61"/>
      <c r="CH43" s="61"/>
      <c r="CI43" s="61"/>
      <c r="CJ43" s="61"/>
      <c r="CK43" s="61"/>
      <c r="CL43" s="61"/>
      <c r="CM43" s="61"/>
      <c r="CN43" s="61"/>
      <c r="CO43" s="61"/>
      <c r="CP43" s="61"/>
      <c r="CQ43" s="61"/>
      <c r="CR43" s="61"/>
      <c r="CS43" s="61"/>
      <c r="CT43" s="61"/>
      <c r="CU43" s="61"/>
      <c r="CV43" s="61"/>
    </row>
    <row r="44" spans="1:100" s="106" customFormat="1" ht="9.75" customHeight="1">
      <c r="A44" s="1036">
        <v>8</v>
      </c>
      <c r="B44" s="985" t="s">
        <v>103</v>
      </c>
      <c r="C44" s="57" t="s">
        <v>5</v>
      </c>
      <c r="D44" s="57">
        <f t="shared" si="13"/>
        <v>0</v>
      </c>
      <c r="E44" s="57"/>
      <c r="F44" s="57"/>
      <c r="G44" s="57"/>
      <c r="H44" s="57"/>
      <c r="I44" s="57"/>
      <c r="J44" s="57"/>
      <c r="K44" s="57"/>
      <c r="L44" s="57"/>
      <c r="M44" s="57"/>
      <c r="N44" s="57"/>
      <c r="O44" s="57"/>
      <c r="P44" s="57"/>
      <c r="Q44" s="57"/>
      <c r="R44" s="57"/>
      <c r="S44" s="57"/>
      <c r="T44" s="57"/>
      <c r="U44" s="57"/>
      <c r="V44" s="57"/>
      <c r="W44" s="57"/>
      <c r="X44" s="58"/>
      <c r="Y44" s="58"/>
      <c r="Z44" s="58"/>
      <c r="AA44" s="58"/>
      <c r="AB44" s="57"/>
      <c r="AC44" s="326"/>
      <c r="AD44" s="58"/>
      <c r="AE44" s="58"/>
      <c r="AF44" s="58"/>
      <c r="AG44" s="58"/>
      <c r="AH44" s="58"/>
      <c r="AI44" s="58"/>
      <c r="AJ44" s="58"/>
      <c r="AK44" s="58"/>
      <c r="AL44" s="58"/>
      <c r="AM44" s="58"/>
      <c r="AN44" s="58"/>
      <c r="AO44" s="58"/>
      <c r="AP44" s="58"/>
      <c r="AQ44" s="58"/>
      <c r="AR44" s="57"/>
      <c r="AS44" s="60"/>
      <c r="AT44" s="241"/>
      <c r="AU44" s="241"/>
      <c r="AV44" s="57"/>
      <c r="AW44" s="57"/>
      <c r="AX44" s="58"/>
      <c r="AY44" s="57"/>
      <c r="AZ44" s="60"/>
      <c r="BA44" s="57"/>
      <c r="BB44" s="57"/>
      <c r="BC44" s="57"/>
      <c r="BD44" s="57"/>
      <c r="BE44" s="58"/>
      <c r="BF44" s="58"/>
      <c r="BG44" s="58"/>
      <c r="BH44" s="57"/>
      <c r="BI44" s="326"/>
      <c r="BJ44" s="58"/>
      <c r="BK44" s="57"/>
      <c r="BL44" s="326"/>
      <c r="BM44" s="37"/>
      <c r="BN44" s="57"/>
      <c r="BO44" s="60"/>
      <c r="BP44" s="57"/>
      <c r="BQ44" s="57"/>
      <c r="BR44" s="58"/>
      <c r="BS44" s="58"/>
      <c r="BT44" s="57"/>
      <c r="BU44" s="60"/>
      <c r="BV44" s="60"/>
      <c r="BW44" s="60"/>
      <c r="BX44" s="326"/>
      <c r="BY44" s="57"/>
      <c r="BZ44" s="60"/>
      <c r="CA44" s="58"/>
      <c r="CB44" s="57"/>
      <c r="CC44" s="326"/>
      <c r="CD44" s="730"/>
      <c r="CE44" s="60"/>
      <c r="CF44" s="57"/>
      <c r="CG44" s="57"/>
      <c r="CH44" s="57"/>
      <c r="CI44" s="57"/>
      <c r="CJ44" s="57"/>
      <c r="CK44" s="57"/>
      <c r="CL44" s="57"/>
      <c r="CM44" s="57"/>
      <c r="CN44" s="57"/>
      <c r="CO44" s="57"/>
      <c r="CP44" s="57"/>
      <c r="CQ44" s="57"/>
      <c r="CR44" s="57"/>
      <c r="CS44" s="57"/>
      <c r="CT44" s="57"/>
      <c r="CU44" s="57"/>
      <c r="CV44" s="57"/>
    </row>
    <row r="45" spans="1:100" s="106" customFormat="1" ht="9.75" customHeight="1">
      <c r="A45" s="1037"/>
      <c r="B45" s="986"/>
      <c r="C45" s="43" t="s">
        <v>6</v>
      </c>
      <c r="D45" s="36">
        <f t="shared" si="13"/>
        <v>21</v>
      </c>
      <c r="E45" s="36"/>
      <c r="F45" s="36"/>
      <c r="G45" s="36"/>
      <c r="H45" s="36"/>
      <c r="I45" s="36"/>
      <c r="J45" s="36"/>
      <c r="K45" s="36"/>
      <c r="L45" s="36"/>
      <c r="M45" s="36"/>
      <c r="N45" s="36"/>
      <c r="O45" s="36"/>
      <c r="P45" s="36"/>
      <c r="Q45" s="36"/>
      <c r="R45" s="36"/>
      <c r="S45" s="36"/>
      <c r="T45" s="36"/>
      <c r="U45" s="36"/>
      <c r="V45" s="36"/>
      <c r="W45" s="36"/>
      <c r="X45" s="37"/>
      <c r="Y45" s="37"/>
      <c r="Z45" s="37"/>
      <c r="AA45" s="37"/>
      <c r="AB45" s="36"/>
      <c r="AC45" s="327"/>
      <c r="AD45" s="41">
        <v>5</v>
      </c>
      <c r="AE45" s="41">
        <v>5</v>
      </c>
      <c r="AF45" s="41">
        <v>3</v>
      </c>
      <c r="AG45" s="41">
        <v>4</v>
      </c>
      <c r="AH45" s="41">
        <v>2</v>
      </c>
      <c r="AI45" s="41">
        <v>2</v>
      </c>
      <c r="AJ45" s="182"/>
      <c r="AK45" s="37"/>
      <c r="AL45" s="37"/>
      <c r="AM45" s="37"/>
      <c r="AN45" s="37"/>
      <c r="AO45" s="37"/>
      <c r="AP45" s="37"/>
      <c r="AQ45" s="37"/>
      <c r="AR45" s="36"/>
      <c r="AS45" s="39"/>
      <c r="AT45" s="242"/>
      <c r="AU45" s="242"/>
      <c r="AV45" s="36"/>
      <c r="AW45" s="36"/>
      <c r="AX45" s="37"/>
      <c r="AY45" s="36"/>
      <c r="AZ45" s="39"/>
      <c r="BA45" s="36"/>
      <c r="BB45" s="36"/>
      <c r="BC45" s="36"/>
      <c r="BD45" s="36"/>
      <c r="BE45" s="37"/>
      <c r="BF45" s="37"/>
      <c r="BG45" s="37"/>
      <c r="BH45" s="36"/>
      <c r="BI45" s="327"/>
      <c r="BJ45" s="37"/>
      <c r="BK45" s="36"/>
      <c r="BL45" s="327"/>
      <c r="BM45" s="37"/>
      <c r="BN45" s="36"/>
      <c r="BO45" s="39"/>
      <c r="BP45" s="36"/>
      <c r="BQ45" s="36"/>
      <c r="BR45" s="37"/>
      <c r="BS45" s="37"/>
      <c r="BT45" s="36"/>
      <c r="BU45" s="39"/>
      <c r="BV45" s="39"/>
      <c r="BW45" s="39"/>
      <c r="BX45" s="327"/>
      <c r="BY45" s="36"/>
      <c r="BZ45" s="39"/>
      <c r="CA45" s="37"/>
      <c r="CB45" s="36"/>
      <c r="CC45" s="327"/>
      <c r="CD45" s="731"/>
      <c r="CE45" s="39"/>
      <c r="CF45" s="36"/>
      <c r="CG45" s="36"/>
      <c r="CH45" s="36"/>
      <c r="CI45" s="36"/>
      <c r="CJ45" s="36"/>
      <c r="CK45" s="36"/>
      <c r="CL45" s="36"/>
      <c r="CM45" s="36"/>
      <c r="CN45" s="36"/>
      <c r="CO45" s="36"/>
      <c r="CP45" s="36"/>
      <c r="CQ45" s="36"/>
      <c r="CR45" s="36"/>
      <c r="CS45" s="36"/>
      <c r="CT45" s="36"/>
      <c r="CU45" s="36"/>
      <c r="CV45" s="36"/>
    </row>
    <row r="46" spans="1:100" s="106" customFormat="1" ht="9.75" customHeight="1">
      <c r="A46" s="1037"/>
      <c r="B46" s="986"/>
      <c r="C46" s="36" t="s">
        <v>7</v>
      </c>
      <c r="D46" s="36">
        <f t="shared" si="13"/>
        <v>26</v>
      </c>
      <c r="E46" s="36"/>
      <c r="F46" s="36"/>
      <c r="G46" s="36"/>
      <c r="H46" s="36"/>
      <c r="I46" s="36"/>
      <c r="J46" s="36"/>
      <c r="K46" s="36"/>
      <c r="L46" s="36"/>
      <c r="M46" s="36"/>
      <c r="N46" s="36"/>
      <c r="O46" s="36"/>
      <c r="P46" s="36"/>
      <c r="Q46" s="36"/>
      <c r="R46" s="36"/>
      <c r="S46" s="36"/>
      <c r="T46" s="36"/>
      <c r="U46" s="36"/>
      <c r="V46" s="36"/>
      <c r="W46" s="36"/>
      <c r="X46" s="37"/>
      <c r="Y46" s="37"/>
      <c r="Z46" s="37"/>
      <c r="AA46" s="37"/>
      <c r="AB46" s="36"/>
      <c r="AC46" s="327"/>
      <c r="AD46" s="37"/>
      <c r="AE46" s="37"/>
      <c r="AF46" s="41">
        <v>5</v>
      </c>
      <c r="AG46" s="41">
        <v>5</v>
      </c>
      <c r="AH46" s="41">
        <v>5</v>
      </c>
      <c r="AI46" s="41">
        <v>5</v>
      </c>
      <c r="AJ46" s="41">
        <v>2</v>
      </c>
      <c r="AK46" s="41">
        <v>2</v>
      </c>
      <c r="AL46" s="182">
        <v>2</v>
      </c>
      <c r="AM46" s="160"/>
      <c r="AN46" s="160"/>
      <c r="AO46" s="160"/>
      <c r="AP46" s="160"/>
      <c r="AQ46" s="160"/>
      <c r="AR46" s="36"/>
      <c r="AS46" s="39"/>
      <c r="AT46" s="242"/>
      <c r="AU46" s="242"/>
      <c r="AV46" s="36"/>
      <c r="AW46" s="36"/>
      <c r="AX46" s="37"/>
      <c r="AY46" s="36"/>
      <c r="AZ46" s="39"/>
      <c r="BA46" s="36"/>
      <c r="BB46" s="36"/>
      <c r="BC46" s="36"/>
      <c r="BD46" s="36"/>
      <c r="BE46" s="37"/>
      <c r="BF46" s="37"/>
      <c r="BG46" s="37"/>
      <c r="BH46" s="36"/>
      <c r="BI46" s="327"/>
      <c r="BJ46" s="37"/>
      <c r="BK46" s="36"/>
      <c r="BL46" s="327"/>
      <c r="BM46" s="37"/>
      <c r="BN46" s="36"/>
      <c r="BO46" s="39"/>
      <c r="BP46" s="36"/>
      <c r="BQ46" s="36"/>
      <c r="BR46" s="37"/>
      <c r="BS46" s="37"/>
      <c r="BT46" s="36"/>
      <c r="BU46" s="39"/>
      <c r="BV46" s="39"/>
      <c r="BW46" s="39"/>
      <c r="BX46" s="327"/>
      <c r="BY46" s="36"/>
      <c r="BZ46" s="39"/>
      <c r="CA46" s="37"/>
      <c r="CB46" s="36"/>
      <c r="CC46" s="327"/>
      <c r="CD46" s="731"/>
      <c r="CE46" s="39"/>
      <c r="CF46" s="36"/>
      <c r="CG46" s="36"/>
      <c r="CH46" s="36"/>
      <c r="CI46" s="36"/>
      <c r="CJ46" s="36"/>
      <c r="CK46" s="36"/>
      <c r="CL46" s="36"/>
      <c r="CM46" s="36"/>
      <c r="CN46" s="36"/>
      <c r="CO46" s="36"/>
      <c r="CP46" s="36"/>
      <c r="CQ46" s="36"/>
      <c r="CR46" s="36"/>
      <c r="CS46" s="36"/>
      <c r="CT46" s="36"/>
      <c r="CU46" s="36"/>
      <c r="CV46" s="36"/>
    </row>
    <row r="47" spans="1:100" s="106" customFormat="1" ht="9.75" customHeight="1">
      <c r="A47" s="1037"/>
      <c r="B47" s="986"/>
      <c r="C47" s="36" t="s">
        <v>8</v>
      </c>
      <c r="D47" s="36">
        <f t="shared" si="13"/>
        <v>0</v>
      </c>
      <c r="E47" s="36"/>
      <c r="F47" s="36"/>
      <c r="G47" s="36"/>
      <c r="H47" s="36"/>
      <c r="I47" s="36"/>
      <c r="J47" s="36"/>
      <c r="K47" s="36"/>
      <c r="L47" s="36"/>
      <c r="M47" s="36"/>
      <c r="N47" s="36"/>
      <c r="O47" s="36"/>
      <c r="P47" s="36"/>
      <c r="Q47" s="36"/>
      <c r="R47" s="36"/>
      <c r="S47" s="36"/>
      <c r="T47" s="36"/>
      <c r="U47" s="36"/>
      <c r="V47" s="36"/>
      <c r="W47" s="36"/>
      <c r="X47" s="37"/>
      <c r="Y47" s="37"/>
      <c r="Z47" s="37"/>
      <c r="AA47" s="37"/>
      <c r="AB47" s="36"/>
      <c r="AC47" s="327"/>
      <c r="AD47" s="37"/>
      <c r="AE47" s="37"/>
      <c r="AF47" s="37"/>
      <c r="AG47" s="37"/>
      <c r="AH47" s="37"/>
      <c r="AI47" s="37"/>
      <c r="AJ47" s="37"/>
      <c r="AK47" s="37"/>
      <c r="AL47" s="37"/>
      <c r="AM47" s="37"/>
      <c r="AN47" s="37"/>
      <c r="AO47" s="37"/>
      <c r="AP47" s="37"/>
      <c r="AQ47" s="37"/>
      <c r="AR47" s="36"/>
      <c r="AS47" s="39"/>
      <c r="AT47" s="242"/>
      <c r="AU47" s="242"/>
      <c r="AV47" s="36"/>
      <c r="AW47" s="36"/>
      <c r="AX47" s="37"/>
      <c r="AY47" s="36"/>
      <c r="AZ47" s="39"/>
      <c r="BA47" s="36"/>
      <c r="BB47" s="36"/>
      <c r="BC47" s="36"/>
      <c r="BD47" s="36"/>
      <c r="BE47" s="37"/>
      <c r="BF47" s="37"/>
      <c r="BG47" s="37"/>
      <c r="BH47" s="36"/>
      <c r="BI47" s="327"/>
      <c r="BJ47" s="37"/>
      <c r="BK47" s="36"/>
      <c r="BL47" s="327"/>
      <c r="BM47" s="37"/>
      <c r="BN47" s="36"/>
      <c r="BO47" s="39"/>
      <c r="BP47" s="36"/>
      <c r="BQ47" s="36"/>
      <c r="BR47" s="37"/>
      <c r="BS47" s="37"/>
      <c r="BT47" s="36"/>
      <c r="BU47" s="39"/>
      <c r="BV47" s="39"/>
      <c r="BW47" s="39"/>
      <c r="BX47" s="327"/>
      <c r="BY47" s="36"/>
      <c r="BZ47" s="39"/>
      <c r="CA47" s="37"/>
      <c r="CB47" s="36"/>
      <c r="CC47" s="327"/>
      <c r="CD47" s="731"/>
      <c r="CE47" s="39"/>
      <c r="CF47" s="36"/>
      <c r="CG47" s="36"/>
      <c r="CH47" s="36"/>
      <c r="CI47" s="36"/>
      <c r="CJ47" s="36"/>
      <c r="CK47" s="36"/>
      <c r="CL47" s="36"/>
      <c r="CM47" s="36"/>
      <c r="CN47" s="36"/>
      <c r="CO47" s="36"/>
      <c r="CP47" s="36"/>
      <c r="CQ47" s="36"/>
      <c r="CR47" s="36"/>
      <c r="CS47" s="36"/>
      <c r="CT47" s="36"/>
      <c r="CU47" s="36"/>
      <c r="CV47" s="36"/>
    </row>
    <row r="48" spans="1:100" s="106" customFormat="1" ht="9.75" customHeight="1">
      <c r="A48" s="1038"/>
      <c r="B48" s="987"/>
      <c r="C48" s="61" t="s">
        <v>9</v>
      </c>
      <c r="D48" s="61">
        <f t="shared" si="13"/>
        <v>0</v>
      </c>
      <c r="E48" s="61"/>
      <c r="F48" s="61"/>
      <c r="G48" s="61"/>
      <c r="H48" s="61"/>
      <c r="I48" s="61"/>
      <c r="J48" s="61"/>
      <c r="K48" s="61"/>
      <c r="L48" s="61"/>
      <c r="M48" s="61"/>
      <c r="N48" s="61"/>
      <c r="O48" s="61"/>
      <c r="P48" s="61"/>
      <c r="Q48" s="61"/>
      <c r="R48" s="61"/>
      <c r="S48" s="61"/>
      <c r="T48" s="61"/>
      <c r="U48" s="61"/>
      <c r="V48" s="61"/>
      <c r="W48" s="61"/>
      <c r="X48" s="62"/>
      <c r="Y48" s="62"/>
      <c r="Z48" s="62"/>
      <c r="AA48" s="62"/>
      <c r="AB48" s="61"/>
      <c r="AC48" s="329"/>
      <c r="AD48" s="62"/>
      <c r="AE48" s="62"/>
      <c r="AF48" s="62"/>
      <c r="AG48" s="62"/>
      <c r="AH48" s="62"/>
      <c r="AI48" s="62"/>
      <c r="AJ48" s="62"/>
      <c r="AK48" s="62"/>
      <c r="AL48" s="62"/>
      <c r="AM48" s="62"/>
      <c r="AN48" s="62"/>
      <c r="AO48" s="62"/>
      <c r="AP48" s="62"/>
      <c r="AQ48" s="62"/>
      <c r="AR48" s="61"/>
      <c r="AS48" s="64"/>
      <c r="AT48" s="243"/>
      <c r="AU48" s="243"/>
      <c r="AV48" s="61"/>
      <c r="AW48" s="61"/>
      <c r="AX48" s="62"/>
      <c r="AY48" s="61"/>
      <c r="AZ48" s="64"/>
      <c r="BA48" s="61"/>
      <c r="BB48" s="61"/>
      <c r="BC48" s="61"/>
      <c r="BD48" s="61"/>
      <c r="BE48" s="62"/>
      <c r="BF48" s="62"/>
      <c r="BG48" s="62"/>
      <c r="BH48" s="61"/>
      <c r="BI48" s="329"/>
      <c r="BJ48" s="62"/>
      <c r="BK48" s="61"/>
      <c r="BL48" s="329"/>
      <c r="BM48" s="37"/>
      <c r="BN48" s="61"/>
      <c r="BO48" s="64"/>
      <c r="BP48" s="61"/>
      <c r="BQ48" s="61"/>
      <c r="BR48" s="62"/>
      <c r="BS48" s="62"/>
      <c r="BT48" s="61"/>
      <c r="BU48" s="64"/>
      <c r="BV48" s="64"/>
      <c r="BW48" s="64"/>
      <c r="BX48" s="329"/>
      <c r="BY48" s="61"/>
      <c r="BZ48" s="64"/>
      <c r="CA48" s="62"/>
      <c r="CB48" s="61"/>
      <c r="CC48" s="329"/>
      <c r="CD48" s="732"/>
      <c r="CE48" s="64"/>
      <c r="CF48" s="61"/>
      <c r="CG48" s="61"/>
      <c r="CH48" s="61"/>
      <c r="CI48" s="61"/>
      <c r="CJ48" s="61"/>
      <c r="CK48" s="61"/>
      <c r="CL48" s="61"/>
      <c r="CM48" s="61"/>
      <c r="CN48" s="61"/>
      <c r="CO48" s="61"/>
      <c r="CP48" s="61"/>
      <c r="CQ48" s="61"/>
      <c r="CR48" s="61"/>
      <c r="CS48" s="61"/>
      <c r="CT48" s="61"/>
      <c r="CU48" s="61"/>
      <c r="CV48" s="61"/>
    </row>
    <row r="49" spans="1:100" s="106" customFormat="1" ht="9.75" customHeight="1">
      <c r="A49" s="1036">
        <v>9</v>
      </c>
      <c r="B49" s="985" t="s">
        <v>127</v>
      </c>
      <c r="C49" s="57" t="s">
        <v>5</v>
      </c>
      <c r="D49" s="57">
        <f t="shared" si="13"/>
        <v>80</v>
      </c>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241"/>
      <c r="AU49" s="241"/>
      <c r="AV49" s="57"/>
      <c r="AW49" s="57"/>
      <c r="AX49" s="58"/>
      <c r="AY49" s="57"/>
      <c r="AZ49" s="60"/>
      <c r="BA49" s="57"/>
      <c r="BB49" s="57"/>
      <c r="BC49" s="57"/>
      <c r="BD49" s="57"/>
      <c r="BE49" s="58"/>
      <c r="BF49" s="58"/>
      <c r="BG49" s="58"/>
      <c r="BH49" s="57"/>
      <c r="BI49" s="335"/>
      <c r="BJ49" s="140">
        <v>5</v>
      </c>
      <c r="BK49" s="85">
        <v>5</v>
      </c>
      <c r="BL49" s="335">
        <v>10</v>
      </c>
      <c r="BM49" s="140">
        <v>10</v>
      </c>
      <c r="BN49" s="85">
        <v>10</v>
      </c>
      <c r="BO49" s="213">
        <v>10</v>
      </c>
      <c r="BP49" s="405">
        <v>10</v>
      </c>
      <c r="BQ49" s="85">
        <v>10</v>
      </c>
      <c r="BR49" s="140">
        <v>10</v>
      </c>
      <c r="BS49" s="140"/>
      <c r="BT49" s="57"/>
      <c r="BU49" s="60"/>
      <c r="BV49" s="60"/>
      <c r="BW49" s="60"/>
      <c r="BX49" s="326"/>
      <c r="BY49" s="57"/>
      <c r="BZ49" s="60"/>
      <c r="CA49" s="58"/>
      <c r="CB49" s="57"/>
      <c r="CC49" s="326"/>
      <c r="CD49" s="730"/>
      <c r="CE49" s="60"/>
      <c r="CF49" s="57"/>
      <c r="CG49" s="57"/>
      <c r="CH49" s="57"/>
      <c r="CI49" s="57"/>
      <c r="CJ49" s="57"/>
      <c r="CK49" s="57"/>
      <c r="CL49" s="57"/>
      <c r="CM49" s="57"/>
      <c r="CN49" s="57"/>
      <c r="CO49" s="57"/>
      <c r="CP49" s="57"/>
      <c r="CQ49" s="57"/>
      <c r="CR49" s="57"/>
      <c r="CS49" s="57"/>
      <c r="CT49" s="57"/>
      <c r="CU49" s="57"/>
      <c r="CV49" s="57"/>
    </row>
    <row r="50" spans="1:100" s="106" customFormat="1" ht="9.75" customHeight="1">
      <c r="A50" s="1037"/>
      <c r="B50" s="986"/>
      <c r="C50" s="36" t="s">
        <v>6</v>
      </c>
      <c r="D50" s="36">
        <f t="shared" si="13"/>
        <v>54</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242"/>
      <c r="AU50" s="242"/>
      <c r="AV50" s="36"/>
      <c r="AW50" s="36"/>
      <c r="AX50" s="37"/>
      <c r="AY50" s="36"/>
      <c r="AZ50" s="39"/>
      <c r="BA50" s="36"/>
      <c r="BB50" s="36"/>
      <c r="BC50" s="36"/>
      <c r="BD50" s="36"/>
      <c r="BE50" s="37"/>
      <c r="BF50" s="37"/>
      <c r="BG50" s="37"/>
      <c r="BH50" s="36"/>
      <c r="BI50" s="327"/>
      <c r="BJ50" s="37"/>
      <c r="BK50" s="36"/>
      <c r="BL50" s="336">
        <v>3</v>
      </c>
      <c r="BM50" s="160">
        <v>3</v>
      </c>
      <c r="BN50" s="43">
        <v>3</v>
      </c>
      <c r="BO50" s="336">
        <v>3</v>
      </c>
      <c r="BP50" s="43">
        <v>3</v>
      </c>
      <c r="BQ50" s="43">
        <v>3</v>
      </c>
      <c r="BR50" s="336">
        <v>3</v>
      </c>
      <c r="BS50" s="160">
        <v>3</v>
      </c>
      <c r="BT50" s="43">
        <v>3</v>
      </c>
      <c r="BU50" s="44">
        <v>3</v>
      </c>
      <c r="BV50" s="44">
        <v>3</v>
      </c>
      <c r="BW50" s="44">
        <v>3</v>
      </c>
      <c r="BX50" s="336">
        <v>3</v>
      </c>
      <c r="BY50" s="43">
        <v>3</v>
      </c>
      <c r="BZ50" s="44">
        <v>3</v>
      </c>
      <c r="CA50" s="336">
        <v>3</v>
      </c>
      <c r="CB50" s="43">
        <v>3</v>
      </c>
      <c r="CC50" s="336">
        <v>3</v>
      </c>
      <c r="CD50" s="731"/>
      <c r="CE50" s="39"/>
      <c r="CF50" s="36"/>
      <c r="CG50" s="36"/>
      <c r="CH50" s="36"/>
      <c r="CI50" s="36"/>
      <c r="CJ50" s="36"/>
      <c r="CK50" s="36"/>
      <c r="CL50" s="36"/>
      <c r="CM50" s="36"/>
      <c r="CN50" s="36"/>
      <c r="CO50" s="36"/>
      <c r="CP50" s="36"/>
      <c r="CQ50" s="36"/>
      <c r="CR50" s="36"/>
      <c r="CS50" s="36"/>
      <c r="CT50" s="36"/>
      <c r="CU50" s="36"/>
      <c r="CV50" s="36"/>
    </row>
    <row r="51" spans="1:100" s="106" customFormat="1" ht="9.75" customHeight="1">
      <c r="A51" s="1037"/>
      <c r="B51" s="986"/>
      <c r="C51" s="36" t="s">
        <v>7</v>
      </c>
      <c r="D51" s="36">
        <f t="shared" si="13"/>
        <v>82</v>
      </c>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242"/>
      <c r="AU51" s="242"/>
      <c r="AV51" s="36"/>
      <c r="AW51" s="36"/>
      <c r="AX51" s="37"/>
      <c r="AY51" s="36"/>
      <c r="AZ51" s="39"/>
      <c r="BA51" s="36"/>
      <c r="BB51" s="36"/>
      <c r="BC51" s="36"/>
      <c r="BD51" s="36"/>
      <c r="BE51" s="37"/>
      <c r="BF51" s="37"/>
      <c r="BG51" s="37"/>
      <c r="BH51" s="36"/>
      <c r="BI51" s="327"/>
      <c r="BJ51" s="37"/>
      <c r="BK51" s="36"/>
      <c r="BL51" s="327"/>
      <c r="BM51" s="160">
        <v>2</v>
      </c>
      <c r="BN51" s="43">
        <v>2</v>
      </c>
      <c r="BO51" s="44">
        <v>2</v>
      </c>
      <c r="BP51" s="130">
        <v>5</v>
      </c>
      <c r="BQ51" s="43">
        <v>5</v>
      </c>
      <c r="BR51" s="160">
        <v>10</v>
      </c>
      <c r="BS51" s="160">
        <v>5</v>
      </c>
      <c r="BT51" s="36"/>
      <c r="BU51" s="44">
        <v>3</v>
      </c>
      <c r="BV51" s="44">
        <v>3</v>
      </c>
      <c r="BW51" s="44">
        <v>5</v>
      </c>
      <c r="BX51" s="336">
        <v>5</v>
      </c>
      <c r="BY51" s="43">
        <v>5</v>
      </c>
      <c r="BZ51" s="44">
        <v>5</v>
      </c>
      <c r="CA51" s="160">
        <v>5</v>
      </c>
      <c r="CB51" s="43">
        <v>5</v>
      </c>
      <c r="CC51" s="336">
        <v>5</v>
      </c>
      <c r="CD51" s="736">
        <v>5</v>
      </c>
      <c r="CE51" s="44">
        <v>5</v>
      </c>
      <c r="CF51" s="53"/>
      <c r="CG51" s="53"/>
      <c r="CH51" s="36"/>
      <c r="CI51" s="36"/>
      <c r="CJ51" s="36"/>
      <c r="CK51" s="36"/>
      <c r="CL51" s="36"/>
      <c r="CM51" s="36"/>
      <c r="CN51" s="36"/>
      <c r="CO51" s="36"/>
      <c r="CP51" s="36"/>
      <c r="CQ51" s="36"/>
      <c r="CR51" s="36"/>
      <c r="CS51" s="36"/>
      <c r="CT51" s="36"/>
      <c r="CU51" s="36"/>
      <c r="CV51" s="36"/>
    </row>
    <row r="52" spans="1:100" s="106" customFormat="1" ht="9.75" customHeight="1">
      <c r="A52" s="1037"/>
      <c r="B52" s="986"/>
      <c r="C52" s="46" t="s">
        <v>8</v>
      </c>
      <c r="D52" s="46">
        <f t="shared" si="13"/>
        <v>36</v>
      </c>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237"/>
      <c r="AU52" s="237"/>
      <c r="AV52" s="46"/>
      <c r="AW52" s="46"/>
      <c r="AX52" s="47"/>
      <c r="AY52" s="46"/>
      <c r="AZ52" s="45"/>
      <c r="BA52" s="46"/>
      <c r="BB52" s="46"/>
      <c r="BC52" s="46"/>
      <c r="BD52" s="46"/>
      <c r="BE52" s="47"/>
      <c r="BF52" s="47"/>
      <c r="BG52" s="47"/>
      <c r="BH52" s="46"/>
      <c r="BI52" s="372">
        <v>5</v>
      </c>
      <c r="BJ52" s="114">
        <v>5</v>
      </c>
      <c r="BK52" s="269">
        <v>5</v>
      </c>
      <c r="BL52" s="372">
        <v>7</v>
      </c>
      <c r="BM52" s="160">
        <v>7</v>
      </c>
      <c r="BN52" s="269">
        <v>7</v>
      </c>
      <c r="BO52" s="45"/>
      <c r="BP52" s="46"/>
      <c r="BR52" s="47"/>
      <c r="BS52" s="47"/>
      <c r="BT52" s="46"/>
      <c r="BU52" s="45"/>
      <c r="BV52" s="45"/>
      <c r="BW52" s="45"/>
      <c r="BX52" s="328"/>
      <c r="BY52" s="46"/>
      <c r="BZ52" s="45"/>
      <c r="CA52" s="47"/>
      <c r="CB52" s="46"/>
      <c r="CC52" s="328"/>
      <c r="CD52" s="735"/>
      <c r="CE52" s="45"/>
      <c r="CF52" s="46"/>
      <c r="CG52" s="46"/>
      <c r="CH52" s="46"/>
      <c r="CI52" s="46"/>
      <c r="CJ52" s="46"/>
      <c r="CK52" s="46"/>
      <c r="CL52" s="46"/>
      <c r="CM52" s="46"/>
      <c r="CN52" s="46"/>
      <c r="CO52" s="46"/>
      <c r="CP52" s="46"/>
      <c r="CQ52" s="46"/>
      <c r="CR52" s="46"/>
      <c r="CS52" s="46"/>
      <c r="CT52" s="46"/>
      <c r="CU52" s="46"/>
      <c r="CV52" s="46"/>
    </row>
    <row r="53" spans="1:100" s="106" customFormat="1" ht="9.75" customHeight="1">
      <c r="A53" s="1038"/>
      <c r="B53" s="987"/>
      <c r="C53" s="46" t="s">
        <v>9</v>
      </c>
      <c r="D53" s="46">
        <f t="shared" si="13"/>
        <v>95</v>
      </c>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237"/>
      <c r="AU53" s="237"/>
      <c r="AV53" s="46"/>
      <c r="AW53" s="46"/>
      <c r="AX53" s="47"/>
      <c r="AY53" s="46"/>
      <c r="AZ53" s="45"/>
      <c r="BA53" s="46"/>
      <c r="BB53" s="46"/>
      <c r="BC53" s="46"/>
      <c r="BD53" s="46"/>
      <c r="BE53" s="47"/>
      <c r="BF53" s="47"/>
      <c r="BG53" s="47"/>
      <c r="BH53" s="46"/>
      <c r="BI53" s="372">
        <v>5</v>
      </c>
      <c r="BJ53" s="114">
        <v>10</v>
      </c>
      <c r="BK53" s="269">
        <v>10</v>
      </c>
      <c r="BL53" s="372">
        <v>10</v>
      </c>
      <c r="BM53" s="114">
        <v>10</v>
      </c>
      <c r="BN53" s="269">
        <v>10</v>
      </c>
      <c r="BO53" s="407">
        <v>10</v>
      </c>
      <c r="BP53" s="269">
        <v>10</v>
      </c>
      <c r="BQ53" s="269">
        <v>10</v>
      </c>
      <c r="BR53" s="114">
        <v>10</v>
      </c>
      <c r="BS53" s="114"/>
      <c r="BT53" s="269"/>
      <c r="BU53" s="407"/>
      <c r="BV53" s="44"/>
      <c r="BW53" s="44"/>
      <c r="BX53" s="336"/>
      <c r="BY53" s="43"/>
      <c r="BZ53" s="45"/>
      <c r="CA53" s="47"/>
      <c r="CB53" s="46"/>
      <c r="CC53" s="328"/>
      <c r="CD53" s="735"/>
      <c r="CE53" s="45"/>
      <c r="CF53" s="46"/>
      <c r="CG53" s="46"/>
      <c r="CH53" s="46"/>
      <c r="CI53" s="46"/>
      <c r="CJ53" s="46"/>
      <c r="CK53" s="46"/>
      <c r="CL53" s="46"/>
      <c r="CM53" s="46"/>
      <c r="CN53" s="46"/>
      <c r="CO53" s="46"/>
      <c r="CP53" s="46"/>
      <c r="CQ53" s="46"/>
      <c r="CR53" s="46"/>
      <c r="CS53" s="46"/>
      <c r="CT53" s="46"/>
      <c r="CU53" s="46"/>
      <c r="CV53" s="46"/>
    </row>
    <row r="54" spans="1:100" s="106" customFormat="1" ht="9.75" customHeight="1">
      <c r="A54" s="1036">
        <v>10</v>
      </c>
      <c r="B54" s="985" t="s">
        <v>128</v>
      </c>
      <c r="C54" s="85" t="s">
        <v>5</v>
      </c>
      <c r="D54" s="57">
        <f t="shared" si="12"/>
        <v>55</v>
      </c>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241"/>
      <c r="AU54" s="241"/>
      <c r="AV54" s="57"/>
      <c r="AW54" s="57"/>
      <c r="AX54" s="57"/>
      <c r="AY54" s="57"/>
      <c r="AZ54" s="57"/>
      <c r="BA54" s="57"/>
      <c r="BB54" s="57"/>
      <c r="BC54" s="57"/>
      <c r="BD54" s="57"/>
      <c r="BE54" s="58"/>
      <c r="BF54" s="58"/>
      <c r="BG54" s="58"/>
      <c r="BH54" s="57"/>
      <c r="BI54" s="326"/>
      <c r="BJ54" s="58"/>
      <c r="BK54" s="57"/>
      <c r="BL54" s="326"/>
      <c r="BM54" s="58"/>
      <c r="BN54" s="57"/>
      <c r="BO54" s="60"/>
      <c r="BP54" s="57"/>
      <c r="BQ54" s="57"/>
      <c r="BR54" s="58"/>
      <c r="BS54" s="58"/>
      <c r="BT54" s="57"/>
      <c r="BU54" s="60"/>
      <c r="BV54" s="60"/>
      <c r="BW54" s="60"/>
      <c r="BX54" s="326"/>
      <c r="BY54" s="57"/>
      <c r="BZ54" s="60"/>
      <c r="CA54" s="58"/>
      <c r="CB54" s="57"/>
      <c r="CC54" s="326"/>
      <c r="CD54" s="730"/>
      <c r="CE54" s="60"/>
      <c r="CF54" s="57"/>
      <c r="CG54" s="85">
        <v>10</v>
      </c>
      <c r="CH54" s="85">
        <v>10</v>
      </c>
      <c r="CI54" s="85">
        <v>10</v>
      </c>
      <c r="CJ54" s="85">
        <v>10</v>
      </c>
      <c r="CK54" s="85">
        <v>10</v>
      </c>
      <c r="CL54" s="85">
        <v>5</v>
      </c>
      <c r="CM54" s="57"/>
      <c r="CN54" s="57"/>
      <c r="CO54" s="57"/>
      <c r="CP54" s="57"/>
      <c r="CQ54" s="57"/>
      <c r="CR54" s="57"/>
      <c r="CS54" s="57"/>
      <c r="CT54" s="57"/>
      <c r="CU54" s="57"/>
      <c r="CV54" s="57"/>
    </row>
    <row r="55" spans="1:100" s="106" customFormat="1" ht="9.75" customHeight="1">
      <c r="A55" s="1037"/>
      <c r="B55" s="986"/>
      <c r="C55" s="43" t="s">
        <v>6</v>
      </c>
      <c r="D55" s="36">
        <f t="shared" si="12"/>
        <v>0</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242"/>
      <c r="AU55" s="242"/>
      <c r="AV55" s="36"/>
      <c r="AW55" s="36"/>
      <c r="AX55" s="36"/>
      <c r="AY55" s="36"/>
      <c r="AZ55" s="36"/>
      <c r="BA55" s="36"/>
      <c r="BB55" s="36"/>
      <c r="BC55" s="36"/>
      <c r="BD55" s="36"/>
      <c r="BE55" s="37"/>
      <c r="BF55" s="37"/>
      <c r="BG55" s="37"/>
      <c r="BH55" s="36"/>
      <c r="BI55" s="327"/>
      <c r="BJ55" s="37"/>
      <c r="BK55" s="36"/>
      <c r="BL55" s="327"/>
      <c r="BM55" s="37"/>
      <c r="BN55" s="36"/>
      <c r="BO55" s="39"/>
      <c r="BP55" s="36"/>
      <c r="BQ55" s="36"/>
      <c r="BR55" s="37"/>
      <c r="BS55" s="37"/>
      <c r="BT55" s="36"/>
      <c r="BU55" s="39"/>
      <c r="BV55" s="39"/>
      <c r="BW55" s="39"/>
      <c r="BX55" s="327"/>
      <c r="BY55" s="36"/>
      <c r="BZ55" s="39"/>
      <c r="CA55" s="37"/>
      <c r="CB55" s="36"/>
      <c r="CC55" s="327"/>
      <c r="CD55" s="731"/>
      <c r="CE55" s="39"/>
      <c r="CF55" s="36"/>
      <c r="CG55" s="36"/>
      <c r="CH55" s="36"/>
      <c r="CI55" s="36"/>
      <c r="CJ55" s="36"/>
      <c r="CK55" s="36"/>
      <c r="CL55" s="36"/>
      <c r="CM55" s="36"/>
      <c r="CN55" s="36"/>
      <c r="CO55" s="36" t="s">
        <v>129</v>
      </c>
      <c r="CP55" s="36" t="s">
        <v>129</v>
      </c>
      <c r="CQ55" s="43"/>
      <c r="CR55" s="43"/>
      <c r="CS55" s="43"/>
      <c r="CT55" s="36"/>
      <c r="CU55" s="36"/>
      <c r="CV55" s="36"/>
    </row>
    <row r="56" spans="1:100" s="106" customFormat="1" ht="9.75" customHeight="1">
      <c r="A56" s="1037"/>
      <c r="B56" s="986"/>
      <c r="C56" s="43" t="s">
        <v>7</v>
      </c>
      <c r="D56" s="36">
        <f t="shared" si="12"/>
        <v>0</v>
      </c>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242"/>
      <c r="AU56" s="242"/>
      <c r="AV56" s="36"/>
      <c r="AW56" s="36"/>
      <c r="AX56" s="36"/>
      <c r="AY56" s="36"/>
      <c r="AZ56" s="36"/>
      <c r="BA56" s="36"/>
      <c r="BB56" s="36"/>
      <c r="BC56" s="36"/>
      <c r="BD56" s="36"/>
      <c r="BE56" s="37"/>
      <c r="BF56" s="37"/>
      <c r="BG56" s="37"/>
      <c r="BH56" s="36"/>
      <c r="BI56" s="327"/>
      <c r="BJ56" s="37"/>
      <c r="BK56" s="36"/>
      <c r="BL56" s="327"/>
      <c r="BM56" s="37"/>
      <c r="BN56" s="36"/>
      <c r="BO56" s="39"/>
      <c r="BP56" s="36"/>
      <c r="BQ56" s="36"/>
      <c r="BR56" s="37"/>
      <c r="BS56" s="37"/>
      <c r="BT56" s="36"/>
      <c r="BU56" s="39"/>
      <c r="BV56" s="39"/>
      <c r="BW56" s="39"/>
      <c r="BX56" s="327"/>
      <c r="BY56" s="36"/>
      <c r="BZ56" s="39"/>
      <c r="CA56" s="37"/>
      <c r="CB56" s="36"/>
      <c r="CC56" s="327"/>
      <c r="CD56" s="731"/>
      <c r="CE56" s="39"/>
      <c r="CF56" s="36"/>
      <c r="CG56" s="36"/>
      <c r="CH56" s="36"/>
      <c r="CI56" s="36"/>
      <c r="CJ56" s="36"/>
      <c r="CK56" s="36"/>
      <c r="CL56" s="36"/>
      <c r="CM56" s="36"/>
      <c r="CN56" s="36"/>
      <c r="CO56" s="36"/>
      <c r="CP56" s="36"/>
      <c r="CQ56" s="36"/>
      <c r="CR56" s="36"/>
      <c r="CS56" s="36"/>
      <c r="CT56" s="36"/>
      <c r="CU56" s="36"/>
      <c r="CV56" s="36"/>
    </row>
    <row r="57" spans="1:100" s="106" customFormat="1" ht="9.75" customHeight="1">
      <c r="A57" s="1037"/>
      <c r="B57" s="986"/>
      <c r="C57" s="43" t="s">
        <v>8</v>
      </c>
      <c r="D57" s="36">
        <f t="shared" si="12"/>
        <v>20</v>
      </c>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242"/>
      <c r="AU57" s="242"/>
      <c r="AV57" s="36"/>
      <c r="AW57" s="36"/>
      <c r="AX57" s="36"/>
      <c r="AY57" s="36"/>
      <c r="AZ57" s="36"/>
      <c r="BA57" s="36"/>
      <c r="BB57" s="36"/>
      <c r="BC57" s="36"/>
      <c r="BD57" s="36"/>
      <c r="BE57" s="37"/>
      <c r="BF57" s="37"/>
      <c r="BG57" s="37"/>
      <c r="BH57" s="36"/>
      <c r="BI57" s="327"/>
      <c r="BJ57" s="37"/>
      <c r="BK57" s="36"/>
      <c r="BL57" s="327"/>
      <c r="BM57" s="37"/>
      <c r="BN57" s="36"/>
      <c r="BO57" s="39"/>
      <c r="BP57" s="36"/>
      <c r="BQ57" s="36"/>
      <c r="BR57" s="37"/>
      <c r="BS57" s="37"/>
      <c r="BT57" s="36"/>
      <c r="BU57" s="39"/>
      <c r="BV57" s="39"/>
      <c r="BW57" s="39"/>
      <c r="BX57" s="327"/>
      <c r="BY57" s="36"/>
      <c r="BZ57" s="39"/>
      <c r="CA57" s="37"/>
      <c r="CB57" s="36"/>
      <c r="CC57" s="327"/>
      <c r="CD57" s="731"/>
      <c r="CE57" s="39"/>
      <c r="CF57" s="36"/>
      <c r="CG57" s="39"/>
      <c r="CH57" s="36"/>
      <c r="CI57" s="43">
        <v>5</v>
      </c>
      <c r="CJ57" s="43">
        <v>5</v>
      </c>
      <c r="CK57" s="43">
        <v>5</v>
      </c>
      <c r="CL57" s="43">
        <v>5</v>
      </c>
      <c r="CM57" s="36"/>
      <c r="CN57" s="36"/>
      <c r="CO57" s="36"/>
      <c r="CP57" s="36"/>
      <c r="CQ57" s="36"/>
      <c r="CR57" s="36"/>
      <c r="CS57" s="36"/>
      <c r="CT57" s="36"/>
      <c r="CU57" s="36"/>
      <c r="CV57" s="36"/>
    </row>
    <row r="58" spans="1:100" s="106" customFormat="1" ht="9.75" customHeight="1">
      <c r="A58" s="1038"/>
      <c r="B58" s="987"/>
      <c r="C58" s="110" t="s">
        <v>9</v>
      </c>
      <c r="D58" s="61">
        <f t="shared" si="12"/>
        <v>30</v>
      </c>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243"/>
      <c r="AU58" s="243"/>
      <c r="AV58" s="61"/>
      <c r="AW58" s="61"/>
      <c r="AX58" s="61"/>
      <c r="AY58" s="61"/>
      <c r="AZ58" s="61"/>
      <c r="BA58" s="61"/>
      <c r="BB58" s="61"/>
      <c r="BC58" s="61"/>
      <c r="BD58" s="61"/>
      <c r="BE58" s="62"/>
      <c r="BF58" s="62"/>
      <c r="BG58" s="62"/>
      <c r="BH58" s="61"/>
      <c r="BI58" s="329"/>
      <c r="BJ58" s="62"/>
      <c r="BK58" s="61"/>
      <c r="BL58" s="329"/>
      <c r="BM58" s="62"/>
      <c r="BN58" s="61"/>
      <c r="BO58" s="64"/>
      <c r="BP58" s="61"/>
      <c r="BQ58" s="61"/>
      <c r="BR58" s="62"/>
      <c r="BS58" s="62"/>
      <c r="BT58" s="61"/>
      <c r="BU58" s="64"/>
      <c r="BV58" s="64"/>
      <c r="BW58" s="64"/>
      <c r="BX58" s="329"/>
      <c r="BY58" s="61"/>
      <c r="BZ58" s="64"/>
      <c r="CA58" s="62"/>
      <c r="CB58" s="61"/>
      <c r="CC58" s="329"/>
      <c r="CD58" s="732"/>
      <c r="CE58" s="64"/>
      <c r="CF58" s="61"/>
      <c r="CG58" s="110">
        <v>5</v>
      </c>
      <c r="CH58" s="110">
        <v>5</v>
      </c>
      <c r="CI58" s="110">
        <v>5</v>
      </c>
      <c r="CJ58" s="110">
        <v>5</v>
      </c>
      <c r="CK58" s="110">
        <v>5</v>
      </c>
      <c r="CL58" s="110">
        <v>5</v>
      </c>
      <c r="CM58" s="61"/>
      <c r="CN58" s="61"/>
      <c r="CO58" s="61"/>
      <c r="CP58" s="61"/>
      <c r="CQ58" s="61"/>
      <c r="CR58" s="61"/>
      <c r="CS58" s="61"/>
      <c r="CT58" s="61"/>
      <c r="CU58" s="61"/>
      <c r="CV58" s="61"/>
    </row>
    <row r="59" spans="1:100" s="106" customFormat="1" ht="9.75" customHeight="1">
      <c r="A59" s="1036">
        <v>11</v>
      </c>
      <c r="B59" s="985" t="s">
        <v>130</v>
      </c>
      <c r="C59" s="57" t="s">
        <v>5</v>
      </c>
      <c r="D59" s="57">
        <f t="shared" si="12"/>
        <v>0</v>
      </c>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241"/>
      <c r="AU59" s="241"/>
      <c r="AV59" s="57"/>
      <c r="AW59" s="57"/>
      <c r="AX59" s="57"/>
      <c r="AY59" s="57"/>
      <c r="AZ59" s="57"/>
      <c r="BA59" s="57"/>
      <c r="BB59" s="57"/>
      <c r="BC59" s="57"/>
      <c r="BD59" s="57"/>
      <c r="BE59" s="58"/>
      <c r="BF59" s="58"/>
      <c r="BG59" s="58"/>
      <c r="BH59" s="57"/>
      <c r="BI59" s="326"/>
      <c r="BJ59" s="58"/>
      <c r="BK59" s="57"/>
      <c r="BL59" s="326"/>
      <c r="BM59" s="58"/>
      <c r="BN59" s="57"/>
      <c r="BO59" s="60"/>
      <c r="BP59" s="57"/>
      <c r="BQ59" s="57"/>
      <c r="BR59" s="58"/>
      <c r="BS59" s="58"/>
      <c r="BT59" s="57"/>
      <c r="BU59" s="60"/>
      <c r="BV59" s="60"/>
      <c r="BW59" s="60"/>
      <c r="BX59" s="326"/>
      <c r="BY59" s="57"/>
      <c r="BZ59" s="60"/>
      <c r="CA59" s="58"/>
      <c r="CB59" s="57"/>
      <c r="CC59" s="326"/>
      <c r="CD59" s="730"/>
      <c r="CE59" s="60"/>
      <c r="CF59" s="57"/>
      <c r="CG59" s="57"/>
      <c r="CH59" s="57"/>
      <c r="CI59" s="57"/>
      <c r="CJ59" s="57"/>
      <c r="CK59" s="57"/>
      <c r="CL59" s="57"/>
      <c r="CM59" s="57"/>
      <c r="CN59" s="57"/>
      <c r="CO59" s="57"/>
      <c r="CP59" s="57"/>
      <c r="CQ59" s="57"/>
      <c r="CR59" s="57"/>
      <c r="CS59" s="57"/>
      <c r="CT59" s="57"/>
      <c r="CU59" s="57"/>
      <c r="CV59" s="57"/>
    </row>
    <row r="60" spans="1:100" s="106" customFormat="1" ht="9.75" customHeight="1">
      <c r="A60" s="1037"/>
      <c r="B60" s="986"/>
      <c r="C60" s="43" t="s">
        <v>6</v>
      </c>
      <c r="D60" s="36">
        <f t="shared" si="12"/>
        <v>0</v>
      </c>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242"/>
      <c r="AU60" s="242"/>
      <c r="AV60" s="36"/>
      <c r="AW60" s="36"/>
      <c r="AX60" s="36"/>
      <c r="AY60" s="36"/>
      <c r="AZ60" s="36"/>
      <c r="BA60" s="36"/>
      <c r="BB60" s="36"/>
      <c r="BC60" s="36"/>
      <c r="BD60" s="36"/>
      <c r="BE60" s="37"/>
      <c r="BF60" s="37"/>
      <c r="BG60" s="37"/>
      <c r="BH60" s="36"/>
      <c r="BI60" s="327"/>
      <c r="BJ60" s="37"/>
      <c r="BK60" s="36"/>
      <c r="BL60" s="327"/>
      <c r="BM60" s="37"/>
      <c r="BN60" s="36"/>
      <c r="BO60" s="39"/>
      <c r="BP60" s="36"/>
      <c r="BQ60" s="36"/>
      <c r="BR60" s="37"/>
      <c r="BS60" s="37"/>
      <c r="BT60" s="36"/>
      <c r="BU60" s="39"/>
      <c r="BV60" s="39"/>
      <c r="BW60" s="39"/>
      <c r="BX60" s="327"/>
      <c r="BY60" s="36"/>
      <c r="BZ60" s="44"/>
      <c r="CA60" s="160"/>
      <c r="CB60" s="43"/>
      <c r="CC60" s="336"/>
      <c r="CD60" s="736"/>
      <c r="CE60" s="39"/>
      <c r="CF60" s="36"/>
      <c r="CG60" s="36"/>
      <c r="CH60" s="36"/>
      <c r="CI60" s="36"/>
      <c r="CJ60" s="36"/>
      <c r="CK60" s="36"/>
      <c r="CL60" s="36"/>
      <c r="CM60" s="36"/>
      <c r="CN60" s="36"/>
      <c r="CO60" s="36"/>
      <c r="CP60" s="36"/>
      <c r="CQ60" s="36"/>
      <c r="CR60" s="36"/>
      <c r="CS60" s="36"/>
      <c r="CT60" s="36"/>
      <c r="CU60" s="36"/>
      <c r="CV60" s="36"/>
    </row>
    <row r="61" spans="1:100" s="106" customFormat="1" ht="9.75" customHeight="1">
      <c r="A61" s="1037"/>
      <c r="B61" s="986"/>
      <c r="C61" s="43" t="s">
        <v>7</v>
      </c>
      <c r="D61" s="36">
        <f t="shared" si="12"/>
        <v>0</v>
      </c>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242"/>
      <c r="AU61" s="242"/>
      <c r="AV61" s="36"/>
      <c r="AW61" s="36"/>
      <c r="AX61" s="36"/>
      <c r="AY61" s="36"/>
      <c r="AZ61" s="36"/>
      <c r="BA61" s="36"/>
      <c r="BB61" s="36"/>
      <c r="BC61" s="36"/>
      <c r="BD61" s="36"/>
      <c r="BE61" s="37"/>
      <c r="BF61" s="37"/>
      <c r="BG61" s="37"/>
      <c r="BH61" s="36"/>
      <c r="BI61" s="327"/>
      <c r="BJ61" s="37"/>
      <c r="BK61" s="36"/>
      <c r="BL61" s="327"/>
      <c r="BM61" s="37"/>
      <c r="BN61" s="36"/>
      <c r="BO61" s="39"/>
      <c r="BP61" s="36"/>
      <c r="BQ61" s="36"/>
      <c r="BR61" s="37"/>
      <c r="BS61" s="37"/>
      <c r="BT61" s="36"/>
      <c r="BU61" s="39"/>
      <c r="BV61" s="39"/>
      <c r="BW61" s="39"/>
      <c r="BX61" s="327"/>
      <c r="BY61" s="36"/>
      <c r="BZ61" s="39"/>
      <c r="CA61" s="37"/>
      <c r="CB61" s="36"/>
      <c r="CC61" s="327"/>
      <c r="CD61" s="731"/>
      <c r="CE61" s="39"/>
      <c r="CF61" s="36"/>
      <c r="CG61" s="36"/>
      <c r="CH61" s="36"/>
      <c r="CI61" s="36"/>
      <c r="CJ61" s="36"/>
      <c r="CK61" s="36"/>
      <c r="CL61" s="36"/>
      <c r="CM61" s="36"/>
      <c r="CN61" s="36"/>
      <c r="CO61" s="36"/>
      <c r="CP61" s="36"/>
      <c r="CQ61" s="36"/>
      <c r="CR61" s="36"/>
      <c r="CS61" s="36"/>
      <c r="CT61" s="36"/>
      <c r="CU61" s="36"/>
      <c r="CV61" s="36"/>
    </row>
    <row r="62" spans="1:100" s="106" customFormat="1" ht="9.75" customHeight="1">
      <c r="A62" s="1037"/>
      <c r="B62" s="986"/>
      <c r="C62" s="36" t="s">
        <v>8</v>
      </c>
      <c r="D62" s="36">
        <f t="shared" si="12"/>
        <v>0</v>
      </c>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242"/>
      <c r="AU62" s="242"/>
      <c r="AV62" s="36"/>
      <c r="AW62" s="36"/>
      <c r="AX62" s="36"/>
      <c r="AY62" s="36"/>
      <c r="AZ62" s="36"/>
      <c r="BA62" s="36"/>
      <c r="BB62" s="36"/>
      <c r="BC62" s="36"/>
      <c r="BD62" s="36"/>
      <c r="BE62" s="37"/>
      <c r="BF62" s="37"/>
      <c r="BG62" s="37"/>
      <c r="BH62" s="36"/>
      <c r="BI62" s="327"/>
      <c r="BJ62" s="37"/>
      <c r="BK62" s="36"/>
      <c r="BL62" s="327"/>
      <c r="BM62" s="37"/>
      <c r="BN62" s="36"/>
      <c r="BO62" s="39"/>
      <c r="BP62" s="36"/>
      <c r="BQ62" s="36"/>
      <c r="BR62" s="37"/>
      <c r="BS62" s="37"/>
      <c r="BT62" s="36"/>
      <c r="BU62" s="39"/>
      <c r="BV62" s="39"/>
      <c r="BW62" s="39"/>
      <c r="BX62" s="327"/>
      <c r="BY62" s="36"/>
      <c r="BZ62" s="39"/>
      <c r="CA62" s="37"/>
      <c r="CB62" s="36"/>
      <c r="CC62" s="327"/>
      <c r="CD62" s="731"/>
      <c r="CE62" s="39"/>
      <c r="CF62" s="36"/>
      <c r="CG62" s="36"/>
      <c r="CH62" s="36"/>
      <c r="CI62" s="36"/>
      <c r="CJ62" s="36"/>
      <c r="CK62" s="36"/>
      <c r="CL62" s="36"/>
      <c r="CM62" s="36"/>
      <c r="CN62" s="36"/>
      <c r="CO62" s="36"/>
      <c r="CP62" s="36"/>
      <c r="CQ62" s="36"/>
      <c r="CR62" s="36"/>
      <c r="CS62" s="36"/>
      <c r="CT62" s="36"/>
      <c r="CU62" s="36"/>
      <c r="CV62" s="36"/>
    </row>
    <row r="63" spans="1:100" s="106" customFormat="1" ht="9.75" customHeight="1">
      <c r="A63" s="1038"/>
      <c r="B63" s="987"/>
      <c r="C63" s="61" t="s">
        <v>9</v>
      </c>
      <c r="D63" s="61">
        <f t="shared" si="12"/>
        <v>0</v>
      </c>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243"/>
      <c r="AU63" s="243"/>
      <c r="AV63" s="61"/>
      <c r="AW63" s="61"/>
      <c r="AX63" s="61"/>
      <c r="AY63" s="61"/>
      <c r="AZ63" s="61"/>
      <c r="BA63" s="61"/>
      <c r="BB63" s="61"/>
      <c r="BC63" s="61"/>
      <c r="BD63" s="61"/>
      <c r="BE63" s="62"/>
      <c r="BF63" s="62"/>
      <c r="BG63" s="62"/>
      <c r="BH63" s="61"/>
      <c r="BI63" s="329"/>
      <c r="BJ63" s="62"/>
      <c r="BK63" s="61"/>
      <c r="BL63" s="329"/>
      <c r="BM63" s="62"/>
      <c r="BN63" s="61"/>
      <c r="BO63" s="64"/>
      <c r="BP63" s="61"/>
      <c r="BQ63" s="61"/>
      <c r="BR63" s="62"/>
      <c r="BS63" s="62"/>
      <c r="BT63" s="61"/>
      <c r="BU63" s="64"/>
      <c r="BV63" s="64"/>
      <c r="BW63" s="64"/>
      <c r="BX63" s="329"/>
      <c r="BY63" s="61"/>
      <c r="BZ63" s="64"/>
      <c r="CA63" s="62"/>
      <c r="CB63" s="61"/>
      <c r="CC63" s="329"/>
      <c r="CD63" s="732"/>
      <c r="CE63" s="64"/>
      <c r="CF63" s="61"/>
      <c r="CG63" s="61"/>
      <c r="CH63" s="61"/>
      <c r="CI63" s="61"/>
      <c r="CJ63" s="61"/>
      <c r="CK63" s="61"/>
      <c r="CL63" s="61"/>
      <c r="CM63" s="61"/>
      <c r="CN63" s="61"/>
      <c r="CO63" s="61"/>
      <c r="CP63" s="61"/>
      <c r="CQ63" s="61"/>
      <c r="CR63" s="61"/>
      <c r="CS63" s="61"/>
      <c r="CT63" s="61"/>
      <c r="CU63" s="61"/>
      <c r="CV63" s="61"/>
    </row>
    <row r="64" spans="1:100" s="57" customFormat="1" ht="9.75" customHeight="1">
      <c r="A64" s="1036">
        <v>12</v>
      </c>
      <c r="B64" s="985" t="s">
        <v>131</v>
      </c>
      <c r="C64" s="57" t="s">
        <v>5</v>
      </c>
      <c r="D64" s="57">
        <f t="shared" si="12"/>
        <v>0</v>
      </c>
      <c r="AT64" s="241"/>
      <c r="AU64" s="241"/>
      <c r="BE64" s="58"/>
      <c r="BF64" s="58"/>
      <c r="BG64" s="58"/>
      <c r="BI64" s="326"/>
      <c r="BJ64" s="58"/>
      <c r="BL64" s="326"/>
      <c r="BM64" s="58"/>
      <c r="BO64" s="60"/>
      <c r="BR64" s="58"/>
      <c r="BS64" s="58"/>
      <c r="BU64" s="60"/>
      <c r="BV64" s="60"/>
      <c r="BW64" s="60"/>
      <c r="BX64" s="326"/>
      <c r="BZ64" s="60"/>
      <c r="CA64" s="152"/>
      <c r="CC64" s="326"/>
      <c r="CD64" s="730"/>
      <c r="CE64" s="60"/>
    </row>
    <row r="65" spans="1:100" ht="9.75" customHeight="1">
      <c r="A65" s="1037"/>
      <c r="B65" s="986"/>
      <c r="C65" s="36" t="s">
        <v>6</v>
      </c>
      <c r="D65" s="36">
        <f t="shared" si="12"/>
        <v>34</v>
      </c>
      <c r="M65" s="36"/>
      <c r="N65" s="36"/>
      <c r="O65" s="36"/>
      <c r="P65" s="36"/>
      <c r="Q65" s="36"/>
      <c r="R65" s="36"/>
      <c r="S65" s="36"/>
      <c r="T65" s="36"/>
      <c r="U65" s="36"/>
      <c r="V65" s="36"/>
      <c r="W65" s="36"/>
      <c r="X65" s="36"/>
      <c r="Y65" s="36"/>
      <c r="Z65" s="36"/>
      <c r="AA65" s="36"/>
      <c r="AC65" s="36"/>
      <c r="AD65" s="36"/>
      <c r="AE65" s="36"/>
      <c r="AF65" s="36"/>
      <c r="AG65" s="36"/>
      <c r="AH65" s="36"/>
      <c r="AI65" s="36"/>
      <c r="AJ65" s="36"/>
      <c r="AK65" s="36"/>
      <c r="AL65" s="36"/>
      <c r="AM65" s="36"/>
      <c r="AN65" s="36"/>
      <c r="AO65" s="36"/>
      <c r="AP65" s="36"/>
      <c r="AQ65" s="36"/>
      <c r="AS65" s="36"/>
      <c r="AX65" s="36"/>
      <c r="AZ65" s="36"/>
      <c r="BW65" s="212">
        <v>5</v>
      </c>
      <c r="BX65" s="231">
        <v>5</v>
      </c>
      <c r="BY65" s="42">
        <v>5</v>
      </c>
      <c r="BZ65" s="231">
        <v>5</v>
      </c>
      <c r="CA65" s="160">
        <v>3</v>
      </c>
      <c r="CB65" s="43">
        <v>3</v>
      </c>
      <c r="CC65" s="336">
        <v>3</v>
      </c>
      <c r="CD65" s="737">
        <v>3</v>
      </c>
      <c r="CE65" s="688">
        <v>2</v>
      </c>
    </row>
    <row r="66" spans="1:100" ht="9.75" customHeight="1">
      <c r="A66" s="1037"/>
      <c r="B66" s="986"/>
      <c r="C66" s="36" t="s">
        <v>6</v>
      </c>
      <c r="D66" s="36">
        <f t="shared" si="12"/>
        <v>28</v>
      </c>
      <c r="M66" s="36"/>
      <c r="N66" s="36"/>
      <c r="O66" s="36"/>
      <c r="P66" s="36"/>
      <c r="Q66" s="36"/>
      <c r="R66" s="36"/>
      <c r="S66" s="36"/>
      <c r="T66" s="36"/>
      <c r="U66" s="36"/>
      <c r="V66" s="36"/>
      <c r="W66" s="36"/>
      <c r="X66" s="36"/>
      <c r="Y66" s="36"/>
      <c r="Z66" s="36"/>
      <c r="AA66" s="36"/>
      <c r="AC66" s="36"/>
      <c r="AD66" s="36"/>
      <c r="AE66" s="36"/>
      <c r="AF66" s="36"/>
      <c r="AG66" s="36"/>
      <c r="AH66" s="36"/>
      <c r="AI66" s="36"/>
      <c r="AJ66" s="36"/>
      <c r="AK66" s="36"/>
      <c r="AL66" s="36"/>
      <c r="AM66" s="36"/>
      <c r="AN66" s="36"/>
      <c r="AO66" s="36"/>
      <c r="AP66" s="36"/>
      <c r="AQ66" s="36"/>
      <c r="AS66" s="36"/>
      <c r="AX66" s="36"/>
      <c r="AZ66" s="36"/>
      <c r="CA66" s="271"/>
      <c r="CD66" s="738">
        <v>3</v>
      </c>
      <c r="CE66" s="212">
        <v>5</v>
      </c>
      <c r="CF66" s="212">
        <v>5</v>
      </c>
      <c r="CG66" s="42">
        <v>5</v>
      </c>
      <c r="CH66" s="686">
        <v>5</v>
      </c>
      <c r="CI66" s="53">
        <v>3</v>
      </c>
      <c r="CJ66" s="646">
        <v>2</v>
      </c>
    </row>
    <row r="67" spans="1:100" s="46" customFormat="1" ht="9.75" customHeight="1">
      <c r="A67" s="1037"/>
      <c r="B67" s="986"/>
      <c r="C67" s="36" t="s">
        <v>8</v>
      </c>
      <c r="D67" s="36">
        <f t="shared" si="12"/>
        <v>0</v>
      </c>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242"/>
      <c r="AU67" s="242"/>
      <c r="AV67" s="36"/>
      <c r="AW67" s="36"/>
      <c r="AX67" s="36"/>
      <c r="AY67" s="36"/>
      <c r="AZ67" s="36"/>
      <c r="BA67" s="36"/>
      <c r="BB67" s="36"/>
      <c r="BC67" s="36"/>
      <c r="BD67" s="36"/>
      <c r="BE67" s="37"/>
      <c r="BF67" s="37"/>
      <c r="BG67" s="37"/>
      <c r="BH67" s="36"/>
      <c r="BI67" s="327"/>
      <c r="BJ67" s="37"/>
      <c r="BK67" s="36"/>
      <c r="BL67" s="327"/>
      <c r="BM67" s="37"/>
      <c r="BN67" s="36"/>
      <c r="BO67" s="39"/>
      <c r="BP67" s="36"/>
      <c r="BQ67" s="36"/>
      <c r="BR67" s="37"/>
      <c r="BS67" s="37"/>
      <c r="BT67" s="36"/>
      <c r="BU67" s="39"/>
      <c r="BV67" s="39"/>
      <c r="BW67" s="39"/>
      <c r="BX67" s="327"/>
      <c r="BY67" s="36"/>
      <c r="BZ67" s="39"/>
      <c r="CA67" s="37"/>
      <c r="CB67" s="36"/>
      <c r="CC67" s="327"/>
      <c r="CD67" s="731"/>
      <c r="CE67" s="39"/>
      <c r="CF67" s="36"/>
      <c r="CG67" s="36"/>
      <c r="CH67" s="36"/>
      <c r="CI67" s="36"/>
      <c r="CJ67" s="36"/>
      <c r="CK67" s="36"/>
      <c r="CL67" s="36"/>
      <c r="CM67" s="36"/>
      <c r="CN67" s="36"/>
      <c r="CO67" s="36"/>
      <c r="CP67" s="36"/>
      <c r="CQ67" s="36"/>
      <c r="CR67" s="36"/>
      <c r="CS67" s="36"/>
      <c r="CT67" s="36"/>
      <c r="CU67" s="36"/>
      <c r="CV67" s="36"/>
    </row>
    <row r="68" spans="1:100" s="46" customFormat="1" ht="9.75" customHeight="1">
      <c r="A68" s="1038"/>
      <c r="B68" s="987"/>
      <c r="C68" s="61" t="s">
        <v>9</v>
      </c>
      <c r="D68" s="61">
        <f t="shared" si="12"/>
        <v>0</v>
      </c>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243"/>
      <c r="AU68" s="243"/>
      <c r="AV68" s="61"/>
      <c r="AW68" s="61"/>
      <c r="AX68" s="61"/>
      <c r="AY68" s="61"/>
      <c r="AZ68" s="61"/>
      <c r="BA68" s="61"/>
      <c r="BB68" s="61"/>
      <c r="BC68" s="61"/>
      <c r="BD68" s="61"/>
      <c r="BE68" s="62"/>
      <c r="BF68" s="62"/>
      <c r="BG68" s="62"/>
      <c r="BH68" s="61"/>
      <c r="BI68" s="329"/>
      <c r="BJ68" s="62"/>
      <c r="BK68" s="61"/>
      <c r="BL68" s="329"/>
      <c r="BM68" s="62"/>
      <c r="BN68" s="61"/>
      <c r="BO68" s="64"/>
      <c r="BP68" s="61"/>
      <c r="BQ68" s="61"/>
      <c r="BR68" s="62"/>
      <c r="BS68" s="62"/>
      <c r="BT68" s="61"/>
      <c r="BU68" s="64"/>
      <c r="BV68" s="64"/>
      <c r="BW68" s="64"/>
      <c r="BX68" s="329"/>
      <c r="BY68" s="61"/>
      <c r="BZ68" s="64"/>
      <c r="CA68" s="62"/>
      <c r="CB68" s="61"/>
      <c r="CC68" s="329"/>
      <c r="CD68" s="732"/>
      <c r="CE68" s="64"/>
      <c r="CF68" s="61"/>
      <c r="CG68" s="61"/>
      <c r="CH68" s="61"/>
      <c r="CI68" s="61"/>
      <c r="CJ68" s="61"/>
      <c r="CK68" s="61"/>
      <c r="CL68" s="61"/>
      <c r="CM68" s="61"/>
      <c r="CN68" s="61"/>
      <c r="CO68" s="61"/>
      <c r="CP68" s="61"/>
      <c r="CQ68" s="61"/>
      <c r="CR68" s="61"/>
      <c r="CS68" s="61"/>
      <c r="CT68" s="61"/>
      <c r="CU68" s="61"/>
      <c r="CV68" s="61"/>
    </row>
    <row r="69" spans="1:100" s="107" customFormat="1" ht="9.75" customHeight="1">
      <c r="A69" s="1036"/>
      <c r="B69" s="985" t="s">
        <v>132</v>
      </c>
      <c r="C69" s="57" t="s">
        <v>5</v>
      </c>
      <c r="D69" s="57">
        <f t="shared" si="12"/>
        <v>0</v>
      </c>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241"/>
      <c r="AU69" s="241"/>
      <c r="AV69" s="57"/>
      <c r="AW69" s="57"/>
      <c r="AX69" s="57"/>
      <c r="AY69" s="57"/>
      <c r="AZ69" s="57"/>
      <c r="BA69" s="57"/>
      <c r="BB69" s="57"/>
      <c r="BC69" s="57"/>
      <c r="BD69" s="57"/>
      <c r="BE69" s="58"/>
      <c r="BF69" s="58"/>
      <c r="BG69" s="58"/>
      <c r="BH69" s="57"/>
      <c r="BI69" s="326"/>
      <c r="BJ69" s="58"/>
      <c r="BK69" s="57"/>
      <c r="BL69" s="326"/>
      <c r="BM69" s="58"/>
      <c r="BN69" s="57"/>
      <c r="BO69" s="60"/>
      <c r="BP69" s="57"/>
      <c r="BQ69" s="57"/>
      <c r="BR69" s="58"/>
      <c r="BS69" s="58"/>
      <c r="BT69" s="57"/>
      <c r="BU69" s="60"/>
      <c r="BV69" s="60"/>
      <c r="BW69" s="60"/>
      <c r="BX69" s="326"/>
      <c r="BY69" s="57"/>
      <c r="BZ69" s="60"/>
      <c r="CA69" s="58"/>
      <c r="CB69" s="57"/>
      <c r="CC69" s="326"/>
      <c r="CD69" s="730"/>
      <c r="CE69" s="60"/>
      <c r="CF69" s="57"/>
      <c r="CG69" s="57"/>
      <c r="CH69" s="57"/>
      <c r="CI69" s="57"/>
      <c r="CJ69" s="57"/>
      <c r="CK69" s="57"/>
      <c r="CL69" s="57"/>
      <c r="CM69" s="57"/>
      <c r="CN69" s="57"/>
      <c r="CO69" s="57"/>
      <c r="CP69" s="57"/>
      <c r="CQ69" s="57"/>
      <c r="CR69" s="57"/>
      <c r="CS69" s="57"/>
      <c r="CT69" s="57"/>
      <c r="CU69" s="57"/>
      <c r="CV69" s="57"/>
    </row>
    <row r="70" spans="1:100" s="106" customFormat="1" ht="9.75" customHeight="1">
      <c r="A70" s="1037"/>
      <c r="B70" s="986"/>
      <c r="C70" s="36" t="s">
        <v>6</v>
      </c>
      <c r="D70" s="36">
        <f t="shared" si="12"/>
        <v>38</v>
      </c>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242"/>
      <c r="AU70" s="242"/>
      <c r="AV70" s="36"/>
      <c r="AW70" s="36"/>
      <c r="AX70" s="36"/>
      <c r="AY70" s="36"/>
      <c r="AZ70" s="36"/>
      <c r="BA70" s="36"/>
      <c r="BB70" s="36"/>
      <c r="BC70" s="36"/>
      <c r="BD70" s="36"/>
      <c r="BE70" s="37"/>
      <c r="BF70" s="37"/>
      <c r="BG70" s="37"/>
      <c r="BH70" s="36"/>
      <c r="BI70" s="327"/>
      <c r="BJ70" s="37"/>
      <c r="BK70" s="36"/>
      <c r="BL70" s="327"/>
      <c r="BM70" s="37"/>
      <c r="BN70" s="42">
        <v>2</v>
      </c>
      <c r="BO70" s="212">
        <v>2</v>
      </c>
      <c r="BP70" s="42">
        <v>2</v>
      </c>
      <c r="BQ70" s="42">
        <v>2</v>
      </c>
      <c r="BR70" s="41">
        <v>2</v>
      </c>
      <c r="BS70" s="41">
        <v>2</v>
      </c>
      <c r="BT70" s="42">
        <v>2</v>
      </c>
      <c r="BU70" s="212">
        <v>2</v>
      </c>
      <c r="BV70" s="212">
        <v>2</v>
      </c>
      <c r="BW70" s="212">
        <v>2</v>
      </c>
      <c r="BX70" s="231">
        <v>2</v>
      </c>
      <c r="BY70" s="42">
        <v>2</v>
      </c>
      <c r="BZ70" s="42">
        <v>2</v>
      </c>
      <c r="CA70" s="41">
        <v>2</v>
      </c>
      <c r="CB70" s="42">
        <v>2</v>
      </c>
      <c r="CC70" s="231">
        <v>2</v>
      </c>
      <c r="CD70" s="737">
        <v>2</v>
      </c>
      <c r="CE70" s="268">
        <v>2</v>
      </c>
      <c r="CF70" s="646">
        <v>2</v>
      </c>
      <c r="CG70" s="39"/>
      <c r="CH70" s="36"/>
      <c r="CI70" s="36"/>
      <c r="CJ70" s="36"/>
      <c r="CK70" s="36"/>
      <c r="CL70" s="36"/>
      <c r="CM70" s="36"/>
      <c r="CN70" s="36"/>
      <c r="CO70" s="36"/>
      <c r="CP70" s="36"/>
      <c r="CQ70" s="36"/>
      <c r="CR70" s="36"/>
      <c r="CS70" s="36"/>
      <c r="CT70" s="36"/>
      <c r="CU70" s="36"/>
      <c r="CV70" s="36"/>
    </row>
    <row r="71" spans="1:100" s="106" customFormat="1" ht="9.75" customHeight="1">
      <c r="A71" s="1037"/>
      <c r="B71" s="986"/>
      <c r="C71" s="36" t="s">
        <v>7</v>
      </c>
      <c r="D71" s="36">
        <f t="shared" si="12"/>
        <v>0</v>
      </c>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242"/>
      <c r="AU71" s="242"/>
      <c r="AV71" s="36"/>
      <c r="AW71" s="36"/>
      <c r="AX71" s="36"/>
      <c r="AY71" s="36"/>
      <c r="AZ71" s="36"/>
      <c r="BA71" s="36"/>
      <c r="BB71" s="36"/>
      <c r="BC71" s="36"/>
      <c r="BD71" s="36"/>
      <c r="BE71" s="37"/>
      <c r="BF71" s="37"/>
      <c r="BG71" s="37"/>
      <c r="BH71" s="36"/>
      <c r="BI71" s="327"/>
      <c r="BJ71" s="37"/>
      <c r="BK71" s="36"/>
      <c r="BL71" s="327"/>
      <c r="BM71" s="37"/>
      <c r="BN71" s="36"/>
      <c r="BO71" s="39"/>
      <c r="BP71" s="36"/>
      <c r="BQ71" s="36"/>
      <c r="BR71" s="37"/>
      <c r="BS71" s="37"/>
      <c r="BT71" s="36"/>
      <c r="BU71" s="39"/>
      <c r="BV71" s="39"/>
      <c r="BW71" s="39"/>
      <c r="BX71" s="327"/>
      <c r="BY71" s="36"/>
      <c r="BZ71" s="39"/>
      <c r="CA71" s="37"/>
      <c r="CB71" s="36"/>
      <c r="CC71" s="327"/>
      <c r="CD71" s="731"/>
      <c r="CE71" s="39"/>
      <c r="CF71" s="36"/>
      <c r="CG71" s="36"/>
      <c r="CH71" s="36"/>
      <c r="CI71" s="36"/>
      <c r="CJ71" s="36"/>
      <c r="CK71" s="36"/>
      <c r="CL71" s="36"/>
      <c r="CM71" s="36"/>
      <c r="CN71" s="36"/>
      <c r="CO71" s="36"/>
      <c r="CP71" s="36"/>
      <c r="CQ71" s="36"/>
      <c r="CR71" s="36"/>
      <c r="CS71" s="36"/>
      <c r="CT71" s="36"/>
      <c r="CU71" s="36"/>
      <c r="CV71" s="36"/>
    </row>
    <row r="72" spans="1:100" s="106" customFormat="1" ht="9.75" customHeight="1">
      <c r="A72" s="1037"/>
      <c r="B72" s="986"/>
      <c r="C72" s="36" t="s">
        <v>8</v>
      </c>
      <c r="D72" s="36">
        <f t="shared" si="12"/>
        <v>0</v>
      </c>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242"/>
      <c r="AU72" s="242"/>
      <c r="AV72" s="36"/>
      <c r="AW72" s="36"/>
      <c r="AX72" s="36"/>
      <c r="AY72" s="36"/>
      <c r="AZ72" s="36"/>
      <c r="BA72" s="36"/>
      <c r="BB72" s="36"/>
      <c r="BC72" s="36"/>
      <c r="BD72" s="36"/>
      <c r="BE72" s="37"/>
      <c r="BF72" s="37"/>
      <c r="BG72" s="37"/>
      <c r="BH72" s="36"/>
      <c r="BI72" s="327"/>
      <c r="BJ72" s="37"/>
      <c r="BK72" s="36"/>
      <c r="BL72" s="327"/>
      <c r="BM72" s="37"/>
      <c r="BN72" s="36"/>
      <c r="BO72" s="39"/>
      <c r="BP72" s="36"/>
      <c r="BQ72" s="36"/>
      <c r="BR72" s="37"/>
      <c r="BS72" s="37"/>
      <c r="BT72" s="36"/>
      <c r="BU72" s="39"/>
      <c r="BV72" s="39"/>
      <c r="BW72" s="39"/>
      <c r="BX72" s="327"/>
      <c r="BY72" s="36"/>
      <c r="BZ72" s="39"/>
      <c r="CA72" s="37"/>
      <c r="CB72" s="36"/>
      <c r="CC72" s="327"/>
      <c r="CD72" s="731"/>
      <c r="CE72" s="39"/>
      <c r="CF72" s="36"/>
      <c r="CG72" s="36"/>
      <c r="CH72" s="36"/>
      <c r="CI72" s="36"/>
      <c r="CJ72" s="36"/>
      <c r="CK72" s="36"/>
      <c r="CL72" s="36"/>
      <c r="CM72" s="36"/>
      <c r="CN72" s="36"/>
      <c r="CO72" s="36"/>
      <c r="CP72" s="36"/>
      <c r="CQ72" s="36"/>
      <c r="CR72" s="36"/>
      <c r="CS72" s="36"/>
      <c r="CT72" s="36"/>
      <c r="CU72" s="36"/>
      <c r="CV72" s="36"/>
    </row>
    <row r="73" spans="1:100" s="108" customFormat="1" ht="9.75" customHeight="1">
      <c r="A73" s="1038"/>
      <c r="B73" s="987"/>
      <c r="C73" s="61" t="s">
        <v>9</v>
      </c>
      <c r="D73" s="61">
        <f t="shared" si="12"/>
        <v>0</v>
      </c>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243"/>
      <c r="AU73" s="243"/>
      <c r="AV73" s="61"/>
      <c r="AW73" s="61"/>
      <c r="AX73" s="61"/>
      <c r="AY73" s="61"/>
      <c r="AZ73" s="61"/>
      <c r="BA73" s="61"/>
      <c r="BB73" s="61"/>
      <c r="BC73" s="61"/>
      <c r="BD73" s="61"/>
      <c r="BE73" s="62"/>
      <c r="BF73" s="62"/>
      <c r="BG73" s="62"/>
      <c r="BH73" s="61"/>
      <c r="BI73" s="329"/>
      <c r="BJ73" s="62"/>
      <c r="BK73" s="61"/>
      <c r="BL73" s="329"/>
      <c r="BM73" s="62"/>
      <c r="BN73" s="61"/>
      <c r="BO73" s="64"/>
      <c r="BP73" s="61"/>
      <c r="BQ73" s="61"/>
      <c r="BR73" s="62"/>
      <c r="BS73" s="62"/>
      <c r="BT73" s="61"/>
      <c r="BU73" s="64"/>
      <c r="BV73" s="64"/>
      <c r="BW73" s="64"/>
      <c r="BX73" s="329"/>
      <c r="BY73" s="61"/>
      <c r="BZ73" s="64"/>
      <c r="CA73" s="62"/>
      <c r="CB73" s="61"/>
      <c r="CC73" s="329"/>
      <c r="CD73" s="732"/>
      <c r="CE73" s="64"/>
      <c r="CF73" s="61"/>
      <c r="CG73" s="61"/>
      <c r="CH73" s="61"/>
      <c r="CI73" s="61"/>
      <c r="CJ73" s="61"/>
      <c r="CK73" s="61"/>
      <c r="CL73" s="61"/>
      <c r="CM73" s="61"/>
      <c r="CN73" s="61"/>
      <c r="CO73" s="61"/>
      <c r="CP73" s="61"/>
      <c r="CQ73" s="61"/>
      <c r="CR73" s="61"/>
      <c r="CS73" s="61"/>
      <c r="CT73" s="61"/>
      <c r="CU73" s="61"/>
      <c r="CV73" s="61"/>
    </row>
    <row r="74" spans="1:100" s="67" customFormat="1" ht="9.75" customHeight="1">
      <c r="A74" s="1024">
        <v>8</v>
      </c>
      <c r="B74" s="979" t="s">
        <v>41</v>
      </c>
      <c r="C74" s="67" t="s">
        <v>5</v>
      </c>
      <c r="D74" s="67">
        <f t="shared" si="12"/>
        <v>36</v>
      </c>
      <c r="AA74" s="68"/>
      <c r="AC74" s="271"/>
      <c r="AD74" s="68"/>
      <c r="AE74" s="68"/>
      <c r="AF74" s="68"/>
      <c r="AG74" s="68"/>
      <c r="AH74" s="141">
        <v>2</v>
      </c>
      <c r="AI74" s="141">
        <v>3</v>
      </c>
      <c r="AJ74" s="141">
        <v>3</v>
      </c>
      <c r="AK74" s="141">
        <v>5</v>
      </c>
      <c r="AL74" s="141">
        <v>5</v>
      </c>
      <c r="AM74" s="141">
        <v>5</v>
      </c>
      <c r="AN74" s="141">
        <v>5</v>
      </c>
      <c r="AO74" s="141">
        <v>1</v>
      </c>
      <c r="AP74" s="141">
        <v>1</v>
      </c>
      <c r="AQ74" s="142"/>
      <c r="AR74" s="251"/>
      <c r="AS74" s="70"/>
      <c r="AT74" s="244"/>
      <c r="AU74" s="244"/>
      <c r="AX74" s="68"/>
      <c r="AZ74" s="70"/>
      <c r="BE74" s="68"/>
      <c r="BF74" s="68"/>
      <c r="BG74" s="68"/>
      <c r="BH74" s="130">
        <v>1</v>
      </c>
      <c r="BI74" s="674">
        <v>1</v>
      </c>
      <c r="BJ74" s="408">
        <v>1</v>
      </c>
      <c r="BK74" s="130">
        <v>1</v>
      </c>
      <c r="BL74" s="674">
        <v>1</v>
      </c>
      <c r="BM74" s="408">
        <v>1</v>
      </c>
      <c r="BN74" s="638"/>
      <c r="BO74" s="70"/>
      <c r="BR74" s="68"/>
      <c r="BS74" s="68"/>
      <c r="BU74" s="70"/>
      <c r="BV74" s="70"/>
      <c r="BW74" s="70"/>
      <c r="BX74" s="271"/>
      <c r="BZ74" s="70"/>
      <c r="CA74" s="68"/>
      <c r="CC74" s="271"/>
      <c r="CD74" s="733"/>
      <c r="CE74" s="70"/>
    </row>
    <row r="75" spans="1:100" ht="9.75" customHeight="1">
      <c r="A75" s="1025"/>
      <c r="B75" s="980"/>
      <c r="C75" s="36" t="s">
        <v>6</v>
      </c>
      <c r="D75" s="36">
        <f t="shared" si="12"/>
        <v>0</v>
      </c>
      <c r="M75" s="36"/>
      <c r="N75" s="36"/>
      <c r="O75" s="36"/>
      <c r="P75" s="36"/>
      <c r="Q75" s="36"/>
      <c r="R75" s="36"/>
      <c r="S75" s="36"/>
      <c r="T75" s="36"/>
      <c r="U75" s="36"/>
      <c r="V75" s="36"/>
      <c r="W75" s="36"/>
      <c r="X75" s="36"/>
      <c r="Y75" s="36"/>
      <c r="Z75" s="36"/>
      <c r="AQ75" s="112"/>
      <c r="AR75" s="52"/>
    </row>
    <row r="76" spans="1:100" ht="9.75" customHeight="1">
      <c r="A76" s="1025"/>
      <c r="B76" s="980"/>
      <c r="C76" s="36" t="s">
        <v>7</v>
      </c>
      <c r="D76" s="36">
        <f t="shared" si="12"/>
        <v>0</v>
      </c>
      <c r="M76" s="36"/>
      <c r="N76" s="36"/>
      <c r="O76" s="36"/>
      <c r="P76" s="36"/>
      <c r="Q76" s="36"/>
      <c r="R76" s="36"/>
      <c r="S76" s="36"/>
      <c r="T76" s="36"/>
      <c r="U76" s="36"/>
      <c r="V76" s="36"/>
      <c r="W76" s="36"/>
      <c r="X76" s="36"/>
      <c r="Y76" s="36"/>
      <c r="Z76" s="36"/>
      <c r="AQ76" s="112"/>
      <c r="AR76" s="52"/>
    </row>
    <row r="77" spans="1:100" ht="9.75" customHeight="1">
      <c r="A77" s="1025"/>
      <c r="B77" s="980"/>
      <c r="C77" s="36" t="s">
        <v>8</v>
      </c>
      <c r="D77" s="36">
        <f t="shared" si="12"/>
        <v>41</v>
      </c>
      <c r="M77" s="36"/>
      <c r="N77" s="36"/>
      <c r="O77" s="36"/>
      <c r="P77" s="36"/>
      <c r="Q77" s="36"/>
      <c r="R77" s="36"/>
      <c r="S77" s="36"/>
      <c r="T77" s="36"/>
      <c r="U77" s="36"/>
      <c r="V77" s="36"/>
      <c r="W77" s="36"/>
      <c r="X77" s="36"/>
      <c r="Y77" s="36"/>
      <c r="Z77" s="36"/>
      <c r="AI77" s="41">
        <v>2</v>
      </c>
      <c r="AJ77" s="41">
        <v>2</v>
      </c>
      <c r="AK77" s="41">
        <v>1</v>
      </c>
      <c r="AL77" s="41">
        <v>1</v>
      </c>
      <c r="AM77" s="41">
        <v>1</v>
      </c>
      <c r="AN77" s="41">
        <v>1</v>
      </c>
      <c r="AO77" s="41">
        <v>1</v>
      </c>
      <c r="AP77" s="41">
        <v>1</v>
      </c>
      <c r="AQ77" s="112"/>
      <c r="AR77" s="52"/>
      <c r="BE77" s="160">
        <v>3</v>
      </c>
      <c r="BF77" s="160">
        <v>5</v>
      </c>
      <c r="BG77" s="160">
        <v>7</v>
      </c>
      <c r="BH77" s="43">
        <v>7</v>
      </c>
      <c r="BI77" s="336">
        <v>7</v>
      </c>
      <c r="BJ77" s="112">
        <v>2</v>
      </c>
      <c r="BK77" s="83"/>
      <c r="BL77" s="471"/>
      <c r="BM77" s="112"/>
      <c r="BN77" s="83"/>
      <c r="BO77" s="358"/>
      <c r="BP77" s="83"/>
      <c r="BQ77" s="79"/>
      <c r="BR77" s="683"/>
    </row>
    <row r="78" spans="1:100" s="61" customFormat="1" ht="9.75" customHeight="1">
      <c r="A78" s="1026"/>
      <c r="B78" s="981"/>
      <c r="C78" s="61" t="s">
        <v>9</v>
      </c>
      <c r="D78" s="61">
        <f t="shared" ref="D78:D118" si="14">SUM(E78:CT78)</f>
        <v>0</v>
      </c>
      <c r="AA78" s="62"/>
      <c r="AC78" s="329"/>
      <c r="AD78" s="62"/>
      <c r="AE78" s="62"/>
      <c r="AF78" s="62"/>
      <c r="AG78" s="62"/>
      <c r="AH78" s="62"/>
      <c r="AI78" s="62"/>
      <c r="AJ78" s="62"/>
      <c r="AK78" s="62"/>
      <c r="AL78" s="62"/>
      <c r="AM78" s="62"/>
      <c r="AN78" s="62"/>
      <c r="AO78" s="62"/>
      <c r="AP78" s="62"/>
      <c r="AQ78" s="158"/>
      <c r="AR78" s="403"/>
      <c r="AS78" s="64"/>
      <c r="AT78" s="243"/>
      <c r="AU78" s="243"/>
      <c r="AX78" s="62"/>
      <c r="AZ78" s="64"/>
      <c r="BE78" s="62"/>
      <c r="BF78" s="62"/>
      <c r="BG78" s="62"/>
      <c r="BI78" s="329"/>
      <c r="BJ78" s="62"/>
      <c r="BL78" s="329"/>
      <c r="BM78" s="37"/>
      <c r="BO78" s="64"/>
      <c r="BR78" s="62"/>
      <c r="BS78" s="62"/>
      <c r="BU78" s="64"/>
      <c r="BV78" s="64"/>
      <c r="BW78" s="64"/>
      <c r="BX78" s="329"/>
      <c r="BZ78" s="64"/>
      <c r="CA78" s="62"/>
      <c r="CC78" s="329"/>
      <c r="CD78" s="732"/>
      <c r="CE78" s="64"/>
    </row>
    <row r="79" spans="1:100" s="106" customFormat="1" ht="9.75" customHeight="1">
      <c r="A79" s="1024">
        <v>9</v>
      </c>
      <c r="B79" s="979" t="s">
        <v>43</v>
      </c>
      <c r="C79" s="67" t="s">
        <v>5</v>
      </c>
      <c r="D79" s="67">
        <f t="shared" si="14"/>
        <v>117</v>
      </c>
      <c r="E79" s="67"/>
      <c r="F79" s="67"/>
      <c r="G79" s="67"/>
      <c r="H79" s="67"/>
      <c r="I79" s="67"/>
      <c r="J79" s="67"/>
      <c r="K79" s="67"/>
      <c r="L79" s="67"/>
      <c r="M79" s="67"/>
      <c r="N79" s="67"/>
      <c r="O79" s="67"/>
      <c r="P79" s="67"/>
      <c r="Q79" s="67"/>
      <c r="R79" s="67"/>
      <c r="S79" s="67"/>
      <c r="T79" s="67"/>
      <c r="U79" s="139">
        <v>5</v>
      </c>
      <c r="V79" s="141">
        <v>5</v>
      </c>
      <c r="W79" s="141">
        <v>5</v>
      </c>
      <c r="X79" s="141">
        <v>5</v>
      </c>
      <c r="Y79" s="141">
        <v>5</v>
      </c>
      <c r="Z79" s="141">
        <v>5</v>
      </c>
      <c r="AA79" s="141">
        <v>5</v>
      </c>
      <c r="AB79" s="139">
        <v>5</v>
      </c>
      <c r="AC79" s="338">
        <v>5</v>
      </c>
      <c r="AD79" s="141">
        <v>3</v>
      </c>
      <c r="AE79" s="141">
        <v>5</v>
      </c>
      <c r="AF79" s="142">
        <v>6</v>
      </c>
      <c r="AG79" s="142">
        <v>6</v>
      </c>
      <c r="AH79" s="142">
        <v>5</v>
      </c>
      <c r="AI79" s="142">
        <v>5</v>
      </c>
      <c r="AJ79" s="142">
        <v>3</v>
      </c>
      <c r="AK79" s="142">
        <v>3</v>
      </c>
      <c r="AL79" s="142">
        <v>3</v>
      </c>
      <c r="AM79" s="142">
        <v>3</v>
      </c>
      <c r="AN79" s="142">
        <v>3</v>
      </c>
      <c r="AO79" s="142">
        <v>3</v>
      </c>
      <c r="AP79" s="142">
        <v>3</v>
      </c>
      <c r="AQ79" s="142">
        <v>3</v>
      </c>
      <c r="AR79" s="189">
        <v>3</v>
      </c>
      <c r="AS79" s="340">
        <v>3</v>
      </c>
      <c r="AT79" s="244"/>
      <c r="AU79" s="244"/>
      <c r="AV79" s="142">
        <v>3</v>
      </c>
      <c r="AW79" s="142">
        <v>3</v>
      </c>
      <c r="AX79" s="142">
        <v>3</v>
      </c>
      <c r="AY79" s="189">
        <v>3</v>
      </c>
      <c r="AZ79" s="70"/>
      <c r="BA79" s="67"/>
      <c r="BB79" s="67"/>
      <c r="BC79" s="67"/>
      <c r="BD79" s="67"/>
      <c r="BE79" s="68"/>
      <c r="BF79" s="68"/>
      <c r="BG79" s="68"/>
      <c r="BH79" s="67"/>
      <c r="BI79" s="271"/>
      <c r="BJ79" s="68"/>
      <c r="BK79" s="67"/>
      <c r="BL79" s="271"/>
      <c r="BM79" s="37"/>
      <c r="BN79" s="67"/>
      <c r="BO79" s="70"/>
      <c r="BP79" s="67"/>
      <c r="BQ79" s="67"/>
      <c r="BR79" s="68"/>
      <c r="BS79" s="68"/>
      <c r="BT79" s="67"/>
      <c r="BU79" s="70"/>
      <c r="BV79" s="70"/>
      <c r="BW79" s="70"/>
      <c r="BX79" s="271"/>
      <c r="BY79" s="67"/>
      <c r="BZ79" s="70"/>
      <c r="CA79" s="68"/>
      <c r="CB79" s="67"/>
      <c r="CC79" s="271"/>
      <c r="CD79" s="733"/>
      <c r="CE79" s="70"/>
      <c r="CF79" s="67"/>
      <c r="CG79" s="67"/>
      <c r="CH79" s="67"/>
      <c r="CI79" s="67"/>
      <c r="CJ79" s="67"/>
      <c r="CK79" s="67"/>
      <c r="CL79" s="67"/>
      <c r="CM79" s="67"/>
      <c r="CN79" s="67"/>
      <c r="CO79" s="67"/>
      <c r="CP79" s="67"/>
      <c r="CQ79" s="67"/>
      <c r="CR79" s="67"/>
      <c r="CS79" s="67"/>
      <c r="CT79" s="67"/>
      <c r="CU79" s="67"/>
      <c r="CV79" s="67"/>
    </row>
    <row r="80" spans="1:100" s="106" customFormat="1" ht="9.75" customHeight="1">
      <c r="A80" s="1025"/>
      <c r="B80" s="980"/>
      <c r="C80" s="36" t="s">
        <v>6</v>
      </c>
      <c r="D80" s="36">
        <f t="shared" si="14"/>
        <v>0</v>
      </c>
      <c r="E80" s="36"/>
      <c r="F80" s="36"/>
      <c r="G80" s="36"/>
      <c r="H80" s="36"/>
      <c r="I80" s="36"/>
      <c r="J80" s="36"/>
      <c r="K80" s="36"/>
      <c r="L80" s="36"/>
      <c r="M80" s="36"/>
      <c r="N80" s="36"/>
      <c r="O80" s="36"/>
      <c r="P80" s="36"/>
      <c r="Q80" s="36"/>
      <c r="R80" s="36"/>
      <c r="S80" s="36"/>
      <c r="T80" s="36"/>
      <c r="U80" s="36"/>
      <c r="V80" s="36"/>
      <c r="W80" s="36"/>
      <c r="X80" s="36"/>
      <c r="Y80" s="36"/>
      <c r="Z80" s="36"/>
      <c r="AA80" s="37"/>
      <c r="AB80" s="36"/>
      <c r="AC80" s="327"/>
      <c r="AD80" s="37"/>
      <c r="AE80" s="37"/>
      <c r="AF80" s="37"/>
      <c r="AG80" s="37"/>
      <c r="AH80" s="37"/>
      <c r="AI80" s="37"/>
      <c r="AJ80" s="37"/>
      <c r="AK80" s="37"/>
      <c r="AL80" s="37"/>
      <c r="AM80" s="37"/>
      <c r="AN80" s="37"/>
      <c r="AO80" s="37"/>
      <c r="AP80" s="37"/>
      <c r="AQ80" s="37"/>
      <c r="AR80" s="36"/>
      <c r="AS80" s="39"/>
      <c r="AT80" s="242"/>
      <c r="AU80" s="242"/>
      <c r="AV80" s="36"/>
      <c r="AW80" s="36"/>
      <c r="AX80" s="37"/>
      <c r="AY80" s="36"/>
      <c r="AZ80" s="39"/>
      <c r="BA80" s="36"/>
      <c r="BB80" s="36"/>
      <c r="BC80" s="36"/>
      <c r="BD80" s="36"/>
      <c r="BE80" s="37"/>
      <c r="BF80" s="37"/>
      <c r="BG80" s="37"/>
      <c r="BH80" s="36"/>
      <c r="BI80" s="327"/>
      <c r="BJ80" s="37"/>
      <c r="BK80" s="36"/>
      <c r="BL80" s="327"/>
      <c r="BM80" s="37"/>
      <c r="BN80" s="36"/>
      <c r="BO80" s="39"/>
      <c r="BP80" s="36"/>
      <c r="BQ80" s="36"/>
      <c r="BR80" s="37"/>
      <c r="BS80" s="37"/>
      <c r="BT80" s="36"/>
      <c r="BU80" s="39"/>
      <c r="BV80" s="39"/>
      <c r="BW80" s="39"/>
      <c r="BX80" s="327"/>
      <c r="BY80" s="36"/>
      <c r="BZ80" s="39"/>
      <c r="CA80" s="37"/>
      <c r="CB80" s="36"/>
      <c r="CC80" s="327"/>
      <c r="CD80" s="731"/>
      <c r="CE80" s="39"/>
      <c r="CF80" s="36"/>
      <c r="CG80" s="36"/>
      <c r="CH80" s="36"/>
      <c r="CI80" s="36"/>
      <c r="CJ80" s="36"/>
      <c r="CK80" s="36"/>
      <c r="CL80" s="36"/>
      <c r="CM80" s="36"/>
      <c r="CN80" s="36"/>
      <c r="CO80" s="36"/>
      <c r="CP80" s="36"/>
      <c r="CQ80" s="36"/>
      <c r="CR80" s="36"/>
      <c r="CS80" s="36"/>
      <c r="CT80" s="36"/>
      <c r="CU80" s="36"/>
      <c r="CV80" s="36"/>
    </row>
    <row r="81" spans="1:100" s="106" customFormat="1" ht="9.75" customHeight="1">
      <c r="A81" s="1025"/>
      <c r="B81" s="980"/>
      <c r="C81" s="36" t="s">
        <v>7</v>
      </c>
      <c r="D81" s="36">
        <f t="shared" si="14"/>
        <v>0</v>
      </c>
      <c r="E81" s="36"/>
      <c r="F81" s="36"/>
      <c r="G81" s="36"/>
      <c r="H81" s="36"/>
      <c r="I81" s="36"/>
      <c r="J81" s="36"/>
      <c r="K81" s="36"/>
      <c r="L81" s="36"/>
      <c r="M81" s="36"/>
      <c r="N81" s="36"/>
      <c r="O81" s="36"/>
      <c r="P81" s="36"/>
      <c r="Q81" s="36"/>
      <c r="R81" s="36"/>
      <c r="S81" s="36"/>
      <c r="T81" s="36"/>
      <c r="U81" s="36"/>
      <c r="V81" s="36"/>
      <c r="W81" s="36"/>
      <c r="X81" s="36"/>
      <c r="Y81" s="36"/>
      <c r="Z81" s="36"/>
      <c r="AA81" s="37"/>
      <c r="AB81" s="36"/>
      <c r="AC81" s="327"/>
      <c r="AD81" s="37"/>
      <c r="AE81" s="37"/>
      <c r="AF81" s="37"/>
      <c r="AG81" s="37"/>
      <c r="AH81" s="37"/>
      <c r="AI81" s="37"/>
      <c r="AJ81" s="37"/>
      <c r="AK81" s="37"/>
      <c r="AL81" s="37"/>
      <c r="AM81" s="37"/>
      <c r="AN81" s="37"/>
      <c r="AO81" s="37"/>
      <c r="AP81" s="37"/>
      <c r="AQ81" s="37"/>
      <c r="AR81" s="36"/>
      <c r="AS81" s="39"/>
      <c r="AT81" s="242"/>
      <c r="AU81" s="242"/>
      <c r="AV81" s="36"/>
      <c r="AW81" s="36"/>
      <c r="AX81" s="37"/>
      <c r="AY81" s="36"/>
      <c r="AZ81" s="39"/>
      <c r="BA81" s="36"/>
      <c r="BB81" s="36"/>
      <c r="BC81" s="36"/>
      <c r="BD81" s="36"/>
      <c r="BE81" s="37"/>
      <c r="BF81" s="37"/>
      <c r="BG81" s="37"/>
      <c r="BH81" s="36"/>
      <c r="BI81" s="327"/>
      <c r="BJ81" s="37"/>
      <c r="BK81" s="36"/>
      <c r="BL81" s="327"/>
      <c r="BM81" s="37"/>
      <c r="BN81" s="36"/>
      <c r="BO81" s="39"/>
      <c r="BP81" s="36"/>
      <c r="BQ81" s="36"/>
      <c r="BR81" s="37"/>
      <c r="BS81" s="37"/>
      <c r="BT81" s="36"/>
      <c r="BU81" s="39"/>
      <c r="BV81" s="39"/>
      <c r="BW81" s="39"/>
      <c r="BX81" s="327"/>
      <c r="BY81" s="36"/>
      <c r="BZ81" s="39"/>
      <c r="CA81" s="37"/>
      <c r="CB81" s="36"/>
      <c r="CC81" s="327"/>
      <c r="CD81" s="731"/>
      <c r="CE81" s="39"/>
      <c r="CF81" s="36"/>
      <c r="CG81" s="36"/>
      <c r="CH81" s="36"/>
      <c r="CI81" s="36"/>
      <c r="CJ81" s="36"/>
      <c r="CK81" s="36"/>
      <c r="CL81" s="36"/>
      <c r="CM81" s="36"/>
      <c r="CN81" s="36"/>
      <c r="CO81" s="36"/>
      <c r="CP81" s="36"/>
      <c r="CQ81" s="36"/>
      <c r="CR81" s="36"/>
      <c r="CS81" s="36"/>
      <c r="CT81" s="36"/>
      <c r="CU81" s="36"/>
      <c r="CV81" s="36"/>
    </row>
    <row r="82" spans="1:100" s="106" customFormat="1" ht="9.75" customHeight="1">
      <c r="A82" s="1025"/>
      <c r="B82" s="980"/>
      <c r="C82" s="36" t="s">
        <v>8</v>
      </c>
      <c r="D82" s="36">
        <f t="shared" si="14"/>
        <v>0</v>
      </c>
      <c r="E82" s="36"/>
      <c r="F82" s="36"/>
      <c r="G82" s="36"/>
      <c r="H82" s="36"/>
      <c r="I82" s="36"/>
      <c r="J82" s="36"/>
      <c r="K82" s="36"/>
      <c r="L82" s="36"/>
      <c r="M82" s="36"/>
      <c r="N82" s="36"/>
      <c r="O82" s="36"/>
      <c r="P82" s="36"/>
      <c r="Q82" s="36"/>
      <c r="R82" s="36"/>
      <c r="S82" s="36"/>
      <c r="T82" s="36"/>
      <c r="U82" s="36"/>
      <c r="V82" s="36"/>
      <c r="W82" s="36"/>
      <c r="X82" s="36"/>
      <c r="Y82" s="36"/>
      <c r="Z82" s="36"/>
      <c r="AA82" s="37"/>
      <c r="AB82" s="36"/>
      <c r="AC82" s="327"/>
      <c r="AD82" s="37"/>
      <c r="AE82" s="37"/>
      <c r="AF82" s="37"/>
      <c r="AG82" s="37"/>
      <c r="AH82" s="37"/>
      <c r="AI82" s="37"/>
      <c r="AJ82" s="37"/>
      <c r="AK82" s="37"/>
      <c r="AL82" s="37"/>
      <c r="AM82" s="37"/>
      <c r="AN82" s="37"/>
      <c r="AO82" s="37"/>
      <c r="AP82" s="37"/>
      <c r="AQ82" s="37"/>
      <c r="AR82" s="36"/>
      <c r="AS82" s="39"/>
      <c r="AT82" s="242"/>
      <c r="AU82" s="242"/>
      <c r="AV82" s="36"/>
      <c r="AW82" s="36"/>
      <c r="AX82" s="37"/>
      <c r="AY82" s="36"/>
      <c r="AZ82" s="39"/>
      <c r="BA82" s="36"/>
      <c r="BB82" s="36"/>
      <c r="BC82" s="36"/>
      <c r="BD82" s="36"/>
      <c r="BE82" s="37"/>
      <c r="BF82" s="37"/>
      <c r="BG82" s="37"/>
      <c r="BH82" s="36"/>
      <c r="BI82" s="327"/>
      <c r="BJ82" s="37"/>
      <c r="BK82" s="36"/>
      <c r="BL82" s="327"/>
      <c r="BM82" s="37"/>
      <c r="BN82" s="36"/>
      <c r="BO82" s="39"/>
      <c r="BP82" s="36"/>
      <c r="BQ82" s="36"/>
      <c r="BR82" s="37"/>
      <c r="BS82" s="37"/>
      <c r="BT82" s="36"/>
      <c r="BU82" s="39"/>
      <c r="BV82" s="39"/>
      <c r="BW82" s="39"/>
      <c r="BX82" s="327"/>
      <c r="BY82" s="36"/>
      <c r="BZ82" s="39"/>
      <c r="CA82" s="37"/>
      <c r="CB82" s="36"/>
      <c r="CC82" s="327"/>
      <c r="CD82" s="731"/>
      <c r="CE82" s="39"/>
      <c r="CF82" s="36"/>
      <c r="CG82" s="36"/>
      <c r="CH82" s="36"/>
      <c r="CI82" s="36"/>
      <c r="CJ82" s="36"/>
      <c r="CK82" s="36"/>
      <c r="CL82" s="36"/>
      <c r="CM82" s="36"/>
      <c r="CN82" s="36"/>
      <c r="CO82" s="36"/>
      <c r="CP82" s="36"/>
      <c r="CQ82" s="36"/>
      <c r="CR82" s="36"/>
      <c r="CS82" s="36"/>
      <c r="CT82" s="36"/>
      <c r="CU82" s="36"/>
      <c r="CV82" s="36"/>
    </row>
    <row r="83" spans="1:100" s="106" customFormat="1" ht="9.75" customHeight="1">
      <c r="A83" s="1026"/>
      <c r="B83" s="981"/>
      <c r="C83" s="61" t="s">
        <v>9</v>
      </c>
      <c r="D83" s="61">
        <f t="shared" si="14"/>
        <v>0</v>
      </c>
      <c r="E83" s="61"/>
      <c r="F83" s="61"/>
      <c r="G83" s="61"/>
      <c r="H83" s="61"/>
      <c r="I83" s="61"/>
      <c r="J83" s="61"/>
      <c r="K83" s="61"/>
      <c r="L83" s="61"/>
      <c r="M83" s="61"/>
      <c r="N83" s="61"/>
      <c r="O83" s="61"/>
      <c r="P83" s="61"/>
      <c r="Q83" s="61"/>
      <c r="R83" s="61"/>
      <c r="S83" s="61"/>
      <c r="T83" s="61"/>
      <c r="U83" s="61"/>
      <c r="V83" s="61"/>
      <c r="W83" s="61"/>
      <c r="X83" s="61"/>
      <c r="Y83" s="61"/>
      <c r="Z83" s="61"/>
      <c r="AA83" s="62"/>
      <c r="AB83" s="61"/>
      <c r="AC83" s="329"/>
      <c r="AD83" s="62"/>
      <c r="AE83" s="62"/>
      <c r="AF83" s="62"/>
      <c r="AG83" s="62"/>
      <c r="AH83" s="62"/>
      <c r="AI83" s="62"/>
      <c r="AJ83" s="62"/>
      <c r="AK83" s="62"/>
      <c r="AL83" s="62"/>
      <c r="AM83" s="62"/>
      <c r="AN83" s="62"/>
      <c r="AO83" s="62"/>
      <c r="AP83" s="62"/>
      <c r="AQ83" s="62"/>
      <c r="AR83" s="61"/>
      <c r="AS83" s="64"/>
      <c r="AT83" s="243"/>
      <c r="AU83" s="243"/>
      <c r="AV83" s="61"/>
      <c r="AW83" s="61"/>
      <c r="AX83" s="62"/>
      <c r="AY83" s="61"/>
      <c r="AZ83" s="64"/>
      <c r="BA83" s="61"/>
      <c r="BB83" s="61"/>
      <c r="BC83" s="61"/>
      <c r="BD83" s="61"/>
      <c r="BE83" s="62"/>
      <c r="BF83" s="62"/>
      <c r="BG83" s="62"/>
      <c r="BH83" s="61"/>
      <c r="BI83" s="329"/>
      <c r="BJ83" s="62"/>
      <c r="BK83" s="61"/>
      <c r="BL83" s="329"/>
      <c r="BM83" s="37"/>
      <c r="BN83" s="61"/>
      <c r="BO83" s="64"/>
      <c r="BP83" s="61"/>
      <c r="BQ83" s="61"/>
      <c r="BR83" s="62"/>
      <c r="BS83" s="62"/>
      <c r="BT83" s="61"/>
      <c r="BU83" s="64"/>
      <c r="BV83" s="64"/>
      <c r="BW83" s="64"/>
      <c r="BX83" s="329"/>
      <c r="BY83" s="61"/>
      <c r="BZ83" s="64"/>
      <c r="CA83" s="62"/>
      <c r="CB83" s="61"/>
      <c r="CC83" s="329"/>
      <c r="CD83" s="732"/>
      <c r="CE83" s="64"/>
      <c r="CF83" s="61"/>
      <c r="CG83" s="61"/>
      <c r="CH83" s="61"/>
      <c r="CI83" s="61"/>
      <c r="CJ83" s="61"/>
      <c r="CK83" s="61"/>
      <c r="CL83" s="61"/>
      <c r="CM83" s="61"/>
      <c r="CN83" s="61"/>
      <c r="CO83" s="61"/>
      <c r="CP83" s="61"/>
      <c r="CQ83" s="61"/>
      <c r="CR83" s="61"/>
      <c r="CS83" s="61"/>
      <c r="CT83" s="61"/>
      <c r="CU83" s="61"/>
      <c r="CV83" s="61"/>
    </row>
    <row r="84" spans="1:100" s="57" customFormat="1" ht="9.75" customHeight="1">
      <c r="A84" s="1024">
        <v>10</v>
      </c>
      <c r="B84" s="979" t="s">
        <v>100</v>
      </c>
      <c r="C84" s="57" t="s">
        <v>5</v>
      </c>
      <c r="D84" s="57">
        <f t="shared" si="14"/>
        <v>14</v>
      </c>
      <c r="AA84" s="58"/>
      <c r="AC84" s="326"/>
      <c r="AD84" s="58"/>
      <c r="AE84" s="58"/>
      <c r="AF84" s="58"/>
      <c r="AG84" s="58"/>
      <c r="AH84" s="58"/>
      <c r="AI84" s="58"/>
      <c r="AJ84" s="58"/>
      <c r="AK84" s="58"/>
      <c r="AL84" s="58"/>
      <c r="AM84" s="82">
        <v>2</v>
      </c>
      <c r="AN84" s="82">
        <v>2</v>
      </c>
      <c r="AO84" s="82">
        <v>2</v>
      </c>
      <c r="AP84" s="82">
        <v>2</v>
      </c>
      <c r="AQ84" s="82">
        <v>2</v>
      </c>
      <c r="AR84" s="79">
        <v>2</v>
      </c>
      <c r="AS84" s="423">
        <v>2</v>
      </c>
      <c r="AT84" s="241"/>
      <c r="AU84" s="241"/>
      <c r="AX84" s="58"/>
      <c r="AZ84" s="60"/>
      <c r="BE84" s="58"/>
      <c r="BF84" s="58"/>
      <c r="BG84" s="58"/>
      <c r="BI84" s="326"/>
      <c r="BJ84" s="58"/>
      <c r="BL84" s="326"/>
      <c r="BM84" s="37"/>
      <c r="BO84" s="60"/>
      <c r="BR84" s="58"/>
      <c r="BS84" s="58"/>
      <c r="BU84" s="60"/>
      <c r="BV84" s="60"/>
      <c r="BW84" s="60"/>
      <c r="BX84" s="326"/>
      <c r="BZ84" s="60"/>
      <c r="CA84" s="58"/>
      <c r="CC84" s="326"/>
      <c r="CD84" s="730"/>
      <c r="CE84" s="60"/>
    </row>
    <row r="85" spans="1:100" ht="9.75" customHeight="1">
      <c r="A85" s="1025"/>
      <c r="B85" s="980"/>
      <c r="C85" s="36" t="s">
        <v>6</v>
      </c>
      <c r="D85" s="36">
        <f t="shared" si="14"/>
        <v>0</v>
      </c>
      <c r="M85" s="36"/>
      <c r="N85" s="36"/>
      <c r="O85" s="36"/>
      <c r="P85" s="36"/>
      <c r="Q85" s="36"/>
      <c r="R85" s="36"/>
      <c r="S85" s="36"/>
      <c r="T85" s="36"/>
      <c r="U85" s="36"/>
      <c r="V85" s="36"/>
      <c r="W85" s="36"/>
      <c r="X85" s="36"/>
      <c r="Y85" s="36"/>
      <c r="Z85" s="36"/>
    </row>
    <row r="86" spans="1:100" ht="9.75" customHeight="1">
      <c r="A86" s="1025"/>
      <c r="B86" s="980"/>
      <c r="C86" s="36" t="s">
        <v>7</v>
      </c>
      <c r="D86" s="36">
        <f t="shared" si="14"/>
        <v>0</v>
      </c>
      <c r="M86" s="36"/>
      <c r="N86" s="36"/>
      <c r="O86" s="36"/>
      <c r="P86" s="36"/>
      <c r="Q86" s="36"/>
      <c r="R86" s="36"/>
      <c r="S86" s="36"/>
      <c r="T86" s="36"/>
      <c r="U86" s="36"/>
      <c r="V86" s="36"/>
      <c r="W86" s="36"/>
      <c r="X86" s="36"/>
      <c r="Y86" s="36"/>
      <c r="Z86" s="36"/>
    </row>
    <row r="87" spans="1:100" ht="9.75" customHeight="1">
      <c r="A87" s="1025"/>
      <c r="B87" s="980"/>
      <c r="C87" s="36" t="s">
        <v>8</v>
      </c>
      <c r="D87" s="36">
        <f t="shared" si="14"/>
        <v>0</v>
      </c>
      <c r="M87" s="36"/>
      <c r="N87" s="36"/>
      <c r="O87" s="36"/>
      <c r="P87" s="36"/>
      <c r="Q87" s="36"/>
      <c r="R87" s="36"/>
      <c r="S87" s="36"/>
      <c r="T87" s="36"/>
      <c r="U87" s="36"/>
      <c r="V87" s="36"/>
      <c r="W87" s="36"/>
      <c r="X87" s="36"/>
      <c r="Y87" s="36"/>
      <c r="Z87" s="36"/>
    </row>
    <row r="88" spans="1:100" s="46" customFormat="1" ht="9.75" customHeight="1">
      <c r="A88" s="1026"/>
      <c r="B88" s="981"/>
      <c r="C88" s="46" t="s">
        <v>9</v>
      </c>
      <c r="D88" s="46">
        <f t="shared" si="14"/>
        <v>0</v>
      </c>
      <c r="AA88" s="47"/>
      <c r="AC88" s="328"/>
      <c r="AD88" s="47"/>
      <c r="AE88" s="47"/>
      <c r="AF88" s="47"/>
      <c r="AG88" s="47"/>
      <c r="AH88" s="47"/>
      <c r="AI88" s="47"/>
      <c r="AJ88" s="47"/>
      <c r="AK88" s="47"/>
      <c r="AL88" s="47"/>
      <c r="AM88" s="47"/>
      <c r="AN88" s="47"/>
      <c r="AO88" s="47"/>
      <c r="AP88" s="47"/>
      <c r="AQ88" s="47"/>
      <c r="AS88" s="45"/>
      <c r="AT88" s="237"/>
      <c r="AU88" s="237"/>
      <c r="AX88" s="47"/>
      <c r="AZ88" s="45"/>
      <c r="BE88" s="47"/>
      <c r="BF88" s="47"/>
      <c r="BG88" s="47"/>
      <c r="BI88" s="328"/>
      <c r="BJ88" s="47"/>
      <c r="BL88" s="328"/>
      <c r="BM88" s="37"/>
      <c r="BO88" s="45"/>
      <c r="BR88" s="47"/>
      <c r="BS88" s="47"/>
      <c r="BU88" s="45"/>
      <c r="BV88" s="45"/>
      <c r="BW88" s="45"/>
      <c r="BX88" s="328"/>
      <c r="BZ88" s="45"/>
      <c r="CA88" s="47"/>
      <c r="CC88" s="328"/>
      <c r="CD88" s="735"/>
      <c r="CE88" s="45"/>
    </row>
    <row r="89" spans="1:100" s="57" customFormat="1" ht="9.75" customHeight="1">
      <c r="A89" s="1036">
        <v>11</v>
      </c>
      <c r="B89" s="985" t="s">
        <v>112</v>
      </c>
      <c r="C89" s="57" t="s">
        <v>5</v>
      </c>
      <c r="D89" s="57">
        <f t="shared" si="14"/>
        <v>38</v>
      </c>
      <c r="AP89" s="58"/>
      <c r="AQ89" s="82">
        <v>5</v>
      </c>
      <c r="AR89" s="79">
        <v>5</v>
      </c>
      <c r="AS89" s="423">
        <v>5</v>
      </c>
      <c r="AT89" s="241"/>
      <c r="AU89" s="241"/>
      <c r="AV89" s="79">
        <v>3</v>
      </c>
      <c r="AW89" s="79">
        <v>5</v>
      </c>
      <c r="AX89" s="82">
        <v>5</v>
      </c>
      <c r="AY89" s="79">
        <v>5</v>
      </c>
      <c r="AZ89" s="423">
        <v>5</v>
      </c>
      <c r="BA89" s="83"/>
      <c r="BB89" s="83"/>
      <c r="BC89" s="84"/>
      <c r="BE89" s="58"/>
      <c r="BF89" s="58"/>
      <c r="BG89" s="58"/>
      <c r="BI89" s="326"/>
      <c r="BJ89" s="58"/>
      <c r="BL89" s="326"/>
      <c r="BM89" s="37"/>
      <c r="BO89" s="60"/>
      <c r="BR89" s="58"/>
      <c r="BS89" s="58"/>
      <c r="BU89" s="60"/>
      <c r="BV89" s="60"/>
      <c r="BW89" s="60"/>
      <c r="BX89" s="326"/>
      <c r="BZ89" s="60"/>
      <c r="CA89" s="58"/>
      <c r="CC89" s="326"/>
      <c r="CD89" s="730"/>
      <c r="CE89" s="60"/>
    </row>
    <row r="90" spans="1:100" ht="9.75" customHeight="1">
      <c r="A90" s="1037"/>
      <c r="B90" s="986"/>
      <c r="C90" s="36" t="s">
        <v>6</v>
      </c>
      <c r="D90" s="36">
        <f t="shared" si="14"/>
        <v>0</v>
      </c>
      <c r="M90" s="36"/>
      <c r="N90" s="36"/>
      <c r="O90" s="36"/>
      <c r="P90" s="36"/>
      <c r="Q90" s="36"/>
      <c r="R90" s="36"/>
      <c r="S90" s="36"/>
      <c r="T90" s="36"/>
      <c r="U90" s="36"/>
      <c r="V90" s="36"/>
      <c r="W90" s="36"/>
      <c r="X90" s="36"/>
      <c r="Y90" s="36"/>
      <c r="Z90" s="36"/>
      <c r="AA90" s="36"/>
      <c r="AC90" s="36"/>
      <c r="AD90" s="36"/>
      <c r="AE90" s="36"/>
      <c r="AF90" s="36"/>
      <c r="AG90" s="36"/>
      <c r="AH90" s="36"/>
      <c r="AI90" s="36"/>
      <c r="AJ90" s="36"/>
      <c r="AK90" s="36"/>
      <c r="AL90" s="36"/>
      <c r="AM90" s="36"/>
      <c r="AN90" s="36"/>
      <c r="AO90" s="36"/>
    </row>
    <row r="91" spans="1:100" ht="9.75" customHeight="1">
      <c r="A91" s="1037"/>
      <c r="B91" s="986"/>
      <c r="C91" s="36" t="s">
        <v>7</v>
      </c>
      <c r="D91" s="36">
        <f t="shared" si="14"/>
        <v>0</v>
      </c>
      <c r="M91" s="36"/>
      <c r="N91" s="36"/>
      <c r="O91" s="36"/>
      <c r="P91" s="36"/>
      <c r="Q91" s="36"/>
      <c r="R91" s="36"/>
      <c r="S91" s="36"/>
      <c r="T91" s="36"/>
      <c r="U91" s="36"/>
      <c r="V91" s="36"/>
      <c r="W91" s="36"/>
      <c r="X91" s="36"/>
      <c r="Y91" s="36"/>
      <c r="Z91" s="36"/>
      <c r="AA91" s="36"/>
      <c r="AC91" s="36"/>
      <c r="AD91" s="36"/>
      <c r="AE91" s="36"/>
      <c r="AF91" s="36"/>
      <c r="AG91" s="36"/>
      <c r="AH91" s="36"/>
      <c r="AI91" s="36"/>
      <c r="AJ91" s="36"/>
      <c r="AK91" s="36"/>
      <c r="AL91" s="36"/>
      <c r="AM91" s="36"/>
      <c r="AN91" s="36"/>
      <c r="AO91" s="36"/>
    </row>
    <row r="92" spans="1:100" ht="9.75" customHeight="1">
      <c r="A92" s="1037"/>
      <c r="B92" s="986"/>
      <c r="C92" s="36" t="s">
        <v>8</v>
      </c>
      <c r="D92" s="36">
        <f t="shared" si="14"/>
        <v>0</v>
      </c>
      <c r="M92" s="36"/>
      <c r="N92" s="36"/>
      <c r="O92" s="36"/>
      <c r="P92" s="36"/>
      <c r="Q92" s="36"/>
      <c r="R92" s="36"/>
      <c r="S92" s="36"/>
      <c r="T92" s="36"/>
      <c r="U92" s="36"/>
      <c r="V92" s="36"/>
      <c r="W92" s="36"/>
      <c r="X92" s="36"/>
      <c r="Y92" s="36"/>
      <c r="Z92" s="36"/>
      <c r="AA92" s="36"/>
      <c r="AC92" s="36"/>
      <c r="AD92" s="36"/>
      <c r="AE92" s="36"/>
      <c r="AF92" s="36"/>
      <c r="AG92" s="36"/>
      <c r="AH92" s="36"/>
      <c r="AI92" s="36"/>
      <c r="AJ92" s="36"/>
      <c r="AK92" s="36"/>
      <c r="AL92" s="36"/>
      <c r="AM92" s="36"/>
      <c r="AN92" s="36"/>
      <c r="AO92" s="36"/>
    </row>
    <row r="93" spans="1:100" s="61" customFormat="1" ht="9.75" customHeight="1">
      <c r="A93" s="1038"/>
      <c r="B93" s="987"/>
      <c r="C93" s="61" t="s">
        <v>9</v>
      </c>
      <c r="D93" s="61">
        <f t="shared" si="14"/>
        <v>0</v>
      </c>
      <c r="AP93" s="62"/>
      <c r="AQ93" s="62"/>
      <c r="AS93" s="64"/>
      <c r="AT93" s="243"/>
      <c r="AU93" s="243"/>
      <c r="AX93" s="62"/>
      <c r="AZ93" s="64"/>
      <c r="BE93" s="62"/>
      <c r="BF93" s="62"/>
      <c r="BG93" s="62"/>
      <c r="BI93" s="329"/>
      <c r="BJ93" s="62"/>
      <c r="BL93" s="329"/>
      <c r="BM93" s="37"/>
      <c r="BO93" s="64"/>
      <c r="BR93" s="62"/>
      <c r="BS93" s="62"/>
      <c r="BU93" s="64"/>
      <c r="BV93" s="64"/>
      <c r="BW93" s="64"/>
      <c r="BX93" s="329"/>
      <c r="BZ93" s="64"/>
      <c r="CA93" s="62"/>
      <c r="CC93" s="329"/>
      <c r="CD93" s="732"/>
      <c r="CE93" s="64"/>
    </row>
    <row r="94" spans="1:100" s="57" customFormat="1" ht="9.75" hidden="1" customHeight="1">
      <c r="A94" s="1036"/>
      <c r="B94" s="985" t="s">
        <v>89</v>
      </c>
      <c r="C94" s="57" t="s">
        <v>5</v>
      </c>
      <c r="D94" s="57">
        <f t="shared" si="14"/>
        <v>20</v>
      </c>
      <c r="T94" s="58"/>
      <c r="U94" s="58"/>
      <c r="V94" s="82">
        <v>10</v>
      </c>
      <c r="W94" s="157">
        <v>8</v>
      </c>
      <c r="X94" s="200">
        <v>2</v>
      </c>
      <c r="Y94" s="58"/>
      <c r="Z94" s="58"/>
      <c r="AA94" s="58"/>
      <c r="AC94" s="326"/>
      <c r="AD94" s="58"/>
      <c r="AE94" s="58"/>
      <c r="AF94" s="58"/>
      <c r="AG94" s="58"/>
      <c r="AH94" s="58"/>
      <c r="AI94" s="58"/>
      <c r="AJ94" s="58"/>
      <c r="AK94" s="58"/>
      <c r="AL94" s="58"/>
      <c r="AM94" s="58"/>
      <c r="AN94" s="58"/>
      <c r="AO94" s="58"/>
      <c r="AP94" s="58"/>
      <c r="AQ94" s="58"/>
      <c r="AS94" s="60"/>
      <c r="AT94" s="241"/>
      <c r="AU94" s="241"/>
      <c r="AX94" s="58"/>
      <c r="AZ94" s="60"/>
      <c r="BE94" s="58"/>
      <c r="BF94" s="58"/>
      <c r="BG94" s="58"/>
      <c r="BI94" s="326"/>
      <c r="BJ94" s="58"/>
      <c r="BL94" s="326"/>
      <c r="BM94" s="37"/>
      <c r="BO94" s="60"/>
      <c r="BR94" s="58"/>
      <c r="BS94" s="58"/>
      <c r="BU94" s="60"/>
      <c r="BV94" s="60"/>
      <c r="BW94" s="60"/>
      <c r="BX94" s="326"/>
      <c r="BZ94" s="60"/>
      <c r="CA94" s="58"/>
      <c r="CC94" s="326"/>
      <c r="CD94" s="730"/>
      <c r="CE94" s="60"/>
    </row>
    <row r="95" spans="1:100" ht="9.75" hidden="1" customHeight="1">
      <c r="A95" s="1037"/>
      <c r="B95" s="986"/>
      <c r="C95" s="36" t="s">
        <v>6</v>
      </c>
      <c r="D95" s="36">
        <f t="shared" si="14"/>
        <v>0</v>
      </c>
      <c r="M95" s="36"/>
      <c r="N95" s="36"/>
      <c r="O95" s="36"/>
      <c r="P95" s="36"/>
      <c r="Q95" s="36"/>
      <c r="R95" s="36"/>
      <c r="S95" s="36"/>
    </row>
    <row r="96" spans="1:100" ht="9.75" hidden="1" customHeight="1">
      <c r="A96" s="1037"/>
      <c r="B96" s="986"/>
      <c r="C96" s="36" t="s">
        <v>7</v>
      </c>
      <c r="D96" s="36">
        <f t="shared" si="14"/>
        <v>0</v>
      </c>
      <c r="M96" s="36"/>
      <c r="N96" s="36"/>
      <c r="O96" s="36"/>
      <c r="P96" s="36"/>
      <c r="Q96" s="36"/>
      <c r="R96" s="36"/>
      <c r="S96" s="36"/>
    </row>
    <row r="97" spans="1:98" ht="9.75" hidden="1" customHeight="1">
      <c r="A97" s="1037"/>
      <c r="B97" s="986"/>
      <c r="C97" s="36" t="s">
        <v>8</v>
      </c>
      <c r="D97" s="36">
        <f t="shared" si="14"/>
        <v>0</v>
      </c>
      <c r="M97" s="36"/>
      <c r="N97" s="36"/>
      <c r="O97" s="36"/>
      <c r="P97" s="36"/>
      <c r="Q97" s="36"/>
      <c r="R97" s="36"/>
      <c r="S97" s="36"/>
    </row>
    <row r="98" spans="1:98" s="46" customFormat="1" ht="9.75" hidden="1" customHeight="1">
      <c r="A98" s="1038"/>
      <c r="B98" s="987"/>
      <c r="C98" s="46" t="s">
        <v>9</v>
      </c>
      <c r="D98" s="46">
        <f t="shared" si="14"/>
        <v>20</v>
      </c>
      <c r="T98" s="47"/>
      <c r="U98" s="47"/>
      <c r="V98" s="80">
        <v>10</v>
      </c>
      <c r="W98" s="136">
        <v>8</v>
      </c>
      <c r="X98" s="289">
        <v>2</v>
      </c>
      <c r="Y98" s="47"/>
      <c r="Z98" s="47"/>
      <c r="AA98" s="47"/>
      <c r="AC98" s="328"/>
      <c r="AD98" s="47"/>
      <c r="AE98" s="47"/>
      <c r="AF98" s="47"/>
      <c r="AG98" s="47"/>
      <c r="AH98" s="47"/>
      <c r="AI98" s="47"/>
      <c r="AJ98" s="47"/>
      <c r="AK98" s="47"/>
      <c r="AL98" s="47"/>
      <c r="AM98" s="47"/>
      <c r="AN98" s="47"/>
      <c r="AO98" s="47"/>
      <c r="AP98" s="47"/>
      <c r="AQ98" s="47"/>
      <c r="AS98" s="45"/>
      <c r="AT98" s="237"/>
      <c r="AU98" s="237"/>
      <c r="AX98" s="47"/>
      <c r="AZ98" s="45"/>
      <c r="BE98" s="47"/>
      <c r="BF98" s="47"/>
      <c r="BG98" s="47"/>
      <c r="BI98" s="328"/>
      <c r="BJ98" s="47"/>
      <c r="BL98" s="328"/>
      <c r="BM98" s="47"/>
      <c r="BO98" s="45"/>
      <c r="BR98" s="47"/>
      <c r="BS98" s="47"/>
      <c r="BU98" s="45"/>
      <c r="BV98" s="45"/>
      <c r="BW98" s="45"/>
      <c r="BX98" s="328"/>
      <c r="BZ98" s="45"/>
      <c r="CA98" s="47"/>
      <c r="CC98" s="328"/>
      <c r="CD98" s="735"/>
      <c r="CE98" s="45"/>
    </row>
    <row r="99" spans="1:98" s="107" customFormat="1" ht="9.75" customHeight="1">
      <c r="A99" s="1039">
        <v>22</v>
      </c>
      <c r="B99" s="979" t="s">
        <v>25</v>
      </c>
      <c r="C99" s="57" t="s">
        <v>5</v>
      </c>
      <c r="D99" s="57">
        <f t="shared" si="14"/>
        <v>107</v>
      </c>
      <c r="E99" s="57"/>
      <c r="F99" s="57"/>
      <c r="G99" s="57"/>
      <c r="H99" s="57"/>
      <c r="I99" s="57"/>
      <c r="J99" s="57"/>
      <c r="K99" s="57"/>
      <c r="L99" s="57"/>
      <c r="M99" s="58"/>
      <c r="N99" s="58"/>
      <c r="O99" s="58"/>
      <c r="P99" s="58"/>
      <c r="Q99" s="82">
        <v>6</v>
      </c>
      <c r="R99" s="82">
        <v>10</v>
      </c>
      <c r="S99" s="82">
        <v>8</v>
      </c>
      <c r="T99" s="82">
        <v>8</v>
      </c>
      <c r="U99" s="82">
        <v>8</v>
      </c>
      <c r="V99" s="82">
        <v>8</v>
      </c>
      <c r="W99" s="82">
        <v>5</v>
      </c>
      <c r="X99" s="82">
        <v>5</v>
      </c>
      <c r="Y99" s="82">
        <v>9</v>
      </c>
      <c r="Z99" s="58"/>
      <c r="AA99" s="58"/>
      <c r="AB99" s="57"/>
      <c r="AC99" s="335">
        <v>5</v>
      </c>
      <c r="AD99" s="140">
        <v>5</v>
      </c>
      <c r="AE99" s="140">
        <v>5</v>
      </c>
      <c r="AF99" s="140">
        <v>5</v>
      </c>
      <c r="AG99" s="140">
        <v>5</v>
      </c>
      <c r="AH99" s="58"/>
      <c r="AI99" s="58"/>
      <c r="AJ99" s="58"/>
      <c r="AK99" s="58"/>
      <c r="AL99" s="58"/>
      <c r="AM99" s="58"/>
      <c r="AN99" s="58"/>
      <c r="AO99" s="58"/>
      <c r="AP99" s="82">
        <v>5</v>
      </c>
      <c r="AQ99" s="58"/>
      <c r="AR99" s="79">
        <v>5</v>
      </c>
      <c r="AS99" s="423">
        <v>5</v>
      </c>
      <c r="AT99" s="241"/>
      <c r="AU99" s="241"/>
      <c r="AV99" s="57"/>
      <c r="AW99" s="57"/>
      <c r="AX99" s="58"/>
      <c r="AY99" s="57"/>
      <c r="AZ99" s="60"/>
      <c r="BA99" s="57"/>
      <c r="BB99" s="57"/>
      <c r="BC99" s="57"/>
      <c r="BD99" s="57"/>
      <c r="BE99" s="58"/>
      <c r="BF99" s="58"/>
      <c r="BG99" s="58"/>
      <c r="BH99" s="57"/>
      <c r="BI99" s="326"/>
      <c r="BJ99" s="58"/>
      <c r="BK99" s="57"/>
      <c r="BL99" s="326"/>
      <c r="BM99" s="58"/>
      <c r="BN99" s="57"/>
      <c r="BO99" s="60"/>
      <c r="BP99" s="57"/>
      <c r="BQ99" s="57"/>
      <c r="BR99" s="58"/>
      <c r="BS99" s="58"/>
      <c r="BT99" s="57"/>
      <c r="BU99" s="60"/>
      <c r="BV99" s="60"/>
      <c r="BW99" s="60"/>
      <c r="BX99" s="326"/>
      <c r="BY99" s="57"/>
      <c r="BZ99" s="60"/>
      <c r="CA99" s="58"/>
      <c r="CB99" s="57"/>
      <c r="CC99" s="326"/>
      <c r="CD99" s="730"/>
      <c r="CE99" s="60"/>
      <c r="CF99" s="57"/>
      <c r="CG99" s="57"/>
      <c r="CH99" s="57"/>
      <c r="CI99" s="57"/>
      <c r="CJ99" s="57"/>
      <c r="CK99" s="57"/>
      <c r="CL99" s="57"/>
      <c r="CM99" s="57"/>
      <c r="CN99" s="57"/>
      <c r="CO99" s="57"/>
      <c r="CP99" s="57"/>
      <c r="CQ99" s="57"/>
      <c r="CR99" s="57"/>
      <c r="CS99" s="57"/>
      <c r="CT99" s="57"/>
    </row>
    <row r="100" spans="1:98" s="106" customFormat="1" ht="9.75" customHeight="1">
      <c r="A100" s="1040"/>
      <c r="B100" s="980"/>
      <c r="C100" s="36" t="s">
        <v>6</v>
      </c>
      <c r="D100" s="36">
        <f t="shared" si="14"/>
        <v>120</v>
      </c>
      <c r="E100" s="36"/>
      <c r="F100" s="36"/>
      <c r="G100" s="36"/>
      <c r="H100" s="36"/>
      <c r="I100" s="36"/>
      <c r="J100" s="36"/>
      <c r="K100" s="36"/>
      <c r="L100" s="36"/>
      <c r="M100" s="37"/>
      <c r="N100" s="37"/>
      <c r="O100" s="37"/>
      <c r="P100" s="37"/>
      <c r="Q100" s="41">
        <v>5</v>
      </c>
      <c r="R100" s="41">
        <v>3</v>
      </c>
      <c r="S100" s="41">
        <v>5</v>
      </c>
      <c r="T100" s="41">
        <v>2</v>
      </c>
      <c r="U100" s="41">
        <v>2</v>
      </c>
      <c r="V100" s="41">
        <v>2</v>
      </c>
      <c r="W100" s="160">
        <v>0</v>
      </c>
      <c r="X100" s="160">
        <v>2</v>
      </c>
      <c r="Y100" s="160">
        <v>2</v>
      </c>
      <c r="Z100" s="160">
        <v>1</v>
      </c>
      <c r="AA100" s="160">
        <v>1</v>
      </c>
      <c r="AB100" s="43">
        <v>1</v>
      </c>
      <c r="AC100" s="336">
        <v>2</v>
      </c>
      <c r="AD100" s="160">
        <v>2</v>
      </c>
      <c r="AE100" s="160">
        <v>2</v>
      </c>
      <c r="AF100" s="160">
        <v>2</v>
      </c>
      <c r="AG100" s="160">
        <v>5</v>
      </c>
      <c r="AH100" s="424"/>
      <c r="AI100" s="424"/>
      <c r="AJ100" s="41">
        <v>10</v>
      </c>
      <c r="AK100" s="41">
        <v>12</v>
      </c>
      <c r="AL100" s="41">
        <v>13</v>
      </c>
      <c r="AM100" s="41">
        <v>10</v>
      </c>
      <c r="AN100" s="41">
        <v>10</v>
      </c>
      <c r="AO100" s="41">
        <v>3</v>
      </c>
      <c r="AP100" s="41">
        <v>3</v>
      </c>
      <c r="AQ100" s="41">
        <v>5</v>
      </c>
      <c r="AR100" s="42">
        <v>5</v>
      </c>
      <c r="AS100" s="212">
        <v>10</v>
      </c>
      <c r="AT100" s="242"/>
      <c r="AU100" s="242"/>
      <c r="AV100" s="36"/>
      <c r="AW100" s="36"/>
      <c r="AX100" s="37"/>
      <c r="AY100" s="36"/>
      <c r="AZ100" s="39"/>
      <c r="BA100" s="36"/>
      <c r="BB100" s="36"/>
      <c r="BC100" s="36"/>
      <c r="BD100" s="36"/>
      <c r="BE100" s="37"/>
      <c r="BF100" s="37"/>
      <c r="BG100" s="37"/>
      <c r="BH100" s="36"/>
      <c r="BI100" s="327"/>
      <c r="BJ100" s="37"/>
      <c r="BK100" s="36"/>
      <c r="BL100" s="327"/>
      <c r="BM100" s="37"/>
      <c r="BN100" s="36"/>
      <c r="BO100" s="39"/>
      <c r="BP100" s="36"/>
      <c r="BQ100" s="36"/>
      <c r="BR100" s="37"/>
      <c r="BS100" s="37"/>
      <c r="BT100" s="36"/>
      <c r="BU100" s="39"/>
      <c r="BV100" s="39"/>
      <c r="BW100" s="39"/>
      <c r="BX100" s="327"/>
      <c r="BY100" s="36"/>
      <c r="BZ100" s="39"/>
      <c r="CA100" s="37"/>
      <c r="CB100" s="42"/>
      <c r="CC100" s="231"/>
      <c r="CD100" s="737"/>
      <c r="CE100" s="39"/>
      <c r="CF100" s="36"/>
      <c r="CG100" s="36"/>
      <c r="CH100" s="36"/>
      <c r="CI100" s="36"/>
      <c r="CJ100" s="36"/>
      <c r="CK100" s="36"/>
      <c r="CL100" s="36"/>
      <c r="CM100" s="36"/>
      <c r="CN100" s="36"/>
      <c r="CO100" s="36"/>
      <c r="CP100" s="36"/>
      <c r="CQ100" s="36"/>
      <c r="CR100" s="36"/>
      <c r="CS100" s="36"/>
      <c r="CT100" s="36"/>
    </row>
    <row r="101" spans="1:98" s="106" customFormat="1" ht="9.75" customHeight="1">
      <c r="A101" s="1040"/>
      <c r="B101" s="980"/>
      <c r="C101" s="36" t="s">
        <v>7</v>
      </c>
      <c r="D101" s="36">
        <f t="shared" si="14"/>
        <v>281</v>
      </c>
      <c r="E101" s="36"/>
      <c r="F101" s="36"/>
      <c r="G101" s="36"/>
      <c r="H101" s="36"/>
      <c r="I101" s="36"/>
      <c r="J101" s="36"/>
      <c r="K101" s="36"/>
      <c r="L101" s="36"/>
      <c r="M101" s="41">
        <v>2</v>
      </c>
      <c r="N101" s="41">
        <v>6</v>
      </c>
      <c r="O101" s="41">
        <v>10</v>
      </c>
      <c r="P101" s="41">
        <v>15</v>
      </c>
      <c r="Q101" s="41">
        <v>15</v>
      </c>
      <c r="R101" s="41">
        <v>15</v>
      </c>
      <c r="S101" s="41">
        <v>5</v>
      </c>
      <c r="T101" s="41">
        <v>5</v>
      </c>
      <c r="U101" s="41">
        <v>10</v>
      </c>
      <c r="V101" s="41">
        <v>10</v>
      </c>
      <c r="W101" s="41">
        <v>10</v>
      </c>
      <c r="X101" s="41">
        <v>10</v>
      </c>
      <c r="Y101" s="41">
        <v>10</v>
      </c>
      <c r="Z101" s="41">
        <v>10</v>
      </c>
      <c r="AA101" s="41">
        <v>10</v>
      </c>
      <c r="AB101" s="42">
        <v>10</v>
      </c>
      <c r="AC101" s="231">
        <v>10</v>
      </c>
      <c r="AD101" s="41">
        <v>10</v>
      </c>
      <c r="AE101" s="41">
        <v>10</v>
      </c>
      <c r="AF101" s="41">
        <v>10</v>
      </c>
      <c r="AG101" s="41">
        <v>10</v>
      </c>
      <c r="AH101" s="41">
        <v>10</v>
      </c>
      <c r="AI101" s="41">
        <v>10</v>
      </c>
      <c r="AJ101" s="41">
        <v>10</v>
      </c>
      <c r="AK101" s="41">
        <v>10</v>
      </c>
      <c r="AL101" s="41">
        <v>5</v>
      </c>
      <c r="AM101" s="41">
        <v>5</v>
      </c>
      <c r="AN101" s="41">
        <v>3</v>
      </c>
      <c r="AO101" s="160">
        <v>5</v>
      </c>
      <c r="AP101" s="160">
        <v>5</v>
      </c>
      <c r="AQ101" s="160">
        <v>5</v>
      </c>
      <c r="AR101" s="43">
        <v>5</v>
      </c>
      <c r="AS101" s="44">
        <v>5</v>
      </c>
      <c r="AT101" s="242"/>
      <c r="AU101" s="242"/>
      <c r="AV101" s="36"/>
      <c r="AW101" s="36"/>
      <c r="AX101" s="37"/>
      <c r="AY101" s="36"/>
      <c r="AZ101" s="39"/>
      <c r="BA101" s="36"/>
      <c r="BB101" s="36"/>
      <c r="BC101" s="36"/>
      <c r="BD101" s="36"/>
      <c r="BE101" s="37"/>
      <c r="BF101" s="37"/>
      <c r="BG101" s="37"/>
      <c r="BH101" s="36"/>
      <c r="BI101" s="327"/>
      <c r="BJ101" s="37"/>
      <c r="BK101" s="36"/>
      <c r="BL101" s="327"/>
      <c r="BM101" s="37"/>
      <c r="BN101" s="36"/>
      <c r="BO101" s="39"/>
      <c r="BP101" s="36"/>
      <c r="BQ101" s="36"/>
      <c r="BR101" s="37"/>
      <c r="BS101" s="37"/>
      <c r="BT101" s="36"/>
      <c r="BU101" s="39"/>
      <c r="BV101" s="39"/>
      <c r="BW101" s="39"/>
      <c r="BX101" s="327"/>
      <c r="BY101" s="36"/>
      <c r="BZ101" s="39"/>
      <c r="CA101" s="37"/>
      <c r="CB101" s="36"/>
      <c r="CC101" s="327"/>
      <c r="CD101" s="731"/>
      <c r="CE101" s="39"/>
      <c r="CF101" s="36"/>
      <c r="CG101" s="36"/>
      <c r="CH101" s="36"/>
      <c r="CI101" s="36"/>
      <c r="CJ101" s="36"/>
      <c r="CK101" s="36"/>
      <c r="CL101" s="36"/>
      <c r="CM101" s="36"/>
      <c r="CN101" s="36"/>
      <c r="CO101" s="36"/>
      <c r="CP101" s="36"/>
      <c r="CQ101" s="36"/>
      <c r="CR101" s="36"/>
      <c r="CS101" s="36"/>
      <c r="CT101" s="36"/>
    </row>
    <row r="102" spans="1:98" s="106" customFormat="1" ht="9.75" customHeight="1">
      <c r="A102" s="1040"/>
      <c r="B102" s="980"/>
      <c r="C102" s="36" t="s">
        <v>8</v>
      </c>
      <c r="D102" s="36">
        <f t="shared" si="14"/>
        <v>3.5</v>
      </c>
      <c r="E102" s="36"/>
      <c r="F102" s="36"/>
      <c r="G102" s="36"/>
      <c r="H102" s="36"/>
      <c r="I102" s="36"/>
      <c r="J102" s="36"/>
      <c r="K102" s="36"/>
      <c r="L102" s="36"/>
      <c r="M102" s="37"/>
      <c r="N102" s="37"/>
      <c r="O102" s="37"/>
      <c r="P102" s="80">
        <v>1</v>
      </c>
      <c r="Q102" s="41">
        <v>1</v>
      </c>
      <c r="R102" s="41">
        <v>1</v>
      </c>
      <c r="S102" s="37"/>
      <c r="T102" s="37"/>
      <c r="U102" s="37">
        <v>0.5</v>
      </c>
      <c r="V102" s="37"/>
      <c r="W102" s="37"/>
      <c r="X102" s="37"/>
      <c r="Y102" s="37"/>
      <c r="Z102" s="37"/>
      <c r="AA102" s="37"/>
      <c r="AB102" s="36"/>
      <c r="AC102" s="327"/>
      <c r="AD102" s="37"/>
      <c r="AE102" s="37"/>
      <c r="AF102" s="37"/>
      <c r="AG102" s="37"/>
      <c r="AH102" s="37"/>
      <c r="AI102" s="37"/>
      <c r="AJ102" s="37"/>
      <c r="AK102" s="37"/>
      <c r="AL102" s="37"/>
      <c r="AM102" s="37"/>
      <c r="AN102" s="37"/>
      <c r="AO102" s="37"/>
      <c r="AP102" s="37"/>
      <c r="AQ102" s="37"/>
      <c r="AR102" s="36"/>
      <c r="AS102" s="39"/>
      <c r="AT102" s="242"/>
      <c r="AU102" s="242"/>
      <c r="AV102" s="36"/>
      <c r="AW102" s="36"/>
      <c r="AX102" s="37"/>
      <c r="AY102" s="36"/>
      <c r="AZ102" s="39"/>
      <c r="BA102" s="36"/>
      <c r="BB102" s="36"/>
      <c r="BC102" s="36"/>
      <c r="BD102" s="36"/>
      <c r="BE102" s="37"/>
      <c r="BF102" s="37"/>
      <c r="BG102" s="37"/>
      <c r="BH102" s="36"/>
      <c r="BI102" s="327"/>
      <c r="BJ102" s="37"/>
      <c r="BK102" s="36"/>
      <c r="BL102" s="327"/>
      <c r="BM102" s="37"/>
      <c r="BN102" s="36"/>
      <c r="BO102" s="39"/>
      <c r="BP102" s="36"/>
      <c r="BQ102" s="36"/>
      <c r="BR102" s="37"/>
      <c r="BS102" s="37"/>
      <c r="BT102" s="36"/>
      <c r="BU102" s="39"/>
      <c r="BV102" s="39"/>
      <c r="BW102" s="39"/>
      <c r="BX102" s="327"/>
      <c r="BY102" s="36"/>
      <c r="BZ102" s="39"/>
      <c r="CA102" s="37"/>
      <c r="CB102" s="36"/>
      <c r="CC102" s="327"/>
      <c r="CD102" s="731"/>
      <c r="CE102" s="39"/>
      <c r="CF102" s="36"/>
      <c r="CG102" s="36"/>
      <c r="CH102" s="36"/>
      <c r="CI102" s="36"/>
      <c r="CJ102" s="36"/>
      <c r="CK102" s="36"/>
      <c r="CL102" s="36"/>
      <c r="CM102" s="36"/>
      <c r="CN102" s="36"/>
      <c r="CO102" s="36"/>
      <c r="CP102" s="36"/>
      <c r="CQ102" s="36"/>
      <c r="CR102" s="36"/>
      <c r="CS102" s="36"/>
      <c r="CT102" s="36"/>
    </row>
    <row r="103" spans="1:98" s="108" customFormat="1" ht="9.75" customHeight="1">
      <c r="A103" s="1041"/>
      <c r="B103" s="981"/>
      <c r="C103" s="61" t="s">
        <v>9</v>
      </c>
      <c r="D103" s="61">
        <f t="shared" si="14"/>
        <v>41</v>
      </c>
      <c r="E103" s="61"/>
      <c r="F103" s="61"/>
      <c r="G103" s="61"/>
      <c r="H103" s="61"/>
      <c r="I103" s="61"/>
      <c r="J103" s="61"/>
      <c r="K103" s="61"/>
      <c r="L103" s="61"/>
      <c r="M103" s="62"/>
      <c r="N103" s="62"/>
      <c r="O103" s="62"/>
      <c r="P103" s="137">
        <v>1</v>
      </c>
      <c r="Q103" s="230"/>
      <c r="R103" s="173"/>
      <c r="S103" s="173"/>
      <c r="T103" s="173"/>
      <c r="U103" s="138">
        <v>5</v>
      </c>
      <c r="V103" s="173">
        <v>5</v>
      </c>
      <c r="W103" s="173">
        <v>5</v>
      </c>
      <c r="X103" s="173">
        <v>5</v>
      </c>
      <c r="Y103" s="62"/>
      <c r="Z103" s="138">
        <v>5</v>
      </c>
      <c r="AA103" s="138">
        <v>6</v>
      </c>
      <c r="AB103" s="137">
        <v>9</v>
      </c>
      <c r="AC103" s="329"/>
      <c r="AD103" s="62"/>
      <c r="AE103" s="62"/>
      <c r="AF103" s="62"/>
      <c r="AG103" s="62"/>
      <c r="AH103" s="62"/>
      <c r="AI103" s="62"/>
      <c r="AJ103" s="62"/>
      <c r="AK103" s="62"/>
      <c r="AL103" s="62"/>
      <c r="AM103" s="62"/>
      <c r="AN103" s="62"/>
      <c r="AO103" s="62"/>
      <c r="AP103" s="62"/>
      <c r="AQ103" s="62"/>
      <c r="AR103" s="61"/>
      <c r="AS103" s="64"/>
      <c r="AT103" s="243"/>
      <c r="AU103" s="243"/>
      <c r="AV103" s="61"/>
      <c r="AW103" s="61"/>
      <c r="AX103" s="62"/>
      <c r="AY103" s="61"/>
      <c r="AZ103" s="64"/>
      <c r="BA103" s="61"/>
      <c r="BB103" s="61"/>
      <c r="BC103" s="61"/>
      <c r="BD103" s="61"/>
      <c r="BE103" s="62"/>
      <c r="BF103" s="62"/>
      <c r="BG103" s="62"/>
      <c r="BH103" s="61"/>
      <c r="BI103" s="329"/>
      <c r="BJ103" s="62"/>
      <c r="BK103" s="61"/>
      <c r="BL103" s="329"/>
      <c r="BM103" s="62"/>
      <c r="BN103" s="61"/>
      <c r="BO103" s="64"/>
      <c r="BP103" s="61"/>
      <c r="BQ103" s="61"/>
      <c r="BR103" s="62"/>
      <c r="BS103" s="62"/>
      <c r="BT103" s="61"/>
      <c r="BU103" s="64"/>
      <c r="BV103" s="64"/>
      <c r="BW103" s="64"/>
      <c r="BX103" s="329"/>
      <c r="BY103" s="61"/>
      <c r="BZ103" s="64"/>
      <c r="CA103" s="62"/>
      <c r="CB103" s="61"/>
      <c r="CC103" s="329"/>
      <c r="CD103" s="732"/>
      <c r="CE103" s="64"/>
      <c r="CF103" s="61"/>
      <c r="CG103" s="61"/>
      <c r="CH103" s="61"/>
      <c r="CI103" s="61"/>
      <c r="CJ103" s="61"/>
      <c r="CK103" s="61"/>
      <c r="CL103" s="61"/>
      <c r="CM103" s="61"/>
      <c r="CN103" s="61"/>
      <c r="CO103" s="61"/>
      <c r="CP103" s="61"/>
      <c r="CQ103" s="61"/>
      <c r="CR103" s="61"/>
      <c r="CS103" s="61"/>
      <c r="CT103" s="61"/>
    </row>
    <row r="104" spans="1:98" s="67" customFormat="1" ht="9.75" customHeight="1">
      <c r="A104" s="1024">
        <v>1</v>
      </c>
      <c r="B104" s="979" t="s">
        <v>102</v>
      </c>
      <c r="C104" s="145" t="s">
        <v>5</v>
      </c>
      <c r="D104" s="67">
        <f t="shared" si="14"/>
        <v>34</v>
      </c>
      <c r="AD104" s="68"/>
      <c r="AE104" s="68"/>
      <c r="AF104" s="68"/>
      <c r="AG104" s="68"/>
      <c r="AH104" s="68"/>
      <c r="AI104" s="68"/>
      <c r="AJ104" s="141">
        <v>5</v>
      </c>
      <c r="AK104" s="141">
        <v>5</v>
      </c>
      <c r="AL104" s="141">
        <v>5</v>
      </c>
      <c r="AM104" s="141">
        <v>5</v>
      </c>
      <c r="AN104" s="141">
        <v>5</v>
      </c>
      <c r="AO104" s="141">
        <v>4</v>
      </c>
      <c r="AP104" s="141">
        <v>5</v>
      </c>
      <c r="AQ104" s="68"/>
      <c r="AS104" s="70"/>
      <c r="AT104" s="244"/>
      <c r="AU104" s="244"/>
      <c r="AX104" s="68"/>
      <c r="AZ104" s="70"/>
      <c r="BE104" s="68"/>
      <c r="BF104" s="68"/>
      <c r="BG104" s="68"/>
      <c r="BI104" s="271"/>
      <c r="BJ104" s="68"/>
      <c r="BL104" s="271"/>
      <c r="BM104" s="68"/>
      <c r="BO104" s="70"/>
      <c r="BR104" s="68"/>
      <c r="BS104" s="68"/>
      <c r="BU104" s="70"/>
      <c r="BV104" s="70"/>
      <c r="BW104" s="70"/>
      <c r="BX104" s="271"/>
      <c r="BZ104" s="70"/>
      <c r="CA104" s="68"/>
      <c r="CC104" s="271"/>
      <c r="CD104" s="733"/>
      <c r="CE104" s="70"/>
    </row>
    <row r="105" spans="1:98" ht="9.75" customHeight="1">
      <c r="A105" s="1025"/>
      <c r="B105" s="980"/>
      <c r="C105" s="36" t="s">
        <v>6</v>
      </c>
      <c r="D105" s="36">
        <f t="shared" si="14"/>
        <v>0</v>
      </c>
      <c r="M105" s="36"/>
      <c r="N105" s="36"/>
      <c r="O105" s="36"/>
      <c r="P105" s="36"/>
      <c r="Q105" s="36"/>
      <c r="R105" s="36"/>
      <c r="S105" s="36"/>
      <c r="T105" s="36"/>
      <c r="U105" s="36"/>
      <c r="V105" s="36"/>
      <c r="W105" s="36"/>
      <c r="X105" s="36"/>
      <c r="Y105" s="36"/>
      <c r="Z105" s="36"/>
      <c r="AA105" s="36"/>
      <c r="AC105" s="36"/>
    </row>
    <row r="106" spans="1:98" ht="9.75" customHeight="1">
      <c r="A106" s="1025"/>
      <c r="B106" s="980"/>
      <c r="C106" s="43" t="s">
        <v>7</v>
      </c>
      <c r="D106" s="36">
        <f t="shared" si="14"/>
        <v>50</v>
      </c>
      <c r="M106" s="36"/>
      <c r="N106" s="36"/>
      <c r="O106" s="36"/>
      <c r="P106" s="36"/>
      <c r="Q106" s="36"/>
      <c r="R106" s="36"/>
      <c r="S106" s="36"/>
      <c r="T106" s="36"/>
      <c r="U106" s="36"/>
      <c r="V106" s="36"/>
      <c r="W106" s="36"/>
      <c r="X106" s="36"/>
      <c r="Y106" s="36"/>
      <c r="Z106" s="36"/>
      <c r="AA106" s="36"/>
      <c r="AC106" s="36"/>
      <c r="AH106" s="160"/>
      <c r="AI106" s="41">
        <v>2</v>
      </c>
      <c r="AJ106" s="41">
        <v>2</v>
      </c>
      <c r="AK106" s="41">
        <v>2</v>
      </c>
      <c r="AL106" s="41">
        <v>5</v>
      </c>
      <c r="AM106" s="41">
        <v>3</v>
      </c>
      <c r="AN106" s="41">
        <v>3</v>
      </c>
      <c r="AO106" s="41">
        <v>7</v>
      </c>
      <c r="AP106" s="160">
        <v>7</v>
      </c>
      <c r="AQ106" s="160">
        <v>7</v>
      </c>
      <c r="AR106" s="43">
        <v>7</v>
      </c>
      <c r="AS106" s="44">
        <v>5</v>
      </c>
    </row>
    <row r="107" spans="1:98" ht="9.75" customHeight="1">
      <c r="A107" s="1025"/>
      <c r="B107" s="980"/>
      <c r="C107" s="43" t="s">
        <v>8</v>
      </c>
      <c r="D107" s="36">
        <f t="shared" si="14"/>
        <v>24</v>
      </c>
      <c r="M107" s="36"/>
      <c r="N107" s="36"/>
      <c r="O107" s="36"/>
      <c r="P107" s="36"/>
      <c r="Q107" s="36"/>
      <c r="R107" s="36"/>
      <c r="S107" s="36"/>
      <c r="T107" s="36"/>
      <c r="U107" s="36"/>
      <c r="V107" s="36"/>
      <c r="W107" s="36"/>
      <c r="X107" s="36"/>
      <c r="Y107" s="36"/>
      <c r="Z107" s="36"/>
      <c r="AA107" s="36"/>
      <c r="AC107" s="36"/>
      <c r="AH107" s="41">
        <v>3</v>
      </c>
      <c r="AI107" s="41">
        <v>3</v>
      </c>
      <c r="AJ107" s="41">
        <v>3</v>
      </c>
      <c r="AK107" s="41">
        <v>3</v>
      </c>
      <c r="AL107" s="41">
        <v>3</v>
      </c>
      <c r="AM107" s="41">
        <v>3</v>
      </c>
      <c r="AN107" s="41">
        <v>3</v>
      </c>
      <c r="AO107" s="41">
        <v>3</v>
      </c>
    </row>
    <row r="108" spans="1:98" s="46" customFormat="1" ht="9.75" customHeight="1">
      <c r="A108" s="1026"/>
      <c r="B108" s="980"/>
      <c r="C108" s="46" t="s">
        <v>9</v>
      </c>
      <c r="D108" s="46">
        <f t="shared" si="14"/>
        <v>0</v>
      </c>
      <c r="AD108" s="47"/>
      <c r="AE108" s="47"/>
      <c r="AF108" s="47"/>
      <c r="AG108" s="47"/>
      <c r="AH108" s="47"/>
      <c r="AI108" s="47"/>
      <c r="AJ108" s="47"/>
      <c r="AK108" s="47"/>
      <c r="AL108" s="47"/>
      <c r="AM108" s="47"/>
      <c r="AN108" s="47"/>
      <c r="AO108" s="47"/>
      <c r="AP108" s="47"/>
      <c r="AQ108" s="47"/>
      <c r="AS108" s="45"/>
      <c r="AT108" s="237"/>
      <c r="AU108" s="237"/>
      <c r="AX108" s="47"/>
      <c r="AZ108" s="45"/>
      <c r="BE108" s="47"/>
      <c r="BF108" s="47"/>
      <c r="BG108" s="47"/>
      <c r="BI108" s="328"/>
      <c r="BJ108" s="47"/>
      <c r="BL108" s="328"/>
      <c r="BM108" s="37"/>
      <c r="BO108" s="45"/>
      <c r="BR108" s="47"/>
      <c r="BS108" s="47"/>
      <c r="BU108" s="45"/>
      <c r="BV108" s="45"/>
      <c r="BW108" s="45"/>
      <c r="BX108" s="328"/>
      <c r="BZ108" s="45"/>
      <c r="CA108" s="47"/>
      <c r="CC108" s="328"/>
      <c r="CD108" s="735"/>
      <c r="CE108" s="45"/>
    </row>
    <row r="109" spans="1:98" s="57" customFormat="1" ht="9.75" customHeight="1">
      <c r="A109" s="1039">
        <v>2</v>
      </c>
      <c r="B109" s="985" t="s">
        <v>26</v>
      </c>
      <c r="C109" s="60" t="s">
        <v>5</v>
      </c>
      <c r="D109" s="57">
        <f>SUM(E109:CT109)</f>
        <v>45</v>
      </c>
      <c r="M109" s="58"/>
      <c r="N109" s="58"/>
      <c r="O109" s="58"/>
      <c r="P109" s="58"/>
      <c r="Q109" s="82">
        <v>5</v>
      </c>
      <c r="R109" s="82">
        <v>5</v>
      </c>
      <c r="S109" s="58"/>
      <c r="T109" s="82">
        <v>4</v>
      </c>
      <c r="U109" s="82">
        <v>4</v>
      </c>
      <c r="V109" s="376">
        <v>5</v>
      </c>
      <c r="W109" s="82">
        <v>5</v>
      </c>
      <c r="X109" s="82">
        <v>5</v>
      </c>
      <c r="Y109" s="157">
        <v>5</v>
      </c>
      <c r="Z109" s="181">
        <v>2</v>
      </c>
      <c r="AA109" s="58"/>
      <c r="AC109" s="326"/>
      <c r="AD109" s="58"/>
      <c r="AE109" s="58"/>
      <c r="AF109" s="58"/>
      <c r="AG109" s="58"/>
      <c r="AH109" s="58"/>
      <c r="AI109" s="58"/>
      <c r="AJ109" s="58"/>
      <c r="AK109" s="58"/>
      <c r="AL109" s="58"/>
      <c r="AM109" s="58"/>
      <c r="AN109" s="140"/>
      <c r="AO109" s="140"/>
      <c r="AP109" s="140"/>
      <c r="AQ109" s="140">
        <v>2</v>
      </c>
      <c r="AR109" s="85">
        <v>3</v>
      </c>
      <c r="AS109" s="60"/>
      <c r="AT109" s="241"/>
      <c r="AU109" s="241"/>
      <c r="AX109" s="58"/>
      <c r="AZ109" s="60"/>
      <c r="BE109" s="58"/>
      <c r="BF109" s="58"/>
      <c r="BG109" s="58"/>
      <c r="BI109" s="326"/>
      <c r="BJ109" s="58"/>
      <c r="BL109" s="326"/>
      <c r="BM109" s="37"/>
      <c r="BO109" s="60"/>
      <c r="BR109" s="58"/>
      <c r="BS109" s="58"/>
      <c r="BU109" s="60"/>
      <c r="BV109" s="60"/>
      <c r="BW109" s="60"/>
      <c r="BX109" s="326"/>
      <c r="BZ109" s="60"/>
      <c r="CA109" s="58"/>
      <c r="CC109" s="326"/>
      <c r="CD109" s="730"/>
      <c r="CE109" s="60"/>
    </row>
    <row r="110" spans="1:98" ht="9.75" customHeight="1">
      <c r="A110" s="1040"/>
      <c r="B110" s="986"/>
      <c r="C110" s="39" t="s">
        <v>6</v>
      </c>
      <c r="D110" s="36">
        <f t="shared" si="14"/>
        <v>26</v>
      </c>
      <c r="P110" s="41">
        <v>1</v>
      </c>
      <c r="S110" s="41">
        <v>2</v>
      </c>
      <c r="T110" s="41">
        <v>1</v>
      </c>
      <c r="U110" s="41">
        <v>3</v>
      </c>
      <c r="V110" s="41">
        <v>4</v>
      </c>
      <c r="W110" s="112">
        <v>5</v>
      </c>
      <c r="X110" s="41">
        <v>0</v>
      </c>
      <c r="Y110" s="112">
        <v>3</v>
      </c>
      <c r="Z110" s="182"/>
      <c r="AK110" s="160"/>
      <c r="AL110" s="160"/>
      <c r="AM110" s="160"/>
      <c r="AN110" s="160">
        <v>2</v>
      </c>
      <c r="AO110" s="160">
        <v>2</v>
      </c>
      <c r="AP110" s="160"/>
      <c r="AQ110" s="160"/>
      <c r="AR110" s="43">
        <v>3</v>
      </c>
    </row>
    <row r="111" spans="1:98" ht="9.75" customHeight="1">
      <c r="A111" s="1040"/>
      <c r="B111" s="986"/>
      <c r="C111" s="39" t="s">
        <v>7</v>
      </c>
      <c r="D111" s="36">
        <f t="shared" si="14"/>
        <v>32</v>
      </c>
      <c r="V111" s="141">
        <v>5</v>
      </c>
      <c r="W111" s="41">
        <v>10</v>
      </c>
      <c r="X111" s="41">
        <v>5</v>
      </c>
      <c r="Y111" s="112">
        <v>5</v>
      </c>
      <c r="Z111" s="182">
        <v>5</v>
      </c>
      <c r="AA111" s="182">
        <v>2</v>
      </c>
    </row>
    <row r="112" spans="1:98" ht="9.75" customHeight="1">
      <c r="A112" s="1040"/>
      <c r="B112" s="986"/>
      <c r="C112" s="39" t="s">
        <v>8</v>
      </c>
      <c r="D112" s="36">
        <f t="shared" si="14"/>
        <v>0</v>
      </c>
    </row>
    <row r="113" spans="1:83" s="61" customFormat="1" ht="9.75" customHeight="1">
      <c r="A113" s="1041"/>
      <c r="B113" s="987"/>
      <c r="C113" s="64" t="s">
        <v>9</v>
      </c>
      <c r="D113" s="61">
        <f t="shared" si="14"/>
        <v>0</v>
      </c>
      <c r="M113" s="62"/>
      <c r="N113" s="62"/>
      <c r="O113" s="62"/>
      <c r="P113" s="62"/>
      <c r="Q113" s="62"/>
      <c r="R113" s="62"/>
      <c r="S113" s="62"/>
      <c r="T113" s="62"/>
      <c r="U113" s="62"/>
      <c r="V113" s="62"/>
      <c r="W113" s="62"/>
      <c r="X113" s="62"/>
      <c r="Y113" s="62"/>
      <c r="Z113" s="62"/>
      <c r="AA113" s="62"/>
      <c r="AC113" s="329"/>
      <c r="AD113" s="62"/>
      <c r="AE113" s="62"/>
      <c r="AF113" s="62"/>
      <c r="AG113" s="62"/>
      <c r="AH113" s="62"/>
      <c r="AI113" s="62"/>
      <c r="AJ113" s="62"/>
      <c r="AK113" s="62"/>
      <c r="AL113" s="62"/>
      <c r="AM113" s="62"/>
      <c r="AN113" s="62"/>
      <c r="AO113" s="62"/>
      <c r="AP113" s="62"/>
      <c r="AQ113" s="62"/>
      <c r="AS113" s="64"/>
      <c r="AT113" s="243"/>
      <c r="AU113" s="243"/>
      <c r="AX113" s="62"/>
      <c r="AZ113" s="64"/>
      <c r="BE113" s="62"/>
      <c r="BF113" s="62"/>
      <c r="BG113" s="62"/>
      <c r="BI113" s="329"/>
      <c r="BJ113" s="62"/>
      <c r="BL113" s="329"/>
      <c r="BM113" s="37"/>
      <c r="BO113" s="64"/>
      <c r="BR113" s="62"/>
      <c r="BS113" s="62"/>
      <c r="BU113" s="64"/>
      <c r="BV113" s="64"/>
      <c r="BW113" s="64"/>
      <c r="BX113" s="329"/>
      <c r="BZ113" s="64"/>
      <c r="CA113" s="62"/>
      <c r="CC113" s="329"/>
      <c r="CD113" s="732"/>
      <c r="CE113" s="64"/>
    </row>
    <row r="114" spans="1:83" s="67" customFormat="1" ht="9.75" hidden="1" customHeight="1">
      <c r="A114" s="1039"/>
      <c r="B114" s="1042" t="s">
        <v>27</v>
      </c>
      <c r="C114" s="67" t="s">
        <v>5</v>
      </c>
      <c r="D114" s="67">
        <f t="shared" si="14"/>
        <v>37</v>
      </c>
      <c r="M114" s="68"/>
      <c r="N114" s="141">
        <v>5</v>
      </c>
      <c r="O114" s="141">
        <v>10</v>
      </c>
      <c r="P114" s="141">
        <v>11</v>
      </c>
      <c r="Q114" s="141">
        <v>5</v>
      </c>
      <c r="R114" s="142">
        <v>4</v>
      </c>
      <c r="S114" s="171">
        <v>2</v>
      </c>
      <c r="T114" s="68"/>
      <c r="U114" s="68"/>
      <c r="V114" s="68"/>
      <c r="W114" s="68"/>
      <c r="X114" s="68"/>
      <c r="Y114" s="68"/>
      <c r="Z114" s="68"/>
      <c r="AA114" s="68"/>
      <c r="AC114" s="271"/>
      <c r="AD114" s="68"/>
      <c r="AE114" s="68"/>
      <c r="AF114" s="68"/>
      <c r="AG114" s="68"/>
      <c r="AH114" s="68"/>
      <c r="AI114" s="68"/>
      <c r="AJ114" s="68"/>
      <c r="AK114" s="68"/>
      <c r="AL114" s="68"/>
      <c r="AM114" s="68"/>
      <c r="AN114" s="68"/>
      <c r="AO114" s="68"/>
      <c r="AP114" s="68"/>
      <c r="AQ114" s="68"/>
      <c r="AS114" s="70"/>
      <c r="AT114" s="244"/>
      <c r="AU114" s="244"/>
      <c r="AX114" s="68"/>
      <c r="AZ114" s="70"/>
      <c r="BE114" s="68"/>
      <c r="BF114" s="68"/>
      <c r="BG114" s="68"/>
      <c r="BI114" s="271"/>
      <c r="BJ114" s="68"/>
      <c r="BL114" s="271"/>
      <c r="BM114" s="37"/>
      <c r="BO114" s="70"/>
      <c r="BR114" s="68"/>
      <c r="BS114" s="68"/>
      <c r="BU114" s="70"/>
      <c r="BV114" s="70"/>
      <c r="BW114" s="70"/>
      <c r="BX114" s="271"/>
      <c r="BZ114" s="70"/>
      <c r="CA114" s="68"/>
      <c r="CC114" s="271"/>
      <c r="CD114" s="733"/>
      <c r="CE114" s="70"/>
    </row>
    <row r="115" spans="1:83" ht="9.75" hidden="1" customHeight="1">
      <c r="A115" s="1040"/>
      <c r="B115" s="1042"/>
      <c r="C115" s="36" t="s">
        <v>6</v>
      </c>
      <c r="D115" s="36">
        <f t="shared" si="14"/>
        <v>17</v>
      </c>
      <c r="O115" s="41">
        <v>2</v>
      </c>
      <c r="P115" s="41">
        <v>3</v>
      </c>
      <c r="Q115" s="41">
        <v>6</v>
      </c>
      <c r="R115" s="112">
        <v>4</v>
      </c>
      <c r="S115" s="182">
        <v>2</v>
      </c>
    </row>
    <row r="116" spans="1:83" ht="9.75" hidden="1" customHeight="1">
      <c r="A116" s="1040"/>
      <c r="B116" s="1042"/>
      <c r="C116" s="36" t="s">
        <v>7</v>
      </c>
      <c r="D116" s="36">
        <f t="shared" si="14"/>
        <v>22</v>
      </c>
      <c r="S116" s="41">
        <v>1</v>
      </c>
      <c r="T116" s="41">
        <v>9</v>
      </c>
      <c r="U116" s="41">
        <v>5</v>
      </c>
      <c r="V116" s="112">
        <v>5</v>
      </c>
      <c r="W116" s="182">
        <v>2</v>
      </c>
      <c r="X116" s="135"/>
      <c r="Y116" s="135"/>
      <c r="Z116" s="135"/>
    </row>
    <row r="117" spans="1:83" ht="9.75" hidden="1" customHeight="1">
      <c r="A117" s="1040"/>
      <c r="B117" s="1042"/>
      <c r="C117" s="36" t="s">
        <v>8</v>
      </c>
      <c r="D117" s="36">
        <v>8</v>
      </c>
      <c r="N117" s="41">
        <v>2</v>
      </c>
      <c r="O117" s="41">
        <v>4</v>
      </c>
      <c r="P117" s="41">
        <v>1</v>
      </c>
      <c r="Q117" s="41">
        <v>1</v>
      </c>
      <c r="R117" s="112">
        <v>0.5</v>
      </c>
      <c r="AE117" s="68"/>
      <c r="AF117" s="68"/>
      <c r="AG117" s="68"/>
      <c r="AH117" s="68"/>
      <c r="AI117" s="68"/>
      <c r="AJ117" s="68"/>
      <c r="AK117" s="68"/>
    </row>
    <row r="118" spans="1:83" s="46" customFormat="1" ht="9.75" hidden="1" customHeight="1">
      <c r="A118" s="1041"/>
      <c r="B118" s="1042"/>
      <c r="C118" s="46" t="s">
        <v>9</v>
      </c>
      <c r="D118" s="46">
        <f t="shared" si="14"/>
        <v>0</v>
      </c>
      <c r="M118" s="47"/>
      <c r="N118" s="47"/>
      <c r="O118" s="47"/>
      <c r="P118" s="47"/>
      <c r="Q118" s="47"/>
      <c r="R118" s="47"/>
      <c r="S118" s="47"/>
      <c r="T118" s="47"/>
      <c r="U118" s="47"/>
      <c r="V118" s="47"/>
      <c r="W118" s="47"/>
      <c r="X118" s="47"/>
      <c r="Y118" s="47"/>
      <c r="Z118" s="47"/>
      <c r="AA118" s="47"/>
      <c r="AC118" s="328"/>
      <c r="AD118" s="47"/>
      <c r="AE118" s="47"/>
      <c r="AF118" s="47"/>
      <c r="AG118" s="47"/>
      <c r="AH118" s="47"/>
      <c r="AI118" s="47"/>
      <c r="AJ118" s="47"/>
      <c r="AK118" s="47"/>
      <c r="AL118" s="47"/>
      <c r="AM118" s="47"/>
      <c r="AN118" s="47"/>
      <c r="AO118" s="47"/>
      <c r="AP118" s="47"/>
      <c r="AQ118" s="47"/>
      <c r="AS118" s="45"/>
      <c r="AT118" s="237"/>
      <c r="AU118" s="237"/>
      <c r="AX118" s="47"/>
      <c r="AZ118" s="45"/>
      <c r="BE118" s="47"/>
      <c r="BF118" s="47"/>
      <c r="BG118" s="47"/>
      <c r="BI118" s="328"/>
      <c r="BJ118" s="47"/>
      <c r="BL118" s="328"/>
      <c r="BM118" s="37"/>
      <c r="BO118" s="45"/>
      <c r="BR118" s="47"/>
      <c r="BS118" s="47"/>
      <c r="BU118" s="45"/>
      <c r="BV118" s="45"/>
      <c r="BW118" s="45"/>
      <c r="BX118" s="328"/>
      <c r="BZ118" s="45"/>
      <c r="CA118" s="47"/>
      <c r="CC118" s="328"/>
      <c r="CD118" s="735"/>
      <c r="CE118" s="45"/>
    </row>
    <row r="119" spans="1:83" s="67" customFormat="1" ht="9.75" customHeight="1">
      <c r="A119" s="1048">
        <v>3</v>
      </c>
      <c r="B119" s="1032" t="s">
        <v>91</v>
      </c>
      <c r="C119" s="70" t="s">
        <v>5</v>
      </c>
      <c r="D119" s="57">
        <f>SUM(E119:CT119)</f>
        <v>0</v>
      </c>
      <c r="V119" s="68"/>
      <c r="W119" s="68"/>
      <c r="X119" s="68"/>
      <c r="Y119" s="68"/>
      <c r="Z119" s="68"/>
      <c r="AA119" s="68"/>
      <c r="AC119" s="271"/>
      <c r="AD119" s="68"/>
      <c r="AE119" s="68"/>
      <c r="AF119" s="68"/>
      <c r="AG119" s="68"/>
      <c r="AH119" s="68"/>
      <c r="AI119" s="68"/>
      <c r="AJ119" s="68"/>
      <c r="AK119" s="68"/>
      <c r="AL119" s="68"/>
      <c r="AM119" s="68"/>
      <c r="AN119" s="68"/>
      <c r="AO119" s="68"/>
      <c r="AP119" s="68"/>
      <c r="AQ119" s="68"/>
      <c r="AS119" s="70"/>
      <c r="AT119" s="244"/>
      <c r="AU119" s="244"/>
      <c r="AV119" s="130"/>
      <c r="AW119" s="130"/>
      <c r="AX119" s="408"/>
      <c r="AY119" s="130"/>
      <c r="AZ119" s="253"/>
      <c r="BA119" s="130"/>
      <c r="BB119" s="130"/>
      <c r="BC119" s="130"/>
      <c r="BD119" s="130"/>
      <c r="BE119" s="408"/>
      <c r="BF119" s="68"/>
      <c r="BG119" s="68"/>
      <c r="BI119" s="271"/>
      <c r="BJ119" s="68"/>
      <c r="BL119" s="271"/>
      <c r="BM119" s="37"/>
      <c r="BO119" s="70"/>
      <c r="BR119" s="68"/>
      <c r="BS119" s="68"/>
      <c r="BU119" s="70"/>
      <c r="BV119" s="70"/>
      <c r="BW119" s="70"/>
      <c r="BX119" s="271"/>
      <c r="BZ119" s="70"/>
      <c r="CA119" s="68"/>
      <c r="CC119" s="271"/>
      <c r="CD119" s="733"/>
      <c r="CE119" s="70"/>
    </row>
    <row r="120" spans="1:83" ht="9.75" customHeight="1">
      <c r="A120" s="1049"/>
      <c r="B120" s="980"/>
      <c r="C120" s="39" t="s">
        <v>6</v>
      </c>
      <c r="D120" s="36">
        <f t="shared" ref="D120:D167" si="15">SUM(E120:CT120)</f>
        <v>0</v>
      </c>
      <c r="M120" s="36"/>
      <c r="N120" s="36"/>
      <c r="O120" s="36"/>
      <c r="P120" s="36"/>
      <c r="Q120" s="36"/>
      <c r="R120" s="36"/>
      <c r="S120" s="36"/>
      <c r="T120" s="36"/>
      <c r="U120" s="36"/>
      <c r="AV120" s="43"/>
      <c r="AW120" s="43"/>
      <c r="AX120" s="160"/>
      <c r="AY120" s="43"/>
      <c r="AZ120" s="44"/>
      <c r="BA120" s="43"/>
      <c r="BB120" s="43"/>
      <c r="BC120" s="43"/>
      <c r="BD120" s="43"/>
      <c r="BE120" s="160"/>
    </row>
    <row r="121" spans="1:83" ht="9.75" customHeight="1">
      <c r="A121" s="1049"/>
      <c r="B121" s="980"/>
      <c r="C121" s="39" t="s">
        <v>7</v>
      </c>
      <c r="D121" s="36">
        <f t="shared" si="15"/>
        <v>0</v>
      </c>
      <c r="M121" s="36"/>
      <c r="N121" s="36"/>
      <c r="O121" s="36"/>
      <c r="P121" s="36"/>
      <c r="Q121" s="36"/>
      <c r="R121" s="36"/>
      <c r="S121" s="36"/>
      <c r="T121" s="36"/>
      <c r="U121" s="36"/>
      <c r="AV121" s="43"/>
      <c r="AW121" s="43"/>
      <c r="AX121" s="160"/>
      <c r="AY121" s="43"/>
      <c r="AZ121" s="44"/>
      <c r="BA121" s="43"/>
      <c r="BB121" s="43"/>
      <c r="BC121" s="43"/>
      <c r="BD121" s="43"/>
      <c r="BE121" s="160"/>
    </row>
    <row r="122" spans="1:83" ht="9.75" customHeight="1">
      <c r="A122" s="1049"/>
      <c r="B122" s="980"/>
      <c r="C122" s="39" t="s">
        <v>8</v>
      </c>
      <c r="D122" s="36">
        <f t="shared" si="15"/>
        <v>0</v>
      </c>
      <c r="M122" s="36"/>
      <c r="N122" s="36"/>
      <c r="O122" s="36"/>
      <c r="P122" s="36"/>
      <c r="Q122" s="36"/>
      <c r="R122" s="36"/>
      <c r="S122" s="36"/>
      <c r="T122" s="36"/>
      <c r="U122" s="36"/>
    </row>
    <row r="123" spans="1:83" s="46" customFormat="1" ht="9.75" customHeight="1">
      <c r="A123" s="1050"/>
      <c r="B123" s="981"/>
      <c r="C123" s="45" t="s">
        <v>5</v>
      </c>
      <c r="D123" s="46">
        <f t="shared" si="15"/>
        <v>0</v>
      </c>
      <c r="V123" s="47"/>
      <c r="W123" s="47"/>
      <c r="X123" s="47"/>
      <c r="Y123" s="47"/>
      <c r="Z123" s="47"/>
      <c r="AA123" s="47"/>
      <c r="AC123" s="328"/>
      <c r="AD123" s="47"/>
      <c r="AE123" s="47"/>
      <c r="AF123" s="47"/>
      <c r="AG123" s="47"/>
      <c r="AH123" s="47"/>
      <c r="AI123" s="47"/>
      <c r="AJ123" s="114"/>
      <c r="AK123" s="114"/>
      <c r="AL123" s="114"/>
      <c r="AM123" s="114"/>
      <c r="AN123" s="114"/>
      <c r="AO123" s="114"/>
      <c r="AP123" s="114"/>
      <c r="AQ123" s="114"/>
      <c r="AR123" s="269"/>
      <c r="AS123" s="407"/>
      <c r="AT123" s="237"/>
      <c r="AU123" s="237"/>
      <c r="AV123" s="269"/>
      <c r="AW123" s="269"/>
      <c r="AX123" s="47"/>
      <c r="AZ123" s="45"/>
      <c r="BE123" s="47"/>
      <c r="BF123" s="47"/>
      <c r="BG123" s="47"/>
      <c r="BI123" s="328"/>
      <c r="BJ123" s="47"/>
      <c r="BL123" s="328"/>
      <c r="BM123" s="37"/>
      <c r="BO123" s="45"/>
      <c r="BR123" s="47"/>
      <c r="BS123" s="47"/>
      <c r="BU123" s="45"/>
      <c r="BV123" s="45"/>
      <c r="BW123" s="45"/>
      <c r="BX123" s="328"/>
      <c r="BZ123" s="45"/>
      <c r="CA123" s="47"/>
      <c r="CC123" s="328"/>
      <c r="CD123" s="735"/>
      <c r="CE123" s="45"/>
    </row>
    <row r="124" spans="1:83" s="57" customFormat="1" ht="9.75" customHeight="1">
      <c r="A124" s="1033">
        <v>4</v>
      </c>
      <c r="B124" s="982" t="s">
        <v>111</v>
      </c>
      <c r="C124" s="60" t="s">
        <v>5</v>
      </c>
      <c r="D124" s="57">
        <f t="shared" si="15"/>
        <v>0</v>
      </c>
      <c r="M124" s="58"/>
      <c r="N124" s="58"/>
      <c r="O124" s="58"/>
      <c r="P124" s="58"/>
      <c r="Q124" s="58"/>
      <c r="R124" s="58"/>
      <c r="S124" s="58"/>
      <c r="T124" s="58"/>
      <c r="U124" s="58"/>
      <c r="V124" s="58"/>
      <c r="W124" s="58"/>
      <c r="X124" s="58"/>
      <c r="Y124" s="58"/>
      <c r="Z124" s="58"/>
      <c r="AA124" s="58"/>
      <c r="AC124" s="326"/>
      <c r="AD124" s="58"/>
      <c r="AE124" s="58"/>
      <c r="AF124" s="58"/>
      <c r="AG124" s="58"/>
      <c r="AH124" s="58"/>
      <c r="AI124" s="58"/>
      <c r="AJ124" s="58"/>
      <c r="AK124" s="58"/>
      <c r="AL124" s="58"/>
      <c r="AM124" s="58"/>
      <c r="AN124" s="58"/>
      <c r="AO124" s="58"/>
      <c r="AP124" s="58"/>
      <c r="AQ124" s="58"/>
      <c r="AS124" s="60"/>
      <c r="AT124" s="241"/>
      <c r="AU124" s="241"/>
      <c r="AX124" s="58"/>
      <c r="AZ124" s="60"/>
      <c r="BE124" s="58"/>
      <c r="BF124" s="58"/>
      <c r="BG124" s="58"/>
      <c r="BI124" s="326"/>
      <c r="BJ124" s="58"/>
      <c r="BL124" s="326"/>
      <c r="BM124" s="37"/>
      <c r="BO124" s="60"/>
      <c r="BR124" s="58"/>
      <c r="BS124" s="58"/>
      <c r="BU124" s="60"/>
      <c r="BV124" s="60"/>
      <c r="BW124" s="60"/>
      <c r="BX124" s="326"/>
      <c r="BZ124" s="60"/>
      <c r="CA124" s="58"/>
      <c r="CC124" s="326"/>
      <c r="CD124" s="730"/>
      <c r="CE124" s="60"/>
    </row>
    <row r="125" spans="1:83" ht="9.75" customHeight="1">
      <c r="A125" s="1034"/>
      <c r="B125" s="983"/>
      <c r="C125" s="39" t="s">
        <v>6</v>
      </c>
      <c r="D125" s="36">
        <f t="shared" si="15"/>
        <v>0</v>
      </c>
    </row>
    <row r="126" spans="1:83" ht="9.75" customHeight="1">
      <c r="A126" s="1034"/>
      <c r="B126" s="983"/>
      <c r="C126" s="39" t="s">
        <v>7</v>
      </c>
      <c r="D126" s="36">
        <f t="shared" si="15"/>
        <v>0</v>
      </c>
    </row>
    <row r="127" spans="1:83" ht="9.75" customHeight="1">
      <c r="A127" s="1034"/>
      <c r="B127" s="983"/>
      <c r="C127" s="39" t="s">
        <v>8</v>
      </c>
      <c r="D127" s="36">
        <f t="shared" si="15"/>
        <v>0</v>
      </c>
    </row>
    <row r="128" spans="1:83" s="46" customFormat="1" ht="9.75" customHeight="1">
      <c r="A128" s="1035"/>
      <c r="B128" s="984"/>
      <c r="C128" s="45" t="s">
        <v>9</v>
      </c>
      <c r="D128" s="46">
        <f t="shared" si="15"/>
        <v>0</v>
      </c>
      <c r="M128" s="47"/>
      <c r="N128" s="47"/>
      <c r="O128" s="47"/>
      <c r="P128" s="47"/>
      <c r="Q128" s="47"/>
      <c r="R128" s="47"/>
      <c r="S128" s="47"/>
      <c r="T128" s="47"/>
      <c r="U128" s="47"/>
      <c r="V128" s="47"/>
      <c r="W128" s="47"/>
      <c r="X128" s="47"/>
      <c r="Y128" s="47"/>
      <c r="Z128" s="47"/>
      <c r="AA128" s="47"/>
      <c r="AC128" s="328"/>
      <c r="AD128" s="47"/>
      <c r="AE128" s="47"/>
      <c r="AF128" s="47"/>
      <c r="AG128" s="47"/>
      <c r="AH128" s="47"/>
      <c r="AI128" s="47"/>
      <c r="AJ128" s="47"/>
      <c r="AK128" s="47"/>
      <c r="AL128" s="47"/>
      <c r="AM128" s="47"/>
      <c r="AN128" s="47"/>
      <c r="AO128" s="47"/>
      <c r="AP128" s="47"/>
      <c r="AQ128" s="47"/>
      <c r="AS128" s="45"/>
      <c r="AT128" s="237"/>
      <c r="AU128" s="237"/>
      <c r="AX128" s="47"/>
      <c r="AZ128" s="45"/>
      <c r="BE128" s="47"/>
      <c r="BF128" s="47"/>
      <c r="BG128" s="47"/>
      <c r="BI128" s="328"/>
      <c r="BJ128" s="47"/>
      <c r="BL128" s="328"/>
      <c r="BM128" s="37"/>
      <c r="BO128" s="45"/>
      <c r="BR128" s="47"/>
      <c r="BS128" s="47"/>
      <c r="BU128" s="45"/>
      <c r="BV128" s="45"/>
      <c r="BW128" s="45"/>
      <c r="BX128" s="328"/>
      <c r="BZ128" s="45"/>
      <c r="CA128" s="47"/>
      <c r="CC128" s="328"/>
      <c r="CD128" s="735"/>
      <c r="CE128" s="45"/>
    </row>
    <row r="129" spans="1:83" s="57" customFormat="1" ht="9.75" customHeight="1">
      <c r="A129" s="1036">
        <v>4</v>
      </c>
      <c r="B129" s="985" t="s">
        <v>103</v>
      </c>
      <c r="C129" s="57" t="s">
        <v>5</v>
      </c>
      <c r="D129" s="57">
        <f t="shared" si="15"/>
        <v>0</v>
      </c>
      <c r="X129" s="58"/>
      <c r="Y129" s="58"/>
      <c r="Z129" s="58"/>
      <c r="AA129" s="58"/>
      <c r="AC129" s="326"/>
      <c r="AD129" s="58"/>
      <c r="AE129" s="58"/>
      <c r="AF129" s="58"/>
      <c r="AG129" s="58"/>
      <c r="AH129" s="58"/>
      <c r="AI129" s="58"/>
      <c r="AJ129" s="58"/>
      <c r="AK129" s="58"/>
      <c r="AL129" s="58"/>
      <c r="AM129" s="58"/>
      <c r="AN129" s="58"/>
      <c r="AO129" s="58"/>
      <c r="AP129" s="58"/>
      <c r="AQ129" s="58"/>
      <c r="AS129" s="60"/>
      <c r="AT129" s="241"/>
      <c r="AU129" s="241"/>
      <c r="AX129" s="58"/>
      <c r="AZ129" s="60"/>
      <c r="BE129" s="58"/>
      <c r="BF129" s="58"/>
      <c r="BG129" s="58"/>
      <c r="BI129" s="326"/>
      <c r="BJ129" s="58"/>
      <c r="BL129" s="326"/>
      <c r="BM129" s="37"/>
      <c r="BO129" s="60"/>
      <c r="BR129" s="58"/>
      <c r="BS129" s="58"/>
      <c r="BU129" s="60"/>
      <c r="BV129" s="60"/>
      <c r="BW129" s="60"/>
      <c r="BX129" s="326"/>
      <c r="BZ129" s="60"/>
      <c r="CA129" s="58"/>
      <c r="CC129" s="326"/>
      <c r="CD129" s="730"/>
      <c r="CE129" s="60"/>
    </row>
    <row r="130" spans="1:83" ht="9.75" customHeight="1">
      <c r="A130" s="1037"/>
      <c r="B130" s="986"/>
      <c r="C130" s="36" t="s">
        <v>6</v>
      </c>
      <c r="D130" s="36">
        <f t="shared" si="15"/>
        <v>21</v>
      </c>
      <c r="M130" s="36"/>
      <c r="N130" s="36"/>
      <c r="O130" s="36"/>
      <c r="P130" s="36"/>
      <c r="Q130" s="36"/>
      <c r="R130" s="36"/>
      <c r="S130" s="36"/>
      <c r="T130" s="36"/>
      <c r="U130" s="36"/>
      <c r="V130" s="36"/>
      <c r="W130" s="36"/>
      <c r="AD130" s="41">
        <v>5</v>
      </c>
      <c r="AE130" s="41">
        <v>5</v>
      </c>
      <c r="AF130" s="41">
        <v>3</v>
      </c>
      <c r="AG130" s="41">
        <v>4</v>
      </c>
      <c r="AH130" s="41">
        <v>2</v>
      </c>
      <c r="AI130" s="41">
        <v>2</v>
      </c>
      <c r="AJ130" s="182"/>
    </row>
    <row r="131" spans="1:83" ht="9.75" customHeight="1">
      <c r="A131" s="1037"/>
      <c r="B131" s="986"/>
      <c r="C131" s="36" t="s">
        <v>7</v>
      </c>
      <c r="D131" s="36">
        <f t="shared" si="15"/>
        <v>26</v>
      </c>
      <c r="M131" s="36"/>
      <c r="N131" s="36"/>
      <c r="O131" s="36"/>
      <c r="P131" s="36"/>
      <c r="Q131" s="36"/>
      <c r="R131" s="36"/>
      <c r="S131" s="36"/>
      <c r="T131" s="36"/>
      <c r="U131" s="36"/>
      <c r="V131" s="36"/>
      <c r="W131" s="36"/>
      <c r="AF131" s="41">
        <v>5</v>
      </c>
      <c r="AG131" s="41">
        <v>5</v>
      </c>
      <c r="AH131" s="41">
        <v>5</v>
      </c>
      <c r="AI131" s="41">
        <v>5</v>
      </c>
      <c r="AJ131" s="41">
        <v>2</v>
      </c>
      <c r="AK131" s="41">
        <v>2</v>
      </c>
      <c r="AL131" s="182">
        <v>2</v>
      </c>
      <c r="AM131" s="160"/>
      <c r="AN131" s="160"/>
      <c r="AO131" s="160"/>
      <c r="AP131" s="160"/>
      <c r="AQ131" s="160"/>
    </row>
    <row r="132" spans="1:83" ht="9.75" customHeight="1">
      <c r="A132" s="1037"/>
      <c r="B132" s="986"/>
      <c r="C132" s="36" t="s">
        <v>8</v>
      </c>
      <c r="D132" s="36">
        <f t="shared" si="15"/>
        <v>0</v>
      </c>
      <c r="M132" s="36"/>
      <c r="N132" s="36"/>
      <c r="O132" s="36"/>
      <c r="P132" s="36"/>
      <c r="Q132" s="36"/>
      <c r="R132" s="36"/>
      <c r="S132" s="36"/>
      <c r="T132" s="36"/>
      <c r="U132" s="36"/>
      <c r="V132" s="36"/>
      <c r="W132" s="36"/>
    </row>
    <row r="133" spans="1:83" s="61" customFormat="1" ht="9.75" customHeight="1">
      <c r="A133" s="1038"/>
      <c r="B133" s="987"/>
      <c r="C133" s="61" t="s">
        <v>9</v>
      </c>
      <c r="D133" s="61">
        <f t="shared" si="15"/>
        <v>0</v>
      </c>
      <c r="X133" s="62"/>
      <c r="Y133" s="62"/>
      <c r="Z133" s="62"/>
      <c r="AA133" s="62"/>
      <c r="AC133" s="329"/>
      <c r="AD133" s="62"/>
      <c r="AE133" s="62"/>
      <c r="AF133" s="62"/>
      <c r="AG133" s="62"/>
      <c r="AH133" s="62"/>
      <c r="AI133" s="62"/>
      <c r="AJ133" s="62"/>
      <c r="AK133" s="62"/>
      <c r="AL133" s="62"/>
      <c r="AM133" s="62"/>
      <c r="AN133" s="62"/>
      <c r="AO133" s="62"/>
      <c r="AP133" s="62"/>
      <c r="AQ133" s="62"/>
      <c r="AS133" s="64"/>
      <c r="AT133" s="243"/>
      <c r="AU133" s="243"/>
      <c r="AX133" s="62"/>
      <c r="AZ133" s="64"/>
      <c r="BE133" s="62"/>
      <c r="BF133" s="62"/>
      <c r="BG133" s="62"/>
      <c r="BI133" s="329"/>
      <c r="BJ133" s="62"/>
      <c r="BL133" s="329"/>
      <c r="BM133" s="37"/>
      <c r="BO133" s="64"/>
      <c r="BR133" s="62"/>
      <c r="BS133" s="62"/>
      <c r="BU133" s="64"/>
      <c r="BV133" s="64"/>
      <c r="BW133" s="64"/>
      <c r="BX133" s="329"/>
      <c r="BZ133" s="64"/>
      <c r="CA133" s="62"/>
      <c r="CC133" s="329"/>
      <c r="CD133" s="732"/>
      <c r="CE133" s="64"/>
    </row>
    <row r="134" spans="1:83" s="67" customFormat="1" ht="9.75" customHeight="1">
      <c r="A134" s="1024">
        <v>5</v>
      </c>
      <c r="B134" s="985" t="s">
        <v>104</v>
      </c>
      <c r="C134" s="145" t="s">
        <v>5</v>
      </c>
      <c r="D134" s="67">
        <f t="shared" si="15"/>
        <v>16</v>
      </c>
      <c r="X134" s="68"/>
      <c r="Y134" s="68"/>
      <c r="Z134" s="68"/>
      <c r="AA134" s="68"/>
      <c r="AC134" s="271"/>
      <c r="AD134" s="68"/>
      <c r="AE134" s="68"/>
      <c r="AF134" s="68"/>
      <c r="AG134" s="68"/>
      <c r="AH134" s="141">
        <v>5</v>
      </c>
      <c r="AI134" s="141">
        <v>5</v>
      </c>
      <c r="AJ134" s="141">
        <v>2</v>
      </c>
      <c r="AK134" s="141">
        <v>2</v>
      </c>
      <c r="AL134" s="141">
        <v>2</v>
      </c>
      <c r="AM134" s="171"/>
      <c r="AN134" s="171"/>
      <c r="AO134" s="68"/>
      <c r="AP134" s="68"/>
      <c r="AQ134" s="68"/>
      <c r="AS134" s="70"/>
      <c r="AT134" s="244"/>
      <c r="AU134" s="244"/>
      <c r="AX134" s="68"/>
      <c r="AZ134" s="70"/>
      <c r="BE134" s="68"/>
      <c r="BF134" s="68"/>
      <c r="BG134" s="68"/>
      <c r="BI134" s="271"/>
      <c r="BJ134" s="68"/>
      <c r="BL134" s="271"/>
      <c r="BM134" s="37"/>
      <c r="BO134" s="70"/>
      <c r="BR134" s="68"/>
      <c r="BS134" s="68"/>
      <c r="BU134" s="70"/>
      <c r="BV134" s="70"/>
      <c r="BW134" s="70"/>
      <c r="BX134" s="271"/>
      <c r="BZ134" s="70"/>
      <c r="CA134" s="68"/>
      <c r="CC134" s="271"/>
      <c r="CD134" s="733"/>
      <c r="CE134" s="70"/>
    </row>
    <row r="135" spans="1:83" ht="9.75" customHeight="1">
      <c r="A135" s="1025"/>
      <c r="B135" s="986"/>
      <c r="C135" s="36" t="s">
        <v>6</v>
      </c>
      <c r="D135" s="36">
        <f t="shared" si="15"/>
        <v>47</v>
      </c>
      <c r="M135" s="36"/>
      <c r="N135" s="36"/>
      <c r="O135" s="36"/>
      <c r="P135" s="36"/>
      <c r="Q135" s="36"/>
      <c r="R135" s="36"/>
      <c r="S135" s="36"/>
      <c r="T135" s="36"/>
      <c r="U135" s="36"/>
      <c r="V135" s="36"/>
      <c r="W135" s="36"/>
      <c r="AC135" s="336">
        <v>1</v>
      </c>
      <c r="AD135" s="160">
        <v>1</v>
      </c>
      <c r="AE135" s="160"/>
      <c r="AF135" s="41">
        <v>2</v>
      </c>
      <c r="AG135" s="41">
        <v>5</v>
      </c>
      <c r="AH135" s="112"/>
      <c r="AI135" s="182"/>
      <c r="AJ135" s="41"/>
      <c r="AK135" s="41">
        <v>5</v>
      </c>
      <c r="AL135" s="41">
        <v>5</v>
      </c>
      <c r="AM135" s="112">
        <v>5</v>
      </c>
      <c r="AN135" s="112">
        <v>5</v>
      </c>
      <c r="AO135" s="112">
        <v>5</v>
      </c>
      <c r="AP135" s="112">
        <v>5</v>
      </c>
      <c r="AQ135" s="112">
        <v>5</v>
      </c>
      <c r="AR135" s="52">
        <v>3</v>
      </c>
    </row>
    <row r="136" spans="1:83" ht="9.75" customHeight="1">
      <c r="A136" s="1025"/>
      <c r="B136" s="986"/>
      <c r="C136" s="36" t="s">
        <v>7</v>
      </c>
      <c r="D136" s="36">
        <f t="shared" si="15"/>
        <v>26</v>
      </c>
      <c r="M136" s="36"/>
      <c r="N136" s="36"/>
      <c r="O136" s="36"/>
      <c r="P136" s="36"/>
      <c r="Q136" s="36"/>
      <c r="R136" s="36"/>
      <c r="S136" s="36"/>
      <c r="T136" s="36"/>
      <c r="U136" s="36"/>
      <c r="V136" s="36"/>
      <c r="W136" s="36"/>
      <c r="AH136" s="160"/>
      <c r="AI136" s="160"/>
      <c r="AJ136" s="160"/>
      <c r="AK136" s="160"/>
      <c r="AL136" s="160"/>
      <c r="AM136" s="160"/>
      <c r="AN136" s="41">
        <v>5</v>
      </c>
      <c r="AO136" s="41">
        <v>5</v>
      </c>
      <c r="AP136" s="41">
        <v>3</v>
      </c>
      <c r="AQ136" s="41">
        <v>3</v>
      </c>
      <c r="AR136" s="42">
        <v>5</v>
      </c>
      <c r="AS136" s="212">
        <v>5</v>
      </c>
    </row>
    <row r="137" spans="1:83" ht="9.75" customHeight="1">
      <c r="A137" s="1025"/>
      <c r="B137" s="986"/>
      <c r="C137" s="36" t="s">
        <v>8</v>
      </c>
      <c r="D137" s="36">
        <f t="shared" si="15"/>
        <v>0</v>
      </c>
      <c r="M137" s="36"/>
      <c r="N137" s="36"/>
      <c r="O137" s="36"/>
      <c r="P137" s="36"/>
      <c r="Q137" s="36"/>
      <c r="R137" s="36"/>
      <c r="S137" s="36"/>
      <c r="T137" s="36"/>
      <c r="U137" s="36"/>
      <c r="V137" s="36"/>
      <c r="W137" s="36"/>
    </row>
    <row r="138" spans="1:83" s="61" customFormat="1" ht="9.75" customHeight="1">
      <c r="A138" s="1025"/>
      <c r="B138" s="987"/>
      <c r="C138" s="252" t="s">
        <v>9</v>
      </c>
      <c r="D138" s="61">
        <f t="shared" si="15"/>
        <v>20</v>
      </c>
      <c r="X138" s="62"/>
      <c r="Y138" s="62"/>
      <c r="Z138" s="62"/>
      <c r="AA138" s="62"/>
      <c r="AC138" s="329"/>
      <c r="AD138" s="62"/>
      <c r="AE138" s="62"/>
      <c r="AF138" s="62"/>
      <c r="AG138" s="62"/>
      <c r="AH138" s="173"/>
      <c r="AI138" s="173"/>
      <c r="AJ138" s="173"/>
      <c r="AK138" s="138">
        <v>5</v>
      </c>
      <c r="AL138" s="138">
        <v>5</v>
      </c>
      <c r="AM138" s="138">
        <v>5</v>
      </c>
      <c r="AN138" s="138">
        <v>5</v>
      </c>
      <c r="AO138" s="158"/>
      <c r="AP138" s="183"/>
      <c r="AQ138" s="62"/>
      <c r="AS138" s="64"/>
      <c r="AT138" s="243"/>
      <c r="AU138" s="243"/>
      <c r="AX138" s="62"/>
      <c r="AZ138" s="64"/>
      <c r="BE138" s="62"/>
      <c r="BF138" s="62"/>
      <c r="BG138" s="62"/>
      <c r="BI138" s="329"/>
      <c r="BJ138" s="62"/>
      <c r="BL138" s="329"/>
      <c r="BM138" s="37"/>
      <c r="BO138" s="64"/>
      <c r="BR138" s="62"/>
      <c r="BS138" s="62"/>
      <c r="BU138" s="64"/>
      <c r="BV138" s="64"/>
      <c r="BW138" s="64"/>
      <c r="BX138" s="329"/>
      <c r="BZ138" s="64"/>
      <c r="CA138" s="62"/>
      <c r="CC138" s="329"/>
      <c r="CD138" s="732"/>
      <c r="CE138" s="64"/>
    </row>
    <row r="139" spans="1:83" s="57" customFormat="1" ht="9.75" customHeight="1">
      <c r="A139" s="1051">
        <v>6</v>
      </c>
      <c r="B139" s="979" t="s">
        <v>30</v>
      </c>
      <c r="C139" s="57" t="s">
        <v>5</v>
      </c>
      <c r="D139" s="57">
        <f t="shared" si="15"/>
        <v>0</v>
      </c>
      <c r="M139" s="58"/>
      <c r="N139" s="58"/>
      <c r="O139" s="58"/>
      <c r="P139" s="58"/>
      <c r="Q139" s="58"/>
      <c r="R139" s="58"/>
      <c r="S139" s="58"/>
      <c r="T139" s="58"/>
      <c r="U139" s="58"/>
      <c r="V139" s="58"/>
      <c r="W139" s="58"/>
      <c r="X139" s="58"/>
      <c r="Y139" s="58"/>
      <c r="Z139" s="58"/>
      <c r="AA139" s="58"/>
      <c r="AC139" s="326"/>
      <c r="AD139" s="58"/>
      <c r="AE139" s="58"/>
      <c r="AF139" s="58"/>
      <c r="AG139" s="58"/>
      <c r="AH139" s="58"/>
      <c r="AI139" s="58"/>
      <c r="AJ139" s="58"/>
      <c r="AK139" s="58"/>
      <c r="AL139" s="58"/>
      <c r="AM139" s="58"/>
      <c r="AN139" s="58"/>
      <c r="AO139" s="58"/>
      <c r="AP139" s="58"/>
      <c r="AQ139" s="58"/>
      <c r="AS139" s="60"/>
      <c r="AT139" s="241"/>
      <c r="AU139" s="241"/>
      <c r="AX139" s="58"/>
      <c r="AZ139" s="60"/>
      <c r="BE139" s="58"/>
      <c r="BF139" s="58"/>
      <c r="BG139" s="58"/>
      <c r="BI139" s="326"/>
      <c r="BJ139" s="58"/>
      <c r="BL139" s="326"/>
      <c r="BM139" s="37"/>
      <c r="BO139" s="60"/>
      <c r="BR139" s="58"/>
      <c r="BS139" s="58"/>
      <c r="BU139" s="60"/>
      <c r="BV139" s="60"/>
      <c r="BW139" s="60"/>
      <c r="BX139" s="326"/>
      <c r="BZ139" s="60"/>
      <c r="CA139" s="58"/>
      <c r="CC139" s="326"/>
      <c r="CD139" s="730"/>
      <c r="CE139" s="60"/>
    </row>
    <row r="140" spans="1:83" ht="9.75" customHeight="1">
      <c r="A140" s="1052"/>
      <c r="B140" s="980"/>
      <c r="C140" s="36" t="s">
        <v>6</v>
      </c>
      <c r="D140" s="36">
        <f t="shared" si="15"/>
        <v>0</v>
      </c>
      <c r="AM140" s="47"/>
      <c r="AN140" s="47"/>
      <c r="AO140" s="47"/>
      <c r="AP140" s="47"/>
      <c r="AQ140" s="47"/>
      <c r="AR140" s="46"/>
      <c r="AS140" s="45"/>
      <c r="AT140" s="237"/>
    </row>
    <row r="141" spans="1:83" ht="9.75" customHeight="1">
      <c r="A141" s="1052"/>
      <c r="B141" s="980"/>
      <c r="C141" s="36" t="s">
        <v>7</v>
      </c>
      <c r="D141" s="36">
        <f t="shared" si="15"/>
        <v>0</v>
      </c>
      <c r="AU141" s="248"/>
    </row>
    <row r="142" spans="1:83" ht="9.75" customHeight="1">
      <c r="A142" s="1052"/>
      <c r="B142" s="980"/>
      <c r="C142" s="36" t="s">
        <v>8</v>
      </c>
      <c r="D142" s="36">
        <f t="shared" si="15"/>
        <v>0</v>
      </c>
      <c r="AM142" s="68"/>
      <c r="AN142" s="68"/>
      <c r="AO142" s="68"/>
      <c r="AP142" s="68"/>
      <c r="AQ142" s="68"/>
      <c r="AR142" s="67"/>
      <c r="AS142" s="70"/>
      <c r="AT142" s="244"/>
    </row>
    <row r="143" spans="1:83" s="61" customFormat="1" ht="9.75" customHeight="1">
      <c r="A143" s="1053"/>
      <c r="B143" s="981"/>
      <c r="C143" s="61" t="s">
        <v>9</v>
      </c>
      <c r="D143" s="61">
        <f t="shared" si="15"/>
        <v>180</v>
      </c>
      <c r="M143" s="62"/>
      <c r="N143" s="62"/>
      <c r="O143" s="62"/>
      <c r="P143" s="62"/>
      <c r="Q143" s="62"/>
      <c r="R143" s="138">
        <v>4</v>
      </c>
      <c r="S143" s="138">
        <v>4</v>
      </c>
      <c r="T143" s="138">
        <v>2</v>
      </c>
      <c r="U143" s="138">
        <v>10</v>
      </c>
      <c r="V143" s="138">
        <v>10</v>
      </c>
      <c r="W143" s="138">
        <v>10</v>
      </c>
      <c r="X143" s="138">
        <v>10</v>
      </c>
      <c r="Y143" s="138">
        <v>10</v>
      </c>
      <c r="Z143" s="138">
        <v>10</v>
      </c>
      <c r="AA143" s="173">
        <v>10</v>
      </c>
      <c r="AB143" s="110">
        <v>10</v>
      </c>
      <c r="AC143" s="230">
        <v>10</v>
      </c>
      <c r="AD143" s="173">
        <v>10</v>
      </c>
      <c r="AE143" s="173">
        <v>10</v>
      </c>
      <c r="AF143" s="173">
        <v>10</v>
      </c>
      <c r="AG143" s="173">
        <v>10</v>
      </c>
      <c r="AH143" s="173">
        <v>10</v>
      </c>
      <c r="AI143" s="173">
        <v>10</v>
      </c>
      <c r="AJ143" s="173">
        <v>10</v>
      </c>
      <c r="AK143" s="173">
        <v>10</v>
      </c>
      <c r="AL143" s="62"/>
      <c r="AM143" s="62"/>
      <c r="AN143" s="62"/>
      <c r="AO143" s="62"/>
      <c r="AP143" s="62"/>
      <c r="AQ143" s="62"/>
      <c r="AS143" s="64"/>
      <c r="AT143" s="243"/>
      <c r="AU143" s="243"/>
      <c r="AX143" s="62"/>
      <c r="AZ143" s="64"/>
      <c r="BE143" s="62"/>
      <c r="BF143" s="62"/>
      <c r="BG143" s="62"/>
      <c r="BI143" s="329"/>
      <c r="BJ143" s="62"/>
      <c r="BL143" s="329"/>
      <c r="BM143" s="37"/>
      <c r="BO143" s="64"/>
      <c r="BR143" s="62"/>
      <c r="BS143" s="62"/>
      <c r="BU143" s="64"/>
      <c r="BV143" s="64"/>
      <c r="BW143" s="64"/>
      <c r="BX143" s="329"/>
      <c r="BZ143" s="64"/>
      <c r="CA143" s="62"/>
      <c r="CC143" s="329"/>
      <c r="CD143" s="732"/>
      <c r="CE143" s="64"/>
    </row>
    <row r="144" spans="1:83" s="106" customFormat="1" ht="50.25" hidden="1" customHeight="1">
      <c r="A144" s="412"/>
      <c r="B144" s="148"/>
      <c r="M144" s="149"/>
      <c r="N144" s="149"/>
      <c r="O144" s="149"/>
      <c r="P144" s="149"/>
      <c r="Q144" s="149"/>
      <c r="R144" s="187"/>
      <c r="S144" s="187"/>
      <c r="T144" s="187"/>
      <c r="U144" s="187"/>
      <c r="V144" s="187"/>
      <c r="W144" s="187"/>
      <c r="X144" s="187"/>
      <c r="Y144" s="187"/>
      <c r="Z144" s="187"/>
      <c r="AA144" s="187"/>
      <c r="AB144" s="159"/>
      <c r="AC144" s="337"/>
      <c r="AD144" s="187"/>
      <c r="AE144" s="187"/>
      <c r="AF144" s="187"/>
      <c r="AG144" s="187"/>
      <c r="AH144" s="187"/>
      <c r="AI144" s="187"/>
      <c r="AJ144" s="187"/>
      <c r="AK144" s="187"/>
      <c r="AL144" s="149"/>
      <c r="AM144" s="149"/>
      <c r="AN144" s="149"/>
      <c r="AO144" s="149"/>
      <c r="AP144" s="149"/>
      <c r="AQ144" s="149"/>
      <c r="AS144" s="210"/>
      <c r="AT144" s="246"/>
      <c r="AU144" s="246"/>
      <c r="AX144" s="149"/>
      <c r="AZ144" s="210"/>
      <c r="BE144" s="149"/>
      <c r="BF144" s="149"/>
      <c r="BG144" s="149"/>
      <c r="BI144" s="35"/>
      <c r="BJ144" s="149"/>
      <c r="BL144" s="35"/>
      <c r="BM144" s="37"/>
      <c r="BO144" s="210"/>
      <c r="BR144" s="149"/>
      <c r="BS144" s="149"/>
      <c r="BU144" s="210"/>
      <c r="BV144" s="210"/>
      <c r="BW144" s="210"/>
      <c r="BX144" s="35"/>
      <c r="BZ144" s="210"/>
      <c r="CA144" s="149"/>
      <c r="CC144" s="35"/>
      <c r="CD144" s="739"/>
      <c r="CE144" s="210"/>
    </row>
    <row r="145" spans="1:100" s="57" customFormat="1" ht="9.75" customHeight="1">
      <c r="A145" s="1051">
        <v>6</v>
      </c>
      <c r="B145" s="985" t="s">
        <v>31</v>
      </c>
      <c r="C145" s="57" t="s">
        <v>5</v>
      </c>
      <c r="D145" s="57">
        <f t="shared" ref="D145:D154" si="16">SUM(E145:CT145)</f>
        <v>0</v>
      </c>
      <c r="R145" s="58"/>
      <c r="S145" s="58"/>
      <c r="T145" s="58"/>
      <c r="U145" s="58"/>
      <c r="V145" s="58"/>
      <c r="W145" s="58"/>
      <c r="X145" s="58"/>
      <c r="Y145" s="58"/>
      <c r="Z145" s="58"/>
      <c r="AA145" s="58"/>
      <c r="AC145" s="326"/>
      <c r="AD145" s="58"/>
      <c r="AE145" s="58"/>
      <c r="AF145" s="58"/>
      <c r="AG145" s="58"/>
      <c r="AH145" s="58"/>
      <c r="AI145" s="58"/>
      <c r="AJ145" s="58"/>
      <c r="AK145" s="58"/>
      <c r="AL145" s="58"/>
      <c r="AM145" s="58"/>
      <c r="AN145" s="58"/>
      <c r="AO145" s="58"/>
      <c r="AP145" s="58"/>
      <c r="AQ145" s="58"/>
      <c r="AS145" s="60"/>
      <c r="AT145" s="241"/>
      <c r="AU145" s="241"/>
      <c r="AX145" s="58"/>
      <c r="AZ145" s="60"/>
      <c r="BE145" s="58"/>
      <c r="BF145" s="58"/>
      <c r="BG145" s="58"/>
      <c r="BI145" s="326"/>
      <c r="BJ145" s="58"/>
      <c r="BL145" s="326"/>
      <c r="BM145" s="37"/>
      <c r="BO145" s="60"/>
      <c r="BR145" s="58"/>
      <c r="BS145" s="58"/>
      <c r="BU145" s="60"/>
      <c r="BV145" s="60"/>
      <c r="BW145" s="60"/>
      <c r="BX145" s="326"/>
      <c r="BZ145" s="60"/>
      <c r="CA145" s="58"/>
      <c r="CC145" s="326"/>
      <c r="CD145" s="730"/>
      <c r="CE145" s="60"/>
    </row>
    <row r="146" spans="1:100" ht="9.75" customHeight="1">
      <c r="A146" s="1052"/>
      <c r="B146" s="986"/>
      <c r="C146" s="36" t="s">
        <v>6</v>
      </c>
      <c r="D146" s="36">
        <f t="shared" si="16"/>
        <v>0</v>
      </c>
      <c r="M146" s="36"/>
      <c r="N146" s="36"/>
      <c r="O146" s="36"/>
      <c r="P146" s="36"/>
      <c r="Q146" s="36"/>
    </row>
    <row r="147" spans="1:100" ht="9.75" customHeight="1">
      <c r="A147" s="1052"/>
      <c r="B147" s="986"/>
      <c r="C147" s="36" t="s">
        <v>7</v>
      </c>
      <c r="D147" s="36">
        <f t="shared" si="16"/>
        <v>0</v>
      </c>
      <c r="M147" s="36"/>
      <c r="N147" s="36"/>
      <c r="O147" s="36"/>
      <c r="P147" s="36"/>
      <c r="Q147" s="36"/>
    </row>
    <row r="148" spans="1:100" ht="9.75" customHeight="1">
      <c r="A148" s="1052"/>
      <c r="B148" s="986"/>
      <c r="C148" s="36" t="s">
        <v>8</v>
      </c>
      <c r="D148" s="36">
        <f t="shared" si="16"/>
        <v>0</v>
      </c>
      <c r="M148" s="36"/>
      <c r="N148" s="36"/>
      <c r="O148" s="36"/>
      <c r="P148" s="36"/>
      <c r="Q148" s="36"/>
    </row>
    <row r="149" spans="1:100" s="61" customFormat="1" ht="9.75" customHeight="1">
      <c r="A149" s="1053"/>
      <c r="B149" s="987"/>
      <c r="C149" s="61" t="s">
        <v>9</v>
      </c>
      <c r="D149" s="61">
        <f t="shared" si="16"/>
        <v>67</v>
      </c>
      <c r="Q149" s="110"/>
      <c r="R149" s="138">
        <v>3</v>
      </c>
      <c r="S149" s="138">
        <v>7</v>
      </c>
      <c r="T149" s="138">
        <v>7</v>
      </c>
      <c r="U149" s="173">
        <v>5</v>
      </c>
      <c r="V149" s="173">
        <v>5</v>
      </c>
      <c r="W149" s="173">
        <v>5</v>
      </c>
      <c r="X149" s="173">
        <v>5</v>
      </c>
      <c r="Y149" s="173">
        <v>5</v>
      </c>
      <c r="Z149" s="173">
        <v>5</v>
      </c>
      <c r="AA149" s="62"/>
      <c r="AB149" s="110">
        <v>5</v>
      </c>
      <c r="AC149" s="230">
        <v>5</v>
      </c>
      <c r="AD149" s="173">
        <v>5</v>
      </c>
      <c r="AE149" s="173">
        <v>5</v>
      </c>
      <c r="AF149" s="62"/>
      <c r="AG149" s="62"/>
      <c r="AH149" s="62"/>
      <c r="AI149" s="62"/>
      <c r="AJ149" s="62"/>
      <c r="AK149" s="62"/>
      <c r="AL149" s="62"/>
      <c r="AM149" s="62"/>
      <c r="AN149" s="62"/>
      <c r="AO149" s="62"/>
      <c r="AP149" s="62"/>
      <c r="AQ149" s="62"/>
      <c r="AS149" s="64"/>
      <c r="AT149" s="243"/>
      <c r="AU149" s="243"/>
      <c r="AX149" s="62"/>
      <c r="AZ149" s="64"/>
      <c r="BE149" s="62"/>
      <c r="BF149" s="62"/>
      <c r="BG149" s="62"/>
      <c r="BI149" s="329"/>
      <c r="BJ149" s="62"/>
      <c r="BL149" s="329"/>
      <c r="BM149" s="37"/>
      <c r="BO149" s="64"/>
      <c r="BR149" s="62"/>
      <c r="BS149" s="62"/>
      <c r="BU149" s="64"/>
      <c r="BV149" s="64"/>
      <c r="BW149" s="64"/>
      <c r="BX149" s="329"/>
      <c r="BZ149" s="64"/>
      <c r="CA149" s="62"/>
      <c r="CC149" s="329"/>
      <c r="CD149" s="732"/>
      <c r="CE149" s="64"/>
    </row>
    <row r="150" spans="1:100" s="106" customFormat="1" ht="9.75" hidden="1" customHeight="1">
      <c r="A150" s="1024">
        <v>7</v>
      </c>
      <c r="B150" s="979" t="s">
        <v>105</v>
      </c>
      <c r="C150" s="67" t="s">
        <v>5</v>
      </c>
      <c r="D150" s="67">
        <f t="shared" si="16"/>
        <v>27</v>
      </c>
      <c r="E150" s="67"/>
      <c r="F150" s="67"/>
      <c r="G150" s="67"/>
      <c r="H150" s="67"/>
      <c r="I150" s="67"/>
      <c r="J150" s="67"/>
      <c r="K150" s="67"/>
      <c r="L150" s="67"/>
      <c r="M150" s="68"/>
      <c r="N150" s="68"/>
      <c r="O150" s="68"/>
      <c r="P150" s="68"/>
      <c r="Q150" s="68"/>
      <c r="R150" s="68"/>
      <c r="S150" s="68"/>
      <c r="T150" s="68"/>
      <c r="U150" s="68"/>
      <c r="V150" s="68"/>
      <c r="W150" s="68"/>
      <c r="X150" s="68"/>
      <c r="Y150" s="68"/>
      <c r="Z150" s="68"/>
      <c r="AA150" s="68"/>
      <c r="AB150" s="67"/>
      <c r="AC150" s="271"/>
      <c r="AD150" s="141">
        <v>3</v>
      </c>
      <c r="AE150" s="141">
        <v>5</v>
      </c>
      <c r="AF150" s="141">
        <v>5</v>
      </c>
      <c r="AG150" s="141">
        <v>5</v>
      </c>
      <c r="AH150" s="141">
        <v>5</v>
      </c>
      <c r="AI150" s="142">
        <v>2</v>
      </c>
      <c r="AJ150" s="171">
        <v>2</v>
      </c>
      <c r="AK150" s="68"/>
      <c r="AL150" s="68"/>
      <c r="AM150" s="68"/>
      <c r="AN150" s="68"/>
      <c r="AO150" s="68"/>
      <c r="AP150" s="68"/>
      <c r="AQ150" s="68"/>
      <c r="AR150" s="67"/>
      <c r="AS150" s="70"/>
      <c r="AT150" s="244"/>
      <c r="AU150" s="244"/>
      <c r="AV150" s="67"/>
      <c r="AW150" s="67"/>
      <c r="AX150" s="68"/>
      <c r="AY150" s="67"/>
      <c r="AZ150" s="70"/>
      <c r="BA150" s="67"/>
      <c r="BB150" s="67"/>
      <c r="BC150" s="67"/>
      <c r="BD150" s="67"/>
      <c r="BE150" s="68"/>
      <c r="BF150" s="68"/>
      <c r="BG150" s="68"/>
      <c r="BH150" s="67"/>
      <c r="BI150" s="271"/>
      <c r="BJ150" s="68"/>
      <c r="BK150" s="67"/>
      <c r="BL150" s="271"/>
      <c r="BM150" s="37"/>
      <c r="BN150" s="67"/>
      <c r="BO150" s="70"/>
      <c r="BP150" s="67"/>
      <c r="BQ150" s="67"/>
      <c r="BR150" s="68"/>
      <c r="BS150" s="68"/>
      <c r="BT150" s="67"/>
      <c r="BU150" s="70"/>
      <c r="BV150" s="70"/>
      <c r="BW150" s="70"/>
      <c r="BX150" s="271"/>
      <c r="BY150" s="67"/>
      <c r="BZ150" s="70"/>
      <c r="CA150" s="68"/>
      <c r="CB150" s="67"/>
      <c r="CC150" s="271"/>
      <c r="CD150" s="733"/>
      <c r="CE150" s="70"/>
      <c r="CF150" s="67"/>
      <c r="CG150" s="67"/>
      <c r="CH150" s="67"/>
      <c r="CI150" s="67"/>
      <c r="CJ150" s="67"/>
      <c r="CK150" s="67"/>
      <c r="CL150" s="67"/>
      <c r="CM150" s="67"/>
      <c r="CN150" s="67"/>
      <c r="CO150" s="67"/>
      <c r="CP150" s="67"/>
      <c r="CQ150" s="67"/>
      <c r="CR150" s="67"/>
      <c r="CS150" s="67"/>
      <c r="CT150" s="67"/>
      <c r="CU150" s="67"/>
    </row>
    <row r="151" spans="1:100" s="106" customFormat="1" ht="9.75" hidden="1" customHeight="1">
      <c r="A151" s="1025"/>
      <c r="B151" s="980"/>
      <c r="C151" s="36" t="s">
        <v>6</v>
      </c>
      <c r="D151" s="36">
        <f t="shared" si="16"/>
        <v>0</v>
      </c>
      <c r="E151" s="36"/>
      <c r="F151" s="36"/>
      <c r="G151" s="36"/>
      <c r="H151" s="36"/>
      <c r="I151" s="36"/>
      <c r="J151" s="36"/>
      <c r="K151" s="36"/>
      <c r="L151" s="36"/>
      <c r="M151" s="37"/>
      <c r="N151" s="37"/>
      <c r="O151" s="37"/>
      <c r="P151" s="37"/>
      <c r="Q151" s="37"/>
      <c r="R151" s="37"/>
      <c r="S151" s="37"/>
      <c r="T151" s="37"/>
      <c r="U151" s="37"/>
      <c r="V151" s="37"/>
      <c r="W151" s="37"/>
      <c r="X151" s="37"/>
      <c r="Y151" s="37"/>
      <c r="Z151" s="37"/>
      <c r="AA151" s="37"/>
      <c r="AB151" s="36"/>
      <c r="AC151" s="327"/>
      <c r="AD151" s="37"/>
      <c r="AE151" s="37"/>
      <c r="AF151" s="37"/>
      <c r="AG151" s="37"/>
      <c r="AH151" s="37"/>
      <c r="AI151" s="37"/>
      <c r="AJ151" s="37"/>
      <c r="AK151" s="37"/>
      <c r="AL151" s="37"/>
      <c r="AM151" s="37"/>
      <c r="AN151" s="37"/>
      <c r="AO151" s="37"/>
      <c r="AP151" s="37"/>
      <c r="AQ151" s="37"/>
      <c r="AR151" s="36"/>
      <c r="AS151" s="39"/>
      <c r="AT151" s="242"/>
      <c r="AU151" s="242"/>
      <c r="AV151" s="36"/>
      <c r="AW151" s="36"/>
      <c r="AX151" s="37"/>
      <c r="AY151" s="36"/>
      <c r="AZ151" s="39"/>
      <c r="BA151" s="36"/>
      <c r="BB151" s="36"/>
      <c r="BC151" s="36"/>
      <c r="BD151" s="36"/>
      <c r="BE151" s="37"/>
      <c r="BF151" s="37"/>
      <c r="BG151" s="37"/>
      <c r="BH151" s="36"/>
      <c r="BI151" s="327"/>
      <c r="BJ151" s="37"/>
      <c r="BK151" s="36"/>
      <c r="BL151" s="327"/>
      <c r="BM151" s="37"/>
      <c r="BN151" s="36"/>
      <c r="BO151" s="39"/>
      <c r="BP151" s="36"/>
      <c r="BQ151" s="36"/>
      <c r="BR151" s="37"/>
      <c r="BS151" s="37"/>
      <c r="BT151" s="36"/>
      <c r="BU151" s="39"/>
      <c r="BV151" s="39"/>
      <c r="BW151" s="39"/>
      <c r="BX151" s="327"/>
      <c r="BY151" s="36"/>
      <c r="BZ151" s="39"/>
      <c r="CA151" s="37"/>
      <c r="CB151" s="36"/>
      <c r="CC151" s="327"/>
      <c r="CD151" s="731"/>
      <c r="CE151" s="39"/>
      <c r="CF151" s="36"/>
      <c r="CG151" s="36"/>
      <c r="CH151" s="36"/>
      <c r="CI151" s="36"/>
      <c r="CJ151" s="36"/>
      <c r="CK151" s="36"/>
      <c r="CL151" s="36"/>
      <c r="CM151" s="36"/>
      <c r="CN151" s="36"/>
      <c r="CO151" s="36"/>
      <c r="CP151" s="36"/>
      <c r="CQ151" s="36"/>
      <c r="CR151" s="36"/>
      <c r="CS151" s="36"/>
      <c r="CT151" s="36"/>
      <c r="CU151" s="36"/>
    </row>
    <row r="152" spans="1:100" s="106" customFormat="1" ht="9.75" hidden="1" customHeight="1">
      <c r="A152" s="1025"/>
      <c r="B152" s="980"/>
      <c r="C152" s="36" t="s">
        <v>7</v>
      </c>
      <c r="D152" s="36">
        <f t="shared" si="16"/>
        <v>9</v>
      </c>
      <c r="E152" s="36"/>
      <c r="F152" s="36"/>
      <c r="G152" s="36"/>
      <c r="H152" s="36"/>
      <c r="I152" s="36"/>
      <c r="J152" s="36"/>
      <c r="K152" s="36"/>
      <c r="L152" s="36"/>
      <c r="M152" s="37"/>
      <c r="N152" s="37">
        <v>4.5</v>
      </c>
      <c r="O152" s="37">
        <v>4.5</v>
      </c>
      <c r="P152" s="37"/>
      <c r="Q152" s="37"/>
      <c r="R152" s="37"/>
      <c r="S152" s="37"/>
      <c r="T152" s="37"/>
      <c r="U152" s="37"/>
      <c r="V152" s="37"/>
      <c r="W152" s="37"/>
      <c r="X152" s="37"/>
      <c r="Y152" s="37"/>
      <c r="Z152" s="37"/>
      <c r="AA152" s="37"/>
      <c r="AB152" s="36"/>
      <c r="AC152" s="327"/>
      <c r="AD152" s="37"/>
      <c r="AE152" s="37"/>
      <c r="AF152" s="37"/>
      <c r="AG152" s="37"/>
      <c r="AH152" s="37"/>
      <c r="AI152" s="37"/>
      <c r="AJ152" s="37"/>
      <c r="AK152" s="37"/>
      <c r="AL152" s="37"/>
      <c r="AM152" s="37"/>
      <c r="AN152" s="37"/>
      <c r="AO152" s="37"/>
      <c r="AP152" s="37"/>
      <c r="AQ152" s="37"/>
      <c r="AR152" s="36"/>
      <c r="AS152" s="39"/>
      <c r="AT152" s="242"/>
      <c r="AU152" s="242"/>
      <c r="AV152" s="36"/>
      <c r="AW152" s="36"/>
      <c r="AX152" s="37"/>
      <c r="AY152" s="36"/>
      <c r="AZ152" s="39"/>
      <c r="BA152" s="36"/>
      <c r="BB152" s="36"/>
      <c r="BC152" s="36"/>
      <c r="BD152" s="36"/>
      <c r="BE152" s="37"/>
      <c r="BF152" s="37"/>
      <c r="BG152" s="37"/>
      <c r="BH152" s="36"/>
      <c r="BI152" s="327"/>
      <c r="BJ152" s="37"/>
      <c r="BK152" s="36"/>
      <c r="BL152" s="327"/>
      <c r="BM152" s="37"/>
      <c r="BN152" s="36"/>
      <c r="BO152" s="39"/>
      <c r="BP152" s="36"/>
      <c r="BQ152" s="36"/>
      <c r="BR152" s="37"/>
      <c r="BS152" s="37"/>
      <c r="BT152" s="36"/>
      <c r="BU152" s="39"/>
      <c r="BV152" s="39"/>
      <c r="BW152" s="39"/>
      <c r="BX152" s="327"/>
      <c r="BY152" s="36"/>
      <c r="BZ152" s="39"/>
      <c r="CA152" s="37"/>
      <c r="CB152" s="36"/>
      <c r="CC152" s="327"/>
      <c r="CD152" s="731"/>
      <c r="CE152" s="39"/>
      <c r="CF152" s="36"/>
      <c r="CG152" s="36"/>
      <c r="CH152" s="36"/>
      <c r="CI152" s="36"/>
      <c r="CJ152" s="36"/>
      <c r="CK152" s="36"/>
      <c r="CL152" s="36"/>
      <c r="CM152" s="36"/>
      <c r="CN152" s="36"/>
      <c r="CO152" s="36"/>
      <c r="CP152" s="36"/>
      <c r="CQ152" s="36"/>
      <c r="CR152" s="36"/>
      <c r="CS152" s="36"/>
      <c r="CT152" s="36"/>
      <c r="CU152" s="36"/>
    </row>
    <row r="153" spans="1:100" s="106" customFormat="1" ht="9.75" hidden="1" customHeight="1">
      <c r="A153" s="1025"/>
      <c r="B153" s="980"/>
      <c r="C153" s="36" t="s">
        <v>8</v>
      </c>
      <c r="D153" s="36">
        <f t="shared" si="16"/>
        <v>0</v>
      </c>
      <c r="E153" s="36"/>
      <c r="F153" s="36"/>
      <c r="G153" s="36"/>
      <c r="H153" s="36"/>
      <c r="I153" s="36"/>
      <c r="J153" s="36"/>
      <c r="K153" s="36"/>
      <c r="L153" s="36"/>
      <c r="M153" s="37"/>
      <c r="N153" s="37"/>
      <c r="O153" s="37"/>
      <c r="P153" s="37"/>
      <c r="Q153" s="37"/>
      <c r="R153" s="37"/>
      <c r="S153" s="37"/>
      <c r="T153" s="37"/>
      <c r="U153" s="37"/>
      <c r="V153" s="37"/>
      <c r="W153" s="37"/>
      <c r="X153" s="37"/>
      <c r="Y153" s="37"/>
      <c r="Z153" s="37"/>
      <c r="AA153" s="37"/>
      <c r="AB153" s="36"/>
      <c r="AC153" s="327"/>
      <c r="AD153" s="37"/>
      <c r="AE153" s="37"/>
      <c r="AF153" s="37"/>
      <c r="AG153" s="37"/>
      <c r="AH153" s="37"/>
      <c r="AI153" s="37"/>
      <c r="AJ153" s="37"/>
      <c r="AK153" s="37"/>
      <c r="AL153" s="37"/>
      <c r="AM153" s="37"/>
      <c r="AN153" s="37"/>
      <c r="AO153" s="37"/>
      <c r="AP153" s="37"/>
      <c r="AQ153" s="37"/>
      <c r="AR153" s="36"/>
      <c r="AS153" s="39"/>
      <c r="AT153" s="242"/>
      <c r="AU153" s="242"/>
      <c r="AV153" s="36"/>
      <c r="AW153" s="36"/>
      <c r="AX153" s="37"/>
      <c r="AY153" s="36"/>
      <c r="AZ153" s="39"/>
      <c r="BA153" s="36"/>
      <c r="BB153" s="36"/>
      <c r="BC153" s="36"/>
      <c r="BD153" s="36"/>
      <c r="BE153" s="37"/>
      <c r="BF153" s="37"/>
      <c r="BG153" s="37"/>
      <c r="BH153" s="36"/>
      <c r="BI153" s="327"/>
      <c r="BJ153" s="37"/>
      <c r="BK153" s="36"/>
      <c r="BL153" s="327"/>
      <c r="BM153" s="37"/>
      <c r="BN153" s="36"/>
      <c r="BO153" s="39"/>
      <c r="BP153" s="36"/>
      <c r="BQ153" s="36"/>
      <c r="BR153" s="37"/>
      <c r="BS153" s="37"/>
      <c r="BT153" s="36"/>
      <c r="BU153" s="39"/>
      <c r="BV153" s="39"/>
      <c r="BW153" s="39"/>
      <c r="BX153" s="327"/>
      <c r="BY153" s="36"/>
      <c r="BZ153" s="39"/>
      <c r="CA153" s="37"/>
      <c r="CB153" s="36"/>
      <c r="CC153" s="327"/>
      <c r="CD153" s="731"/>
      <c r="CE153" s="39"/>
      <c r="CF153" s="36"/>
      <c r="CG153" s="36"/>
      <c r="CH153" s="36"/>
      <c r="CI153" s="36"/>
      <c r="CJ153" s="36"/>
      <c r="CK153" s="36"/>
      <c r="CL153" s="36"/>
      <c r="CM153" s="36"/>
      <c r="CN153" s="36"/>
      <c r="CO153" s="36"/>
      <c r="CP153" s="36"/>
      <c r="CQ153" s="36"/>
      <c r="CR153" s="36"/>
      <c r="CS153" s="36"/>
      <c r="CT153" s="36"/>
      <c r="CU153" s="36"/>
    </row>
    <row r="154" spans="1:100" s="106" customFormat="1" ht="9.75" hidden="1" customHeight="1">
      <c r="A154" s="1025"/>
      <c r="B154" s="980"/>
      <c r="C154" s="46" t="s">
        <v>9</v>
      </c>
      <c r="D154" s="46">
        <f t="shared" si="16"/>
        <v>0</v>
      </c>
      <c r="E154" s="46"/>
      <c r="F154" s="46"/>
      <c r="G154" s="46"/>
      <c r="H154" s="46"/>
      <c r="I154" s="46"/>
      <c r="J154" s="46"/>
      <c r="K154" s="46"/>
      <c r="L154" s="46"/>
      <c r="M154" s="47"/>
      <c r="N154" s="47"/>
      <c r="O154" s="47"/>
      <c r="P154" s="47"/>
      <c r="Q154" s="47"/>
      <c r="R154" s="47"/>
      <c r="S154" s="47"/>
      <c r="T154" s="47"/>
      <c r="U154" s="47"/>
      <c r="V154" s="47"/>
      <c r="W154" s="47"/>
      <c r="X154" s="47"/>
      <c r="Y154" s="47"/>
      <c r="Z154" s="47"/>
      <c r="AA154" s="47"/>
      <c r="AB154" s="46"/>
      <c r="AC154" s="328"/>
      <c r="AD154" s="47"/>
      <c r="AE154" s="47"/>
      <c r="AF154" s="47"/>
      <c r="AG154" s="47"/>
      <c r="AH154" s="47"/>
      <c r="AI154" s="47"/>
      <c r="AJ154" s="47"/>
      <c r="AK154" s="47"/>
      <c r="AL154" s="47"/>
      <c r="AM154" s="47"/>
      <c r="AN154" s="47"/>
      <c r="AO154" s="47"/>
      <c r="AP154" s="47"/>
      <c r="AQ154" s="47"/>
      <c r="AR154" s="46"/>
      <c r="AS154" s="45"/>
      <c r="AT154" s="237"/>
      <c r="AU154" s="237"/>
      <c r="AV154" s="46"/>
      <c r="AW154" s="46"/>
      <c r="AX154" s="47"/>
      <c r="AY154" s="46"/>
      <c r="AZ154" s="45"/>
      <c r="BA154" s="46"/>
      <c r="BB154" s="46"/>
      <c r="BC154" s="46"/>
      <c r="BD154" s="46"/>
      <c r="BE154" s="47"/>
      <c r="BF154" s="47"/>
      <c r="BG154" s="47"/>
      <c r="BH154" s="46"/>
      <c r="BI154" s="328"/>
      <c r="BJ154" s="47"/>
      <c r="BK154" s="46"/>
      <c r="BL154" s="328"/>
      <c r="BM154" s="37"/>
      <c r="BN154" s="46"/>
      <c r="BO154" s="45"/>
      <c r="BP154" s="46"/>
      <c r="BQ154" s="46"/>
      <c r="BR154" s="47"/>
      <c r="BS154" s="47"/>
      <c r="BT154" s="46"/>
      <c r="BU154" s="45"/>
      <c r="BV154" s="45"/>
      <c r="BW154" s="45"/>
      <c r="BX154" s="328"/>
      <c r="BY154" s="46"/>
      <c r="BZ154" s="45"/>
      <c r="CA154" s="47"/>
      <c r="CB154" s="46"/>
      <c r="CC154" s="328"/>
      <c r="CD154" s="735"/>
      <c r="CE154" s="45"/>
      <c r="CF154" s="46"/>
      <c r="CG154" s="46"/>
      <c r="CH154" s="46"/>
      <c r="CI154" s="46"/>
      <c r="CJ154" s="46"/>
      <c r="CK154" s="46"/>
      <c r="CL154" s="46"/>
      <c r="CM154" s="46"/>
      <c r="CN154" s="46"/>
      <c r="CO154" s="46"/>
      <c r="CP154" s="46"/>
      <c r="CQ154" s="46"/>
      <c r="CR154" s="46"/>
      <c r="CS154" s="46"/>
      <c r="CT154" s="46"/>
      <c r="CU154" s="46"/>
    </row>
    <row r="155" spans="1:100" s="106" customFormat="1" ht="9.75" customHeight="1">
      <c r="A155" s="1060">
        <v>8</v>
      </c>
      <c r="B155" s="985" t="s">
        <v>35</v>
      </c>
      <c r="C155" s="57" t="s">
        <v>5</v>
      </c>
      <c r="D155" s="378">
        <f>SUM(E155:CT155)</f>
        <v>0</v>
      </c>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8"/>
      <c r="AE155" s="58"/>
      <c r="AF155" s="58"/>
      <c r="AG155" s="58"/>
      <c r="AH155" s="58"/>
      <c r="AI155" s="58"/>
      <c r="AJ155" s="58"/>
      <c r="AK155" s="58"/>
      <c r="AL155" s="58"/>
      <c r="AM155" s="58"/>
      <c r="AN155" s="58"/>
      <c r="AO155" s="58"/>
      <c r="AP155" s="58"/>
      <c r="AQ155" s="58"/>
      <c r="AR155" s="57"/>
      <c r="AS155" s="60"/>
      <c r="AT155" s="241"/>
      <c r="AU155" s="241"/>
      <c r="AV155" s="57"/>
      <c r="AW155" s="57"/>
      <c r="AX155" s="58"/>
      <c r="AY155" s="57"/>
      <c r="AZ155" s="60"/>
      <c r="BA155" s="57"/>
      <c r="BB155" s="57"/>
      <c r="BC155" s="57"/>
      <c r="BD155" s="57"/>
      <c r="BE155" s="58"/>
      <c r="BF155" s="58"/>
      <c r="BG155" s="58"/>
      <c r="BH155" s="57"/>
      <c r="BI155" s="326"/>
      <c r="BJ155" s="140"/>
      <c r="BK155" s="85"/>
      <c r="BL155" s="335"/>
      <c r="BM155" s="160"/>
      <c r="BN155" s="85"/>
      <c r="BO155" s="60"/>
      <c r="BP155" s="57"/>
      <c r="BQ155" s="57"/>
      <c r="BR155" s="58"/>
      <c r="BS155" s="58"/>
      <c r="BT155" s="57"/>
      <c r="BU155" s="60"/>
      <c r="BV155" s="60"/>
      <c r="BW155" s="60"/>
      <c r="BX155" s="326"/>
      <c r="BY155" s="57"/>
      <c r="BZ155" s="60"/>
      <c r="CA155" s="58"/>
      <c r="CB155" s="57"/>
      <c r="CC155" s="326"/>
      <c r="CD155" s="730"/>
      <c r="CE155" s="60"/>
      <c r="CF155" s="57"/>
      <c r="CG155" s="57"/>
      <c r="CH155" s="57"/>
      <c r="CI155" s="57"/>
      <c r="CJ155" s="57"/>
      <c r="CK155" s="57"/>
      <c r="CL155" s="57"/>
      <c r="CM155" s="57"/>
      <c r="CN155" s="57"/>
      <c r="CO155" s="57"/>
      <c r="CP155" s="57"/>
      <c r="CQ155" s="57"/>
      <c r="CR155" s="57"/>
      <c r="CS155" s="57"/>
      <c r="CT155" s="57"/>
      <c r="CU155" s="57"/>
      <c r="CV155" s="57"/>
    </row>
    <row r="156" spans="1:100" s="106" customFormat="1" ht="9.75" customHeight="1">
      <c r="A156" s="1061"/>
      <c r="B156" s="986"/>
      <c r="C156" s="36" t="s">
        <v>6</v>
      </c>
      <c r="D156" s="36">
        <f>SUM(E156:CT156)</f>
        <v>35</v>
      </c>
      <c r="E156" s="36"/>
      <c r="F156" s="36"/>
      <c r="G156" s="36"/>
      <c r="H156" s="36"/>
      <c r="I156" s="36"/>
      <c r="J156" s="36"/>
      <c r="K156" s="36"/>
      <c r="L156" s="36"/>
      <c r="M156" s="36"/>
      <c r="N156" s="36"/>
      <c r="O156" s="36"/>
      <c r="P156" s="36"/>
      <c r="Q156" s="36"/>
      <c r="R156" s="36"/>
      <c r="S156" s="36"/>
      <c r="T156" s="36"/>
      <c r="U156" s="36"/>
      <c r="V156" s="36"/>
      <c r="W156" s="36"/>
      <c r="X156" s="36"/>
      <c r="Y156" s="36"/>
      <c r="Z156" s="36"/>
      <c r="AA156" s="43">
        <v>2</v>
      </c>
      <c r="AB156" s="43">
        <v>2</v>
      </c>
      <c r="AC156" s="36"/>
      <c r="AD156" s="37"/>
      <c r="AE156" s="37"/>
      <c r="AF156" s="37"/>
      <c r="AG156" s="37"/>
      <c r="AH156" s="41">
        <v>1</v>
      </c>
      <c r="AI156" s="41">
        <v>1</v>
      </c>
      <c r="AJ156" s="41">
        <v>1</v>
      </c>
      <c r="AK156" s="41">
        <v>1</v>
      </c>
      <c r="AL156" s="41">
        <v>1</v>
      </c>
      <c r="AM156" s="41">
        <v>1</v>
      </c>
      <c r="AN156" s="37"/>
      <c r="AO156" s="37"/>
      <c r="AP156" s="37"/>
      <c r="AQ156" s="37"/>
      <c r="AR156" s="36"/>
      <c r="AS156" s="39"/>
      <c r="AT156" s="242"/>
      <c r="AU156" s="242"/>
      <c r="AV156" s="36"/>
      <c r="AW156" s="42">
        <v>5</v>
      </c>
      <c r="AX156" s="41">
        <v>10</v>
      </c>
      <c r="AY156" s="42">
        <v>5</v>
      </c>
      <c r="AZ156" s="212">
        <v>5</v>
      </c>
      <c r="BA156" s="53"/>
      <c r="BB156" s="179"/>
      <c r="BC156" s="36"/>
      <c r="BD156" s="36"/>
      <c r="BE156" s="37"/>
      <c r="BF156" s="37"/>
      <c r="BG156" s="37"/>
      <c r="BH156" s="36"/>
      <c r="BI156" s="327"/>
      <c r="BJ156" s="37"/>
      <c r="BK156" s="36"/>
      <c r="BL156" s="327"/>
      <c r="BM156" s="37"/>
      <c r="BN156" s="36"/>
      <c r="BO156" s="39"/>
      <c r="BP156" s="36"/>
      <c r="BQ156" s="36"/>
      <c r="BR156" s="37"/>
      <c r="BS156" s="37"/>
      <c r="BT156" s="36"/>
      <c r="BU156" s="39"/>
      <c r="BV156" s="39"/>
      <c r="BW156" s="39"/>
      <c r="BX156" s="327"/>
      <c r="BY156" s="36"/>
      <c r="BZ156" s="39"/>
      <c r="CA156" s="37"/>
      <c r="CB156" s="36"/>
      <c r="CC156" s="327"/>
      <c r="CD156" s="731"/>
      <c r="CE156" s="39"/>
      <c r="CF156" s="36"/>
      <c r="CG156" s="36"/>
      <c r="CH156" s="36"/>
      <c r="CI156" s="36"/>
      <c r="CJ156" s="36"/>
      <c r="CK156" s="36"/>
      <c r="CL156" s="36"/>
      <c r="CM156" s="36"/>
      <c r="CN156" s="36"/>
      <c r="CO156" s="36"/>
      <c r="CP156" s="36"/>
      <c r="CQ156" s="36"/>
      <c r="CR156" s="36"/>
      <c r="CS156" s="36"/>
      <c r="CT156" s="36"/>
      <c r="CU156" s="36"/>
      <c r="CV156" s="36"/>
    </row>
    <row r="157" spans="1:100" s="106" customFormat="1" ht="9.75" customHeight="1">
      <c r="A157" s="1061"/>
      <c r="B157" s="986"/>
      <c r="C157" s="36" t="s">
        <v>7</v>
      </c>
      <c r="D157" s="36">
        <f>SUM(E157:CT157)</f>
        <v>30</v>
      </c>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7"/>
      <c r="AE157" s="37"/>
      <c r="AF157" s="37"/>
      <c r="AG157" s="37"/>
      <c r="AH157" s="37"/>
      <c r="AI157" s="37"/>
      <c r="AJ157" s="37"/>
      <c r="AK157" s="37"/>
      <c r="AL157" s="37"/>
      <c r="AM157" s="37"/>
      <c r="AN157" s="37"/>
      <c r="AO157" s="37"/>
      <c r="AP157" s="37"/>
      <c r="AQ157" s="37"/>
      <c r="AR157" s="36"/>
      <c r="AS157" s="39"/>
      <c r="AT157" s="242"/>
      <c r="AU157" s="242"/>
      <c r="AV157" s="36"/>
      <c r="AW157" s="36"/>
      <c r="AX157" s="37"/>
      <c r="AY157" s="43">
        <v>5</v>
      </c>
      <c r="AZ157" s="44">
        <v>10</v>
      </c>
      <c r="BA157" s="43">
        <v>10</v>
      </c>
      <c r="BB157" s="43">
        <v>5</v>
      </c>
      <c r="BC157" s="36"/>
      <c r="BD157" s="36"/>
      <c r="BE157" s="37"/>
      <c r="BF157" s="37"/>
      <c r="BG157" s="37"/>
      <c r="BH157" s="36"/>
      <c r="BI157" s="327"/>
      <c r="BJ157" s="37"/>
      <c r="BK157" s="36"/>
      <c r="BL157" s="327"/>
      <c r="BM157" s="37"/>
      <c r="BN157" s="36"/>
      <c r="BO157" s="39"/>
      <c r="BP157" s="36"/>
      <c r="BQ157" s="36"/>
      <c r="BR157" s="37"/>
      <c r="BS157" s="37"/>
      <c r="BT157" s="36"/>
      <c r="BU157" s="39"/>
      <c r="BV157" s="39"/>
      <c r="BW157" s="39"/>
      <c r="BX157" s="327"/>
      <c r="BY157" s="36"/>
      <c r="BZ157" s="39"/>
      <c r="CA157" s="37"/>
      <c r="CB157" s="36"/>
      <c r="CC157" s="327"/>
      <c r="CD157" s="731"/>
      <c r="CE157" s="39"/>
      <c r="CF157" s="36"/>
      <c r="CG157" s="36"/>
      <c r="CH157" s="36"/>
      <c r="CI157" s="36"/>
      <c r="CJ157" s="36"/>
      <c r="CK157" s="36"/>
      <c r="CL157" s="36"/>
      <c r="CM157" s="36"/>
      <c r="CN157" s="36"/>
      <c r="CO157" s="36"/>
      <c r="CP157" s="36"/>
      <c r="CQ157" s="36"/>
      <c r="CR157" s="36"/>
      <c r="CS157" s="36"/>
      <c r="CT157" s="36"/>
      <c r="CU157" s="36"/>
      <c r="CV157" s="36"/>
    </row>
    <row r="158" spans="1:100" s="106" customFormat="1" ht="9.75" customHeight="1">
      <c r="A158" s="1061"/>
      <c r="B158" s="986"/>
      <c r="C158" s="36" t="s">
        <v>8</v>
      </c>
      <c r="D158" s="49">
        <f>SUM(E158:CT158)</f>
        <v>8</v>
      </c>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7"/>
      <c r="AE158" s="37"/>
      <c r="AF158" s="37"/>
      <c r="AG158" s="37"/>
      <c r="AH158" s="37"/>
      <c r="AI158" s="37"/>
      <c r="AJ158" s="41">
        <v>2</v>
      </c>
      <c r="AK158" s="41">
        <v>2</v>
      </c>
      <c r="AL158" s="41">
        <v>2</v>
      </c>
      <c r="AM158" s="41">
        <v>2</v>
      </c>
      <c r="AN158" s="160"/>
      <c r="AO158" s="37"/>
      <c r="AP158" s="37"/>
      <c r="AQ158" s="37"/>
      <c r="AR158" s="36"/>
      <c r="AS158" s="39"/>
      <c r="AT158" s="242"/>
      <c r="AU158" s="242"/>
      <c r="AV158" s="36"/>
      <c r="AW158" s="36"/>
      <c r="AX158" s="37"/>
      <c r="AY158" s="36"/>
      <c r="AZ158" s="39"/>
      <c r="BA158" s="36"/>
      <c r="BB158" s="36"/>
      <c r="BC158" s="36"/>
      <c r="BD158" s="36"/>
      <c r="BE158" s="37"/>
      <c r="BF158" s="37"/>
      <c r="BG158" s="37"/>
      <c r="BH158" s="36"/>
      <c r="BI158" s="327"/>
      <c r="BJ158" s="37"/>
      <c r="BK158" s="36"/>
      <c r="BL158" s="327"/>
      <c r="BM158" s="37"/>
      <c r="BN158" s="36"/>
      <c r="BO158" s="39"/>
      <c r="BP158" s="36"/>
      <c r="BQ158" s="36"/>
      <c r="BR158" s="37"/>
      <c r="BS158" s="37"/>
      <c r="BT158" s="36"/>
      <c r="BU158" s="39"/>
      <c r="BV158" s="39"/>
      <c r="BW158" s="39"/>
      <c r="BX158" s="327"/>
      <c r="BY158" s="36"/>
      <c r="BZ158" s="39"/>
      <c r="CA158" s="37"/>
      <c r="CB158" s="36"/>
      <c r="CC158" s="327"/>
      <c r="CD158" s="731"/>
      <c r="CE158" s="39"/>
      <c r="CF158" s="36"/>
      <c r="CG158" s="36"/>
      <c r="CH158" s="36"/>
      <c r="CI158" s="36"/>
      <c r="CJ158" s="36"/>
      <c r="CK158" s="36"/>
      <c r="CL158" s="36"/>
      <c r="CM158" s="36"/>
      <c r="CN158" s="36"/>
      <c r="CO158" s="36"/>
      <c r="CP158" s="36"/>
      <c r="CQ158" s="36"/>
      <c r="CR158" s="36"/>
      <c r="CS158" s="36"/>
      <c r="CT158" s="36"/>
      <c r="CU158" s="36"/>
      <c r="CV158" s="36"/>
    </row>
    <row r="159" spans="1:100" s="106" customFormat="1" ht="9.75" customHeight="1">
      <c r="A159" s="1062"/>
      <c r="B159" s="987"/>
      <c r="C159" s="46" t="s">
        <v>9</v>
      </c>
      <c r="D159" s="46">
        <f>SUM(E159:CT159)</f>
        <v>0</v>
      </c>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7"/>
      <c r="AE159" s="47"/>
      <c r="AF159" s="47"/>
      <c r="AG159" s="47"/>
      <c r="AH159" s="47"/>
      <c r="AI159" s="47"/>
      <c r="AJ159" s="47"/>
      <c r="AK159" s="47"/>
      <c r="AL159" s="47"/>
      <c r="AM159" s="47"/>
      <c r="AN159" s="47"/>
      <c r="AO159" s="47"/>
      <c r="AP159" s="47"/>
      <c r="AQ159" s="47"/>
      <c r="AR159" s="46"/>
      <c r="AS159" s="45"/>
      <c r="AT159" s="237"/>
      <c r="AU159" s="237"/>
      <c r="AV159" s="46"/>
      <c r="AW159" s="46"/>
      <c r="AX159" s="47"/>
      <c r="AY159" s="46"/>
      <c r="AZ159" s="45"/>
      <c r="BA159" s="46"/>
      <c r="BB159" s="46"/>
      <c r="BC159" s="46"/>
      <c r="BD159" s="46"/>
      <c r="BE159" s="47"/>
      <c r="BF159" s="47"/>
      <c r="BG159" s="47"/>
      <c r="BH159" s="46"/>
      <c r="BI159" s="328"/>
      <c r="BJ159" s="47"/>
      <c r="BK159" s="46"/>
      <c r="BL159" s="328"/>
      <c r="BM159" s="37"/>
      <c r="BN159" s="46"/>
      <c r="BO159" s="45"/>
      <c r="BP159" s="46"/>
      <c r="BQ159" s="46"/>
      <c r="BR159" s="47"/>
      <c r="BS159" s="47"/>
      <c r="BT159" s="46"/>
      <c r="BU159" s="45"/>
      <c r="BV159" s="45"/>
      <c r="BW159" s="45"/>
      <c r="BX159" s="328"/>
      <c r="BY159" s="46"/>
      <c r="BZ159" s="45"/>
      <c r="CA159" s="47"/>
      <c r="CB159" s="46"/>
      <c r="CC159" s="328"/>
      <c r="CD159" s="735"/>
      <c r="CE159" s="45"/>
      <c r="CF159" s="46"/>
      <c r="CG159" s="46"/>
      <c r="CH159" s="46"/>
      <c r="CI159" s="46"/>
      <c r="CJ159" s="46"/>
      <c r="CK159" s="46"/>
      <c r="CL159" s="46"/>
      <c r="CM159" s="46"/>
      <c r="CN159" s="46"/>
      <c r="CO159" s="46"/>
      <c r="CP159" s="46"/>
      <c r="CQ159" s="46"/>
      <c r="CR159" s="46"/>
      <c r="CS159" s="46"/>
      <c r="CT159" s="46"/>
      <c r="CU159" s="46"/>
      <c r="CV159" s="46"/>
    </row>
    <row r="160" spans="1:100" s="57" customFormat="1" ht="9.75" customHeight="1">
      <c r="A160" s="1051">
        <v>9</v>
      </c>
      <c r="B160" s="985" t="s">
        <v>32</v>
      </c>
      <c r="C160" s="57" t="s">
        <v>5</v>
      </c>
      <c r="D160" s="57">
        <f t="shared" si="15"/>
        <v>28</v>
      </c>
      <c r="J160" s="85">
        <v>5</v>
      </c>
      <c r="K160" s="85">
        <v>10</v>
      </c>
      <c r="L160" s="85">
        <v>5</v>
      </c>
      <c r="M160" s="614">
        <v>5</v>
      </c>
      <c r="N160" s="181">
        <v>3</v>
      </c>
      <c r="O160" s="58"/>
      <c r="P160" s="58"/>
      <c r="Q160" s="58"/>
      <c r="R160" s="58"/>
      <c r="S160" s="58"/>
      <c r="T160" s="58"/>
      <c r="U160" s="58"/>
      <c r="V160" s="58"/>
      <c r="W160" s="58"/>
      <c r="X160" s="58"/>
      <c r="Y160" s="58"/>
      <c r="Z160" s="58"/>
      <c r="AA160" s="58"/>
      <c r="AC160" s="326"/>
      <c r="AD160" s="58"/>
      <c r="AE160" s="58"/>
      <c r="AF160" s="58"/>
      <c r="AG160" s="58"/>
      <c r="AH160" s="58"/>
      <c r="AI160" s="58"/>
      <c r="AJ160" s="58"/>
      <c r="AK160" s="58"/>
      <c r="AL160" s="58"/>
      <c r="AM160" s="58"/>
      <c r="AN160" s="58"/>
      <c r="AO160" s="58"/>
      <c r="AP160" s="58"/>
      <c r="AQ160" s="58"/>
      <c r="AS160" s="60"/>
      <c r="AT160" s="241"/>
      <c r="AU160" s="241"/>
      <c r="AX160" s="58"/>
      <c r="AZ160" s="60"/>
      <c r="BE160" s="58"/>
      <c r="BF160" s="58"/>
      <c r="BG160" s="58"/>
      <c r="BI160" s="326"/>
      <c r="BJ160" s="58"/>
      <c r="BL160" s="326"/>
      <c r="BM160" s="37"/>
      <c r="BO160" s="60"/>
      <c r="BR160" s="58"/>
      <c r="BS160" s="58"/>
      <c r="BU160" s="60"/>
      <c r="BV160" s="60"/>
      <c r="BW160" s="60"/>
      <c r="BX160" s="326"/>
      <c r="BZ160" s="60"/>
      <c r="CA160" s="58"/>
      <c r="CC160" s="326"/>
      <c r="CD160" s="730"/>
      <c r="CE160" s="60"/>
    </row>
    <row r="161" spans="1:83" ht="9.75" customHeight="1">
      <c r="A161" s="1052"/>
      <c r="B161" s="986"/>
      <c r="C161" s="36" t="s">
        <v>6</v>
      </c>
      <c r="D161" s="36">
        <f t="shared" si="15"/>
        <v>0</v>
      </c>
      <c r="M161" s="36"/>
    </row>
    <row r="162" spans="1:83" ht="9.75" customHeight="1">
      <c r="A162" s="1052"/>
      <c r="B162" s="986"/>
      <c r="C162" s="36" t="s">
        <v>7</v>
      </c>
      <c r="D162" s="36">
        <f t="shared" si="15"/>
        <v>0</v>
      </c>
      <c r="M162" s="36"/>
    </row>
    <row r="163" spans="1:83" ht="9.75" customHeight="1">
      <c r="A163" s="1052"/>
      <c r="B163" s="986"/>
      <c r="C163" s="36" t="s">
        <v>8</v>
      </c>
      <c r="D163" s="36">
        <f t="shared" si="15"/>
        <v>0</v>
      </c>
      <c r="M163" s="36"/>
      <c r="AV163" s="39"/>
      <c r="AW163" s="39"/>
    </row>
    <row r="164" spans="1:83" s="61" customFormat="1" ht="9.75" customHeight="1">
      <c r="A164" s="1053"/>
      <c r="B164" s="987"/>
      <c r="C164" s="61" t="s">
        <v>9</v>
      </c>
      <c r="D164" s="61">
        <f t="shared" si="15"/>
        <v>0</v>
      </c>
      <c r="E164" s="144"/>
      <c r="N164" s="62"/>
      <c r="O164" s="62"/>
      <c r="P164" s="62"/>
      <c r="Q164" s="62"/>
      <c r="R164" s="62"/>
      <c r="S164" s="62"/>
      <c r="T164" s="62"/>
      <c r="U164" s="62"/>
      <c r="V164" s="62"/>
      <c r="W164" s="62"/>
      <c r="X164" s="62"/>
      <c r="Y164" s="62"/>
      <c r="Z164" s="62"/>
      <c r="AA164" s="62"/>
      <c r="AC164" s="329"/>
      <c r="AD164" s="62"/>
      <c r="AE164" s="62"/>
      <c r="AF164" s="62"/>
      <c r="AG164" s="62"/>
      <c r="AH164" s="62"/>
      <c r="AI164" s="62"/>
      <c r="AJ164" s="62"/>
      <c r="AK164" s="62"/>
      <c r="AL164" s="62"/>
      <c r="AM164" s="62"/>
      <c r="AN164" s="62"/>
      <c r="AO164" s="62"/>
      <c r="AP164" s="62"/>
      <c r="AQ164" s="62"/>
      <c r="AS164" s="64"/>
      <c r="AT164" s="243"/>
      <c r="AU164" s="243"/>
      <c r="AV164" s="64"/>
      <c r="AW164" s="64"/>
      <c r="AX164" s="62"/>
      <c r="AZ164" s="64"/>
      <c r="BE164" s="62"/>
      <c r="BF164" s="62"/>
      <c r="BG164" s="62"/>
      <c r="BI164" s="329"/>
      <c r="BJ164" s="62"/>
      <c r="BL164" s="329"/>
      <c r="BM164" s="37"/>
      <c r="BO164" s="64"/>
      <c r="BR164" s="62"/>
      <c r="BS164" s="62"/>
      <c r="BU164" s="64"/>
      <c r="BV164" s="64"/>
      <c r="BW164" s="64"/>
      <c r="BX164" s="329"/>
      <c r="BZ164" s="64"/>
      <c r="CA164" s="62"/>
      <c r="CC164" s="329"/>
      <c r="CD164" s="732"/>
      <c r="CE164" s="64"/>
    </row>
    <row r="165" spans="1:83" s="67" customFormat="1" ht="9.75" customHeight="1">
      <c r="A165" s="1024">
        <v>10</v>
      </c>
      <c r="B165" s="985" t="s">
        <v>33</v>
      </c>
      <c r="C165" s="70" t="s">
        <v>5</v>
      </c>
      <c r="D165" s="145">
        <v>60</v>
      </c>
      <c r="M165" s="68"/>
      <c r="N165" s="68"/>
      <c r="O165" s="68"/>
      <c r="P165" s="68"/>
      <c r="Q165" s="68"/>
      <c r="R165" s="68"/>
      <c r="S165" s="68"/>
      <c r="T165" s="68"/>
      <c r="U165" s="68"/>
      <c r="V165" s="68"/>
      <c r="W165" s="68"/>
      <c r="X165" s="68"/>
      <c r="Y165" s="68"/>
      <c r="Z165" s="141">
        <v>10</v>
      </c>
      <c r="AA165" s="141">
        <v>10</v>
      </c>
      <c r="AB165" s="139">
        <v>10</v>
      </c>
      <c r="AC165" s="338">
        <v>5</v>
      </c>
      <c r="AD165" s="142">
        <v>5</v>
      </c>
      <c r="AE165" s="380">
        <v>2</v>
      </c>
      <c r="AF165" s="68"/>
      <c r="AG165" s="68"/>
      <c r="AH165" s="68"/>
      <c r="AI165" s="68"/>
      <c r="AJ165" s="68"/>
      <c r="AK165" s="68"/>
      <c r="AL165" s="68"/>
      <c r="AM165" s="68"/>
      <c r="AN165" s="68"/>
      <c r="AO165" s="68"/>
      <c r="AP165" s="68"/>
      <c r="AQ165" s="68"/>
      <c r="AS165" s="70"/>
      <c r="AT165" s="244"/>
      <c r="AU165" s="244"/>
      <c r="AX165" s="68"/>
      <c r="AY165" s="67">
        <v>5</v>
      </c>
      <c r="AZ165" s="70">
        <v>10</v>
      </c>
      <c r="BA165" s="67">
        <v>10</v>
      </c>
      <c r="BE165" s="68"/>
      <c r="BF165" s="68"/>
      <c r="BG165" s="68"/>
      <c r="BI165" s="271"/>
      <c r="BJ165" s="68"/>
      <c r="BL165" s="271"/>
      <c r="BM165" s="37"/>
      <c r="BO165" s="70"/>
      <c r="BR165" s="68"/>
      <c r="BS165" s="68"/>
      <c r="BU165" s="70"/>
      <c r="BV165" s="70"/>
      <c r="BW165" s="70"/>
      <c r="BX165" s="271"/>
      <c r="BZ165" s="70"/>
      <c r="CA165" s="68"/>
      <c r="CC165" s="271"/>
      <c r="CD165" s="733"/>
      <c r="CE165" s="70"/>
    </row>
    <row r="166" spans="1:83" ht="9.75" customHeight="1">
      <c r="A166" s="1025"/>
      <c r="B166" s="986"/>
      <c r="C166" s="39" t="s">
        <v>6</v>
      </c>
      <c r="D166" s="36">
        <f t="shared" si="15"/>
        <v>23</v>
      </c>
      <c r="AB166" s="42">
        <v>5</v>
      </c>
      <c r="AC166" s="231">
        <v>5</v>
      </c>
      <c r="AD166" s="41">
        <v>5</v>
      </c>
      <c r="AE166" s="41">
        <v>5</v>
      </c>
      <c r="AF166" s="112">
        <v>3</v>
      </c>
      <c r="AG166" s="112"/>
      <c r="AH166" s="182"/>
    </row>
    <row r="167" spans="1:83" ht="9.75" customHeight="1">
      <c r="A167" s="1025"/>
      <c r="B167" s="986"/>
      <c r="C167" s="39" t="s">
        <v>7</v>
      </c>
      <c r="D167" s="36">
        <f t="shared" si="15"/>
        <v>27</v>
      </c>
      <c r="AE167" s="41">
        <v>5</v>
      </c>
      <c r="AF167" s="41">
        <v>5</v>
      </c>
      <c r="AG167" s="41">
        <v>5</v>
      </c>
      <c r="AH167" s="41">
        <v>2</v>
      </c>
      <c r="AI167" s="41">
        <v>3</v>
      </c>
      <c r="AJ167" s="41">
        <v>2</v>
      </c>
      <c r="AK167" s="41">
        <v>2</v>
      </c>
      <c r="AL167" s="182">
        <v>3</v>
      </c>
    </row>
    <row r="168" spans="1:83" ht="9.75" customHeight="1">
      <c r="A168" s="1025"/>
      <c r="B168" s="986"/>
      <c r="C168" s="39" t="s">
        <v>8</v>
      </c>
      <c r="D168" s="49">
        <v>20</v>
      </c>
      <c r="AA168" s="396">
        <v>5</v>
      </c>
      <c r="AB168" s="127">
        <v>5</v>
      </c>
      <c r="AC168" s="397">
        <v>5</v>
      </c>
      <c r="AD168" s="396">
        <v>5</v>
      </c>
    </row>
    <row r="169" spans="1:83" s="46" customFormat="1" ht="9.75" customHeight="1">
      <c r="A169" s="1026"/>
      <c r="B169" s="987"/>
      <c r="C169" s="45" t="s">
        <v>9</v>
      </c>
      <c r="D169" s="46">
        <f>SUM(E169:CT169)</f>
        <v>0</v>
      </c>
      <c r="M169" s="47"/>
      <c r="N169" s="47"/>
      <c r="O169" s="47"/>
      <c r="P169" s="47"/>
      <c r="Q169" s="47"/>
      <c r="R169" s="47"/>
      <c r="S169" s="47"/>
      <c r="T169" s="47"/>
      <c r="U169" s="47"/>
      <c r="V169" s="47"/>
      <c r="W169" s="47"/>
      <c r="X169" s="47"/>
      <c r="Y169" s="47"/>
      <c r="Z169" s="47"/>
      <c r="AA169" s="47"/>
      <c r="AC169" s="328"/>
      <c r="AD169" s="47"/>
      <c r="AE169" s="47"/>
      <c r="AF169" s="47"/>
      <c r="AG169" s="47"/>
      <c r="AH169" s="47"/>
      <c r="AI169" s="47"/>
      <c r="AJ169" s="47"/>
      <c r="AK169" s="47"/>
      <c r="AL169" s="47"/>
      <c r="AM169" s="47"/>
      <c r="AN169" s="47"/>
      <c r="AO169" s="47"/>
      <c r="AP169" s="47"/>
      <c r="AQ169" s="47"/>
      <c r="AS169" s="45"/>
      <c r="AT169" s="237"/>
      <c r="AU169" s="237"/>
      <c r="AX169" s="47"/>
      <c r="AZ169" s="45"/>
      <c r="BE169" s="47"/>
      <c r="BF169" s="47"/>
      <c r="BG169" s="47"/>
      <c r="BI169" s="328"/>
      <c r="BJ169" s="47"/>
      <c r="BL169" s="328"/>
      <c r="BM169" s="37"/>
      <c r="BO169" s="45"/>
      <c r="BR169" s="47"/>
      <c r="BS169" s="47"/>
      <c r="BU169" s="45"/>
      <c r="BV169" s="45"/>
      <c r="BW169" s="45"/>
      <c r="BX169" s="328"/>
      <c r="BZ169" s="45"/>
      <c r="CA169" s="47"/>
      <c r="CC169" s="328"/>
      <c r="CD169" s="735"/>
      <c r="CE169" s="45"/>
    </row>
    <row r="170" spans="1:83" s="57" customFormat="1" ht="9.75" customHeight="1">
      <c r="A170" s="1051">
        <v>11</v>
      </c>
      <c r="B170" s="979" t="s">
        <v>34</v>
      </c>
      <c r="C170" s="57" t="s">
        <v>5</v>
      </c>
      <c r="D170" s="57">
        <f t="shared" ref="D170:D233" si="17">SUM(E170:CT170)</f>
        <v>0</v>
      </c>
      <c r="M170" s="58"/>
      <c r="N170" s="58"/>
      <c r="O170" s="58"/>
      <c r="P170" s="58"/>
      <c r="Q170" s="58"/>
      <c r="R170" s="58"/>
      <c r="S170" s="58"/>
      <c r="T170" s="58"/>
      <c r="U170" s="58"/>
      <c r="V170" s="58"/>
      <c r="W170" s="58"/>
      <c r="X170" s="58"/>
      <c r="Y170" s="58"/>
      <c r="Z170" s="58"/>
      <c r="AA170" s="58"/>
      <c r="AC170" s="326"/>
      <c r="AD170" s="58"/>
      <c r="AE170" s="58"/>
      <c r="AF170" s="58"/>
      <c r="AG170" s="58"/>
      <c r="AH170" s="58"/>
      <c r="AI170" s="58"/>
      <c r="AJ170" s="58"/>
      <c r="AK170" s="58"/>
      <c r="AL170" s="58"/>
      <c r="AM170" s="58"/>
      <c r="AN170" s="58"/>
      <c r="AO170" s="58"/>
      <c r="AP170" s="58"/>
      <c r="AQ170" s="58"/>
      <c r="AS170" s="60"/>
      <c r="AT170" s="241"/>
      <c r="AU170" s="241"/>
      <c r="AX170" s="58"/>
      <c r="AZ170" s="213"/>
      <c r="BA170" s="85"/>
      <c r="BB170" s="85"/>
      <c r="BC170" s="85"/>
      <c r="BD170" s="85"/>
      <c r="BE170" s="58"/>
      <c r="BF170" s="58"/>
      <c r="BG170" s="58"/>
      <c r="BI170" s="326"/>
      <c r="BJ170" s="58"/>
      <c r="BL170" s="326"/>
      <c r="BM170" s="37"/>
      <c r="BO170" s="60"/>
      <c r="BR170" s="58"/>
      <c r="BS170" s="58"/>
      <c r="BU170" s="60"/>
      <c r="BV170" s="60"/>
      <c r="BW170" s="60"/>
      <c r="BX170" s="326"/>
      <c r="BZ170" s="60"/>
      <c r="CA170" s="58"/>
      <c r="CC170" s="326"/>
      <c r="CD170" s="730"/>
      <c r="CE170" s="60"/>
    </row>
    <row r="171" spans="1:83" ht="9.75" customHeight="1">
      <c r="A171" s="1052"/>
      <c r="B171" s="980"/>
      <c r="C171" s="36" t="s">
        <v>6</v>
      </c>
      <c r="D171" s="36">
        <f t="shared" si="17"/>
        <v>0</v>
      </c>
      <c r="BC171" s="43"/>
      <c r="BD171" s="43"/>
      <c r="BE171" s="160"/>
      <c r="BF171" s="160"/>
      <c r="BG171" s="160"/>
    </row>
    <row r="172" spans="1:83" ht="9.75" customHeight="1">
      <c r="A172" s="1052"/>
      <c r="B172" s="980"/>
      <c r="C172" s="36" t="s">
        <v>7</v>
      </c>
      <c r="D172" s="36">
        <f t="shared" si="17"/>
        <v>0</v>
      </c>
      <c r="BC172" s="43"/>
      <c r="BD172" s="43"/>
      <c r="BE172" s="160"/>
      <c r="BF172" s="160"/>
      <c r="BG172" s="160"/>
      <c r="BH172" s="43"/>
      <c r="BI172" s="336"/>
      <c r="BJ172" s="160"/>
      <c r="BK172" s="43"/>
    </row>
    <row r="173" spans="1:83" ht="9.75" customHeight="1">
      <c r="A173" s="1052"/>
      <c r="B173" s="980"/>
      <c r="C173" s="36" t="s">
        <v>8</v>
      </c>
      <c r="D173" s="36">
        <f t="shared" si="17"/>
        <v>0</v>
      </c>
      <c r="AX173" s="160"/>
      <c r="AY173" s="43"/>
      <c r="AZ173" s="44"/>
      <c r="BA173" s="43"/>
      <c r="BB173" s="43"/>
      <c r="BC173" s="43"/>
    </row>
    <row r="174" spans="1:83" s="46" customFormat="1" ht="9.75" customHeight="1">
      <c r="A174" s="1053"/>
      <c r="B174" s="981"/>
      <c r="C174" s="46" t="s">
        <v>9</v>
      </c>
      <c r="D174" s="46">
        <f t="shared" si="17"/>
        <v>0</v>
      </c>
      <c r="M174" s="47"/>
      <c r="N174" s="47"/>
      <c r="O174" s="47"/>
      <c r="P174" s="47"/>
      <c r="Q174" s="47"/>
      <c r="R174" s="47"/>
      <c r="S174" s="47"/>
      <c r="T174" s="47"/>
      <c r="U174" s="47"/>
      <c r="V174" s="47"/>
      <c r="W174" s="47"/>
      <c r="X174" s="47"/>
      <c r="Y174" s="47"/>
      <c r="Z174" s="47"/>
      <c r="AA174" s="47"/>
      <c r="AC174" s="328"/>
      <c r="AD174" s="47"/>
      <c r="AE174" s="47"/>
      <c r="AF174" s="47"/>
      <c r="AG174" s="47"/>
      <c r="AH174" s="47"/>
      <c r="AI174" s="47"/>
      <c r="AJ174" s="47"/>
      <c r="AK174" s="47"/>
      <c r="AL174" s="47"/>
      <c r="AM174" s="47"/>
      <c r="AN174" s="47"/>
      <c r="AO174" s="47"/>
      <c r="AP174" s="47"/>
      <c r="AQ174" s="47"/>
      <c r="AS174" s="45"/>
      <c r="AT174" s="237"/>
      <c r="AU174" s="237"/>
      <c r="AX174" s="47"/>
      <c r="AZ174" s="45"/>
      <c r="BE174" s="47"/>
      <c r="BF174" s="47"/>
      <c r="BG174" s="47"/>
      <c r="BI174" s="328"/>
      <c r="BJ174" s="47"/>
      <c r="BL174" s="328"/>
      <c r="BM174" s="37"/>
      <c r="BO174" s="45"/>
      <c r="BR174" s="47"/>
      <c r="BS174" s="47"/>
      <c r="BU174" s="45"/>
      <c r="BV174" s="45"/>
      <c r="BW174" s="45"/>
      <c r="BX174" s="328"/>
      <c r="BZ174" s="45"/>
      <c r="CA174" s="47"/>
      <c r="CC174" s="328"/>
      <c r="CD174" s="735"/>
      <c r="CE174" s="45"/>
    </row>
    <row r="175" spans="1:83" s="57" customFormat="1" ht="9.75" customHeight="1">
      <c r="A175" s="1060">
        <v>12</v>
      </c>
      <c r="B175" s="985" t="s">
        <v>106</v>
      </c>
      <c r="C175" s="57" t="s">
        <v>5</v>
      </c>
      <c r="D175" s="57">
        <f t="shared" si="17"/>
        <v>45</v>
      </c>
      <c r="X175" s="58"/>
      <c r="Y175" s="58"/>
      <c r="Z175" s="58"/>
      <c r="AA175" s="58"/>
      <c r="AC175" s="326"/>
      <c r="AD175" s="58"/>
      <c r="AE175" s="58"/>
      <c r="AF175" s="58"/>
      <c r="AG175" s="58"/>
      <c r="AH175" s="58"/>
      <c r="AI175" s="58"/>
      <c r="AJ175" s="58"/>
      <c r="AK175" s="58"/>
      <c r="AL175" s="58"/>
      <c r="AM175" s="58"/>
      <c r="AN175" s="58"/>
      <c r="AO175" s="58"/>
      <c r="AP175" s="58"/>
      <c r="AQ175" s="58"/>
      <c r="AS175" s="60"/>
      <c r="AT175" s="241"/>
      <c r="AU175" s="241"/>
      <c r="AX175" s="58"/>
      <c r="AZ175" s="60"/>
      <c r="BB175" s="85">
        <v>10</v>
      </c>
      <c r="BC175" s="85">
        <v>15</v>
      </c>
      <c r="BD175" s="85">
        <v>15</v>
      </c>
      <c r="BE175" s="140">
        <v>5</v>
      </c>
      <c r="BF175" s="58"/>
      <c r="BG175" s="58"/>
      <c r="BI175" s="326"/>
      <c r="BJ175" s="58"/>
      <c r="BL175" s="326"/>
      <c r="BM175" s="37"/>
      <c r="BO175" s="60"/>
      <c r="BR175" s="58"/>
      <c r="BS175" s="58"/>
      <c r="BU175" s="60"/>
      <c r="BV175" s="60"/>
      <c r="BW175" s="60"/>
      <c r="BX175" s="326"/>
      <c r="BZ175" s="60"/>
      <c r="CA175" s="58"/>
      <c r="CC175" s="326"/>
      <c r="CD175" s="730"/>
      <c r="CE175" s="60"/>
    </row>
    <row r="176" spans="1:83" ht="9.75" customHeight="1">
      <c r="A176" s="1061"/>
      <c r="B176" s="986"/>
      <c r="C176" s="36" t="s">
        <v>6</v>
      </c>
      <c r="D176" s="36">
        <f t="shared" si="17"/>
        <v>0</v>
      </c>
      <c r="M176" s="36"/>
      <c r="N176" s="36"/>
      <c r="O176" s="36"/>
      <c r="P176" s="36"/>
      <c r="Q176" s="36"/>
      <c r="R176" s="36"/>
      <c r="S176" s="36"/>
      <c r="T176" s="36"/>
      <c r="U176" s="36"/>
      <c r="V176" s="36"/>
      <c r="W176" s="36"/>
    </row>
    <row r="177" spans="1:100" ht="9.75" customHeight="1">
      <c r="A177" s="1061"/>
      <c r="B177" s="986"/>
      <c r="C177" s="36" t="s">
        <v>7</v>
      </c>
      <c r="D177" s="36">
        <f t="shared" si="17"/>
        <v>0</v>
      </c>
      <c r="M177" s="36"/>
      <c r="N177" s="36"/>
      <c r="O177" s="36"/>
      <c r="P177" s="36"/>
      <c r="Q177" s="36"/>
      <c r="R177" s="36"/>
      <c r="S177" s="36"/>
      <c r="T177" s="36"/>
      <c r="U177" s="36"/>
      <c r="V177" s="36"/>
      <c r="W177" s="36"/>
    </row>
    <row r="178" spans="1:100" ht="9.75" customHeight="1">
      <c r="A178" s="1061"/>
      <c r="B178" s="986"/>
      <c r="C178" s="36" t="s">
        <v>8</v>
      </c>
      <c r="D178" s="36">
        <f t="shared" si="17"/>
        <v>0</v>
      </c>
      <c r="M178" s="36"/>
      <c r="N178" s="36"/>
      <c r="O178" s="36"/>
      <c r="P178" s="36"/>
      <c r="Q178" s="36"/>
      <c r="R178" s="36"/>
      <c r="S178" s="36"/>
      <c r="T178" s="36"/>
      <c r="U178" s="36"/>
      <c r="V178" s="36"/>
      <c r="W178" s="36"/>
    </row>
    <row r="179" spans="1:100" s="61" customFormat="1" ht="9.75" customHeight="1">
      <c r="A179" s="1062"/>
      <c r="B179" s="987"/>
      <c r="C179" s="61" t="s">
        <v>9</v>
      </c>
      <c r="D179" s="61">
        <f t="shared" si="17"/>
        <v>0</v>
      </c>
      <c r="X179" s="62"/>
      <c r="Y179" s="62"/>
      <c r="Z179" s="62"/>
      <c r="AA179" s="62"/>
      <c r="AC179" s="329"/>
      <c r="AD179" s="62"/>
      <c r="AE179" s="62"/>
      <c r="AF179" s="62"/>
      <c r="AG179" s="62"/>
      <c r="AH179" s="62"/>
      <c r="AI179" s="62"/>
      <c r="AJ179" s="62"/>
      <c r="AK179" s="62"/>
      <c r="AL179" s="62"/>
      <c r="AM179" s="62"/>
      <c r="AN179" s="62"/>
      <c r="AO179" s="62"/>
      <c r="AP179" s="62"/>
      <c r="AQ179" s="62"/>
      <c r="AS179" s="64"/>
      <c r="AT179" s="243"/>
      <c r="AU179" s="243"/>
      <c r="AX179" s="62"/>
      <c r="AZ179" s="64"/>
      <c r="BE179" s="62"/>
      <c r="BF179" s="62"/>
      <c r="BG179" s="62"/>
      <c r="BI179" s="329"/>
      <c r="BJ179" s="62"/>
      <c r="BL179" s="329"/>
      <c r="BM179" s="37"/>
      <c r="BO179" s="64"/>
      <c r="BR179" s="62"/>
      <c r="BS179" s="62"/>
      <c r="BU179" s="64"/>
      <c r="BV179" s="64"/>
      <c r="BW179" s="64"/>
      <c r="BX179" s="329"/>
      <c r="BZ179" s="64"/>
      <c r="CA179" s="62"/>
      <c r="CC179" s="329"/>
      <c r="CD179" s="732"/>
      <c r="CE179" s="64"/>
    </row>
    <row r="180" spans="1:100" s="67" customFormat="1" ht="9.75" customHeight="1">
      <c r="A180" s="1024">
        <v>13</v>
      </c>
      <c r="B180" s="985" t="s">
        <v>36</v>
      </c>
      <c r="C180" s="145" t="s">
        <v>5</v>
      </c>
      <c r="D180" s="67">
        <f t="shared" si="17"/>
        <v>0</v>
      </c>
      <c r="N180" s="68"/>
      <c r="O180" s="68"/>
      <c r="P180" s="68"/>
      <c r="Q180" s="68"/>
      <c r="R180" s="68"/>
      <c r="S180" s="68"/>
      <c r="T180" s="68"/>
      <c r="U180" s="68"/>
      <c r="V180" s="68"/>
      <c r="W180" s="68"/>
      <c r="X180" s="68"/>
      <c r="Y180" s="149"/>
      <c r="Z180" s="68"/>
      <c r="AA180" s="68"/>
      <c r="AB180" s="106"/>
      <c r="AC180" s="35"/>
      <c r="AD180" s="149"/>
      <c r="AE180" s="149"/>
      <c r="AF180" s="149"/>
      <c r="AG180" s="68"/>
      <c r="AH180" s="408"/>
      <c r="AI180" s="408"/>
      <c r="AJ180" s="408"/>
      <c r="AK180" s="68"/>
      <c r="AL180" s="68"/>
      <c r="AM180" s="68"/>
      <c r="AN180" s="68"/>
      <c r="AO180" s="68"/>
      <c r="AP180" s="68"/>
      <c r="AQ180" s="68"/>
      <c r="AS180" s="70"/>
      <c r="AT180" s="244"/>
      <c r="AU180" s="244"/>
      <c r="AV180" s="130"/>
      <c r="AW180" s="130"/>
      <c r="AX180" s="408"/>
      <c r="AY180" s="130"/>
      <c r="AZ180" s="70"/>
      <c r="BE180" s="68"/>
      <c r="BF180" s="68"/>
      <c r="BG180" s="68"/>
      <c r="BI180" s="271"/>
      <c r="BJ180" s="68"/>
      <c r="BL180" s="271"/>
      <c r="BM180" s="37"/>
      <c r="BO180" s="70"/>
      <c r="BR180" s="68"/>
      <c r="BS180" s="68"/>
      <c r="BU180" s="70"/>
      <c r="BV180" s="70"/>
      <c r="BW180" s="70"/>
      <c r="BX180" s="271"/>
      <c r="BZ180" s="70"/>
      <c r="CA180" s="68"/>
      <c r="CC180" s="271"/>
      <c r="CD180" s="733"/>
      <c r="CE180" s="70"/>
    </row>
    <row r="181" spans="1:100" ht="9.75" customHeight="1">
      <c r="A181" s="1025"/>
      <c r="B181" s="986"/>
      <c r="C181" s="36" t="s">
        <v>6</v>
      </c>
      <c r="D181" s="36">
        <v>25</v>
      </c>
      <c r="M181" s="36"/>
      <c r="T181" s="41">
        <v>2</v>
      </c>
      <c r="U181" s="41">
        <v>2</v>
      </c>
      <c r="V181" s="41">
        <v>3</v>
      </c>
      <c r="W181" s="41">
        <v>3</v>
      </c>
      <c r="X181" s="41">
        <v>6</v>
      </c>
      <c r="Y181" s="41">
        <v>4</v>
      </c>
      <c r="Z181" s="112">
        <v>2</v>
      </c>
      <c r="AA181" s="112">
        <v>2</v>
      </c>
      <c r="AB181" s="251">
        <v>2</v>
      </c>
      <c r="AH181" s="182"/>
      <c r="AV181" s="43"/>
      <c r="AW181" s="43"/>
      <c r="AX181" s="160"/>
      <c r="AY181" s="43"/>
    </row>
    <row r="182" spans="1:100" ht="9.75" customHeight="1">
      <c r="A182" s="1025"/>
      <c r="B182" s="986"/>
      <c r="C182" s="36" t="s">
        <v>7</v>
      </c>
      <c r="D182" s="36">
        <f t="shared" si="17"/>
        <v>17</v>
      </c>
      <c r="M182" s="36"/>
      <c r="T182" s="68"/>
      <c r="U182" s="68"/>
      <c r="V182" s="68"/>
      <c r="W182" s="68"/>
      <c r="X182" s="141">
        <v>1</v>
      </c>
      <c r="Y182" s="141">
        <v>2</v>
      </c>
      <c r="Z182" s="141">
        <v>4</v>
      </c>
      <c r="AA182" s="141">
        <v>5</v>
      </c>
      <c r="AB182" s="189">
        <v>3</v>
      </c>
      <c r="AC182" s="340">
        <v>1</v>
      </c>
      <c r="AD182" s="171">
        <v>1</v>
      </c>
      <c r="AE182" s="68"/>
      <c r="AF182" s="68"/>
    </row>
    <row r="183" spans="1:100" ht="9.75" customHeight="1">
      <c r="A183" s="1025"/>
      <c r="B183" s="986"/>
      <c r="C183" s="36" t="s">
        <v>8</v>
      </c>
      <c r="D183" s="36">
        <f t="shared" si="17"/>
        <v>0</v>
      </c>
      <c r="M183" s="36"/>
    </row>
    <row r="184" spans="1:100" s="61" customFormat="1" ht="9.75" customHeight="1">
      <c r="A184" s="1026"/>
      <c r="B184" s="987"/>
      <c r="C184" s="61" t="s">
        <v>9</v>
      </c>
      <c r="D184" s="61">
        <f t="shared" si="17"/>
        <v>0</v>
      </c>
      <c r="N184" s="62"/>
      <c r="O184" s="62"/>
      <c r="P184" s="62"/>
      <c r="Q184" s="62"/>
      <c r="R184" s="62"/>
      <c r="S184" s="62"/>
      <c r="T184" s="62"/>
      <c r="U184" s="62"/>
      <c r="V184" s="62"/>
      <c r="W184" s="62"/>
      <c r="X184" s="62"/>
      <c r="Y184" s="62"/>
      <c r="Z184" s="62"/>
      <c r="AA184" s="62"/>
      <c r="AC184" s="329"/>
      <c r="AD184" s="62"/>
      <c r="AE184" s="62"/>
      <c r="AF184" s="62"/>
      <c r="AG184" s="62"/>
      <c r="AH184" s="62"/>
      <c r="AI184" s="62"/>
      <c r="AJ184" s="62"/>
      <c r="AK184" s="62"/>
      <c r="AL184" s="62"/>
      <c r="AM184" s="62"/>
      <c r="AN184" s="62"/>
      <c r="AO184" s="62"/>
      <c r="AP184" s="62"/>
      <c r="AQ184" s="62"/>
      <c r="AS184" s="64"/>
      <c r="AT184" s="243"/>
      <c r="AU184" s="243"/>
      <c r="AX184" s="62"/>
      <c r="AZ184" s="64"/>
      <c r="BE184" s="62"/>
      <c r="BF184" s="62"/>
      <c r="BG184" s="62"/>
      <c r="BI184" s="329"/>
      <c r="BJ184" s="62"/>
      <c r="BL184" s="329"/>
      <c r="BM184" s="37"/>
      <c r="BO184" s="64"/>
      <c r="BR184" s="62"/>
      <c r="BS184" s="62"/>
      <c r="BU184" s="64"/>
      <c r="BV184" s="64"/>
      <c r="BW184" s="64"/>
      <c r="BX184" s="329"/>
      <c r="BZ184" s="64"/>
      <c r="CA184" s="62"/>
      <c r="CC184" s="329"/>
      <c r="CD184" s="732"/>
      <c r="CE184" s="64"/>
    </row>
    <row r="185" spans="1:100" s="433" customFormat="1" ht="9.75" hidden="1" customHeight="1">
      <c r="A185" s="1054">
        <v>14</v>
      </c>
      <c r="B185" s="1057" t="s">
        <v>29</v>
      </c>
      <c r="C185" s="91" t="s">
        <v>5</v>
      </c>
      <c r="D185" s="91">
        <f t="shared" si="17"/>
        <v>70</v>
      </c>
      <c r="E185" s="91"/>
      <c r="F185" s="91"/>
      <c r="G185" s="91"/>
      <c r="H185" s="91"/>
      <c r="I185" s="91"/>
      <c r="J185" s="91"/>
      <c r="K185" s="91"/>
      <c r="L185" s="91"/>
      <c r="M185" s="172"/>
      <c r="N185" s="172"/>
      <c r="O185" s="172"/>
      <c r="P185" s="172"/>
      <c r="Q185" s="172"/>
      <c r="R185" s="172"/>
      <c r="S185" s="172"/>
      <c r="T185" s="172"/>
      <c r="U185" s="172"/>
      <c r="V185" s="172"/>
      <c r="W185" s="172"/>
      <c r="X185" s="172"/>
      <c r="Y185" s="172"/>
      <c r="Z185" s="172"/>
      <c r="AA185" s="172"/>
      <c r="AB185" s="91"/>
      <c r="AC185" s="428"/>
      <c r="AD185" s="172"/>
      <c r="AE185" s="172"/>
      <c r="AF185" s="172"/>
      <c r="AG185" s="172"/>
      <c r="AH185" s="172"/>
      <c r="AI185" s="172"/>
      <c r="AJ185" s="172"/>
      <c r="AK185" s="172"/>
      <c r="AL185" s="172"/>
      <c r="AM185" s="172"/>
      <c r="AN185" s="172"/>
      <c r="AO185" s="172"/>
      <c r="AP185" s="172"/>
      <c r="AQ185" s="172"/>
      <c r="AR185" s="91"/>
      <c r="AS185" s="430"/>
      <c r="AT185" s="241"/>
      <c r="AU185" s="241"/>
      <c r="AV185" s="91"/>
      <c r="AW185" s="91"/>
      <c r="AX185" s="172"/>
      <c r="AY185" s="91"/>
      <c r="AZ185" s="430"/>
      <c r="BA185" s="91"/>
      <c r="BB185" s="430"/>
      <c r="BC185" s="91"/>
      <c r="BD185" s="91">
        <v>5</v>
      </c>
      <c r="BE185" s="172">
        <v>10</v>
      </c>
      <c r="BF185" s="172">
        <v>10</v>
      </c>
      <c r="BG185" s="172">
        <v>15</v>
      </c>
      <c r="BH185" s="91">
        <v>15</v>
      </c>
      <c r="BI185" s="428">
        <v>15</v>
      </c>
      <c r="BJ185" s="172"/>
      <c r="BK185" s="91"/>
      <c r="BL185" s="428"/>
      <c r="BM185" s="135"/>
      <c r="BN185" s="91"/>
      <c r="BO185" s="430"/>
      <c r="BP185" s="91"/>
      <c r="BQ185" s="91"/>
      <c r="BR185" s="172"/>
      <c r="BS185" s="172"/>
      <c r="BT185" s="91"/>
      <c r="BU185" s="430"/>
      <c r="BV185" s="430"/>
      <c r="BW185" s="430"/>
      <c r="BX185" s="428"/>
      <c r="BY185" s="91"/>
      <c r="BZ185" s="430"/>
      <c r="CA185" s="172"/>
      <c r="CB185" s="91"/>
      <c r="CC185" s="428"/>
      <c r="CD185" s="740"/>
      <c r="CE185" s="430"/>
      <c r="CF185" s="91"/>
      <c r="CG185" s="91"/>
      <c r="CH185" s="91"/>
      <c r="CI185" s="91"/>
      <c r="CJ185" s="91"/>
      <c r="CK185" s="91"/>
      <c r="CL185" s="91"/>
      <c r="CM185" s="91"/>
      <c r="CN185" s="91"/>
      <c r="CO185" s="91"/>
      <c r="CP185" s="91"/>
      <c r="CQ185" s="91"/>
      <c r="CR185" s="91"/>
      <c r="CS185" s="91"/>
      <c r="CT185" s="91"/>
      <c r="CU185" s="431"/>
      <c r="CV185" s="432"/>
    </row>
    <row r="186" spans="1:100" s="433" customFormat="1" ht="9.75" hidden="1" customHeight="1">
      <c r="A186" s="1055"/>
      <c r="B186" s="1058"/>
      <c r="C186" s="261" t="s">
        <v>6</v>
      </c>
      <c r="D186" s="261">
        <f t="shared" si="17"/>
        <v>20</v>
      </c>
      <c r="E186" s="261"/>
      <c r="F186" s="261"/>
      <c r="G186" s="261"/>
      <c r="H186" s="261"/>
      <c r="I186" s="261"/>
      <c r="J186" s="261"/>
      <c r="K186" s="261"/>
      <c r="L186" s="261"/>
      <c r="M186" s="135"/>
      <c r="N186" s="135"/>
      <c r="O186" s="135"/>
      <c r="P186" s="135"/>
      <c r="Q186" s="135"/>
      <c r="R186" s="135"/>
      <c r="S186" s="135"/>
      <c r="T186" s="135"/>
      <c r="U186" s="135"/>
      <c r="V186" s="135"/>
      <c r="W186" s="135"/>
      <c r="X186" s="135"/>
      <c r="Y186" s="135"/>
      <c r="Z186" s="135"/>
      <c r="AA186" s="135"/>
      <c r="AB186" s="261"/>
      <c r="AC186" s="434"/>
      <c r="AD186" s="135"/>
      <c r="AE186" s="135"/>
      <c r="AF186" s="135"/>
      <c r="AG186" s="135"/>
      <c r="AH186" s="135"/>
      <c r="AI186" s="135"/>
      <c r="AJ186" s="135"/>
      <c r="AK186" s="135"/>
      <c r="AL186" s="135"/>
      <c r="AM186" s="135"/>
      <c r="AN186" s="135"/>
      <c r="AO186" s="135"/>
      <c r="AP186" s="135"/>
      <c r="AQ186" s="135"/>
      <c r="AR186" s="261"/>
      <c r="AS186" s="264"/>
      <c r="AT186" s="242"/>
      <c r="AU186" s="242"/>
      <c r="AV186" s="261"/>
      <c r="AW186" s="261"/>
      <c r="AX186" s="135"/>
      <c r="AY186" s="261"/>
      <c r="AZ186" s="264"/>
      <c r="BA186" s="261"/>
      <c r="BB186" s="264"/>
      <c r="BC186" s="261"/>
      <c r="BD186" s="261"/>
      <c r="BE186" s="135"/>
      <c r="BF186" s="135"/>
      <c r="BG186" s="135"/>
      <c r="BH186" s="261">
        <v>5</v>
      </c>
      <c r="BI186" s="434">
        <v>5</v>
      </c>
      <c r="BJ186" s="135">
        <v>5</v>
      </c>
      <c r="BK186" s="261">
        <v>5</v>
      </c>
      <c r="BL186" s="434"/>
      <c r="BM186" s="135"/>
      <c r="BN186" s="261"/>
      <c r="BO186" s="264"/>
      <c r="BP186" s="261"/>
      <c r="BQ186" s="261"/>
      <c r="BR186" s="135"/>
      <c r="BS186" s="135"/>
      <c r="BT186" s="261"/>
      <c r="BU186" s="264"/>
      <c r="BV186" s="264"/>
      <c r="BW186" s="264"/>
      <c r="BX186" s="434"/>
      <c r="BY186" s="261"/>
      <c r="BZ186" s="264"/>
      <c r="CA186" s="135"/>
      <c r="CB186" s="261"/>
      <c r="CC186" s="434"/>
      <c r="CD186" s="741"/>
      <c r="CE186" s="264"/>
      <c r="CF186" s="261"/>
      <c r="CG186" s="261"/>
      <c r="CH186" s="261"/>
      <c r="CI186" s="261"/>
      <c r="CJ186" s="261"/>
      <c r="CK186" s="261"/>
      <c r="CL186" s="261"/>
      <c r="CM186" s="261"/>
      <c r="CN186" s="261"/>
      <c r="CO186" s="261"/>
      <c r="CP186" s="261"/>
      <c r="CQ186" s="261"/>
      <c r="CR186" s="261"/>
      <c r="CS186" s="261"/>
      <c r="CT186" s="261"/>
      <c r="CU186" s="435"/>
      <c r="CV186" s="432"/>
    </row>
    <row r="187" spans="1:100" s="433" customFormat="1" ht="9.75" hidden="1" customHeight="1">
      <c r="A187" s="1055"/>
      <c r="B187" s="1058"/>
      <c r="C187" s="261" t="s">
        <v>7</v>
      </c>
      <c r="D187" s="261">
        <f t="shared" si="17"/>
        <v>50</v>
      </c>
      <c r="E187" s="261"/>
      <c r="F187" s="261"/>
      <c r="G187" s="261"/>
      <c r="H187" s="261"/>
      <c r="I187" s="261"/>
      <c r="J187" s="261"/>
      <c r="K187" s="261"/>
      <c r="L187" s="261"/>
      <c r="M187" s="135"/>
      <c r="N187" s="135"/>
      <c r="O187" s="135"/>
      <c r="P187" s="135"/>
      <c r="Q187" s="135"/>
      <c r="R187" s="135"/>
      <c r="S187" s="135"/>
      <c r="T187" s="135"/>
      <c r="U187" s="135"/>
      <c r="V187" s="135"/>
      <c r="W187" s="135"/>
      <c r="X187" s="135"/>
      <c r="Y187" s="135"/>
      <c r="Z187" s="135"/>
      <c r="AA187" s="135"/>
      <c r="AB187" s="261"/>
      <c r="AC187" s="434"/>
      <c r="AD187" s="135"/>
      <c r="AE187" s="135"/>
      <c r="AF187" s="135"/>
      <c r="AG187" s="135"/>
      <c r="AH187" s="135"/>
      <c r="AI187" s="135"/>
      <c r="AJ187" s="135"/>
      <c r="AK187" s="135"/>
      <c r="AL187" s="135"/>
      <c r="AM187" s="135"/>
      <c r="AN187" s="135"/>
      <c r="AO187" s="135"/>
      <c r="AP187" s="135"/>
      <c r="AQ187" s="135"/>
      <c r="AR187" s="261"/>
      <c r="AS187" s="264"/>
      <c r="AT187" s="242"/>
      <c r="AU187" s="242"/>
      <c r="AV187" s="261"/>
      <c r="AW187" s="261"/>
      <c r="AX187" s="135"/>
      <c r="AY187" s="261"/>
      <c r="AZ187" s="264"/>
      <c r="BA187" s="261"/>
      <c r="BB187" s="264"/>
      <c r="BC187" s="261"/>
      <c r="BD187" s="261"/>
      <c r="BE187" s="135"/>
      <c r="BF187" s="135"/>
      <c r="BG187" s="135"/>
      <c r="BH187" s="261"/>
      <c r="BI187" s="434"/>
      <c r="BJ187" s="135">
        <v>5</v>
      </c>
      <c r="BK187" s="261">
        <v>10</v>
      </c>
      <c r="BL187" s="434">
        <v>10</v>
      </c>
      <c r="BM187" s="135">
        <v>10</v>
      </c>
      <c r="BN187" s="261">
        <v>10</v>
      </c>
      <c r="BO187" s="264">
        <v>5</v>
      </c>
      <c r="BP187" s="261"/>
      <c r="BQ187" s="261"/>
      <c r="BR187" s="135"/>
      <c r="BS187" s="135"/>
      <c r="BT187" s="261"/>
      <c r="BU187" s="264"/>
      <c r="BV187" s="264"/>
      <c r="BW187" s="264"/>
      <c r="BX187" s="434"/>
      <c r="BY187" s="261"/>
      <c r="BZ187" s="264"/>
      <c r="CA187" s="135"/>
      <c r="CB187" s="261"/>
      <c r="CC187" s="434"/>
      <c r="CD187" s="741"/>
      <c r="CE187" s="264"/>
      <c r="CF187" s="261"/>
      <c r="CG187" s="261"/>
      <c r="CH187" s="261"/>
      <c r="CI187" s="261"/>
      <c r="CJ187" s="261"/>
      <c r="CK187" s="261"/>
      <c r="CL187" s="261"/>
      <c r="CM187" s="261"/>
      <c r="CN187" s="261"/>
      <c r="CO187" s="261"/>
      <c r="CP187" s="261"/>
      <c r="CQ187" s="261"/>
      <c r="CR187" s="261"/>
      <c r="CS187" s="261"/>
      <c r="CT187" s="261"/>
      <c r="CU187" s="435"/>
      <c r="CV187" s="432"/>
    </row>
    <row r="188" spans="1:100" s="433" customFormat="1" ht="9.75" hidden="1" customHeight="1">
      <c r="A188" s="1055"/>
      <c r="B188" s="1058"/>
      <c r="C188" s="261" t="s">
        <v>8</v>
      </c>
      <c r="D188" s="261">
        <f t="shared" si="17"/>
        <v>31</v>
      </c>
      <c r="E188" s="261"/>
      <c r="F188" s="261"/>
      <c r="G188" s="261"/>
      <c r="H188" s="261"/>
      <c r="I188" s="261"/>
      <c r="J188" s="261"/>
      <c r="K188" s="261"/>
      <c r="L188" s="261"/>
      <c r="M188" s="135"/>
      <c r="N188" s="135"/>
      <c r="O188" s="135"/>
      <c r="P188" s="135"/>
      <c r="Q188" s="135"/>
      <c r="R188" s="135"/>
      <c r="S188" s="135"/>
      <c r="T188" s="135"/>
      <c r="U188" s="135"/>
      <c r="V188" s="135"/>
      <c r="W188" s="135"/>
      <c r="X188" s="135"/>
      <c r="Y188" s="135"/>
      <c r="Z188" s="135"/>
      <c r="AA188" s="135"/>
      <c r="AB188" s="261"/>
      <c r="AC188" s="434"/>
      <c r="AD188" s="135"/>
      <c r="AE188" s="135"/>
      <c r="AF188" s="135"/>
      <c r="AG188" s="135"/>
      <c r="AH188" s="135"/>
      <c r="AI188" s="135"/>
      <c r="AJ188" s="135"/>
      <c r="AK188" s="135"/>
      <c r="AL188" s="135"/>
      <c r="AM188" s="135"/>
      <c r="AN188" s="135"/>
      <c r="AO188" s="135"/>
      <c r="AP188" s="135"/>
      <c r="AQ188" s="135"/>
      <c r="AR188" s="261"/>
      <c r="AS188" s="264"/>
      <c r="AT188" s="242"/>
      <c r="AU188" s="242"/>
      <c r="AV188" s="261"/>
      <c r="AW188" s="261"/>
      <c r="AX188" s="135"/>
      <c r="AY188" s="261"/>
      <c r="AZ188" s="264"/>
      <c r="BA188" s="261">
        <v>5</v>
      </c>
      <c r="BB188" s="264">
        <v>5</v>
      </c>
      <c r="BC188" s="261">
        <v>5</v>
      </c>
      <c r="BD188" s="261">
        <v>5</v>
      </c>
      <c r="BE188" s="135">
        <v>5</v>
      </c>
      <c r="BF188" s="135">
        <v>2</v>
      </c>
      <c r="BG188" s="135">
        <v>2</v>
      </c>
      <c r="BH188" s="261">
        <v>2</v>
      </c>
      <c r="BI188" s="434"/>
      <c r="BJ188" s="135"/>
      <c r="BK188" s="261"/>
      <c r="BL188" s="434"/>
      <c r="BM188" s="135"/>
      <c r="BN188" s="261"/>
      <c r="BO188" s="264"/>
      <c r="BP188" s="261"/>
      <c r="BQ188" s="261"/>
      <c r="BR188" s="135"/>
      <c r="BS188" s="135"/>
      <c r="BT188" s="261"/>
      <c r="BU188" s="264"/>
      <c r="BV188" s="264"/>
      <c r="BW188" s="264"/>
      <c r="BX188" s="434"/>
      <c r="BY188" s="261"/>
      <c r="BZ188" s="264"/>
      <c r="CA188" s="135"/>
      <c r="CB188" s="261"/>
      <c r="CC188" s="434"/>
      <c r="CD188" s="741"/>
      <c r="CE188" s="264"/>
      <c r="CF188" s="261"/>
      <c r="CG188" s="261"/>
      <c r="CH188" s="261"/>
      <c r="CI188" s="261"/>
      <c r="CJ188" s="261"/>
      <c r="CK188" s="261"/>
      <c r="CL188" s="261"/>
      <c r="CM188" s="261"/>
      <c r="CN188" s="261"/>
      <c r="CO188" s="261"/>
      <c r="CP188" s="261"/>
      <c r="CQ188" s="261"/>
      <c r="CR188" s="261"/>
      <c r="CS188" s="261"/>
      <c r="CT188" s="261"/>
      <c r="CU188" s="435"/>
      <c r="CV188" s="432"/>
    </row>
    <row r="189" spans="1:100" s="433" customFormat="1" ht="9.75" hidden="1" customHeight="1">
      <c r="A189" s="1056"/>
      <c r="B189" s="1059"/>
      <c r="C189" s="436" t="s">
        <v>9</v>
      </c>
      <c r="D189" s="436">
        <f t="shared" si="17"/>
        <v>0</v>
      </c>
      <c r="E189" s="436"/>
      <c r="F189" s="436"/>
      <c r="G189" s="436"/>
      <c r="H189" s="436"/>
      <c r="I189" s="436"/>
      <c r="J189" s="436"/>
      <c r="K189" s="436"/>
      <c r="L189" s="436"/>
      <c r="M189" s="437"/>
      <c r="N189" s="437"/>
      <c r="O189" s="437"/>
      <c r="P189" s="437"/>
      <c r="Q189" s="437"/>
      <c r="R189" s="437"/>
      <c r="S189" s="437"/>
      <c r="T189" s="437"/>
      <c r="U189" s="437"/>
      <c r="V189" s="437"/>
      <c r="W189" s="437"/>
      <c r="X189" s="437"/>
      <c r="Y189" s="437"/>
      <c r="Z189" s="437"/>
      <c r="AA189" s="437"/>
      <c r="AB189" s="436"/>
      <c r="AC189" s="438"/>
      <c r="AD189" s="437"/>
      <c r="AE189" s="437"/>
      <c r="AF189" s="437"/>
      <c r="AG189" s="437"/>
      <c r="AH189" s="437"/>
      <c r="AI189" s="437"/>
      <c r="AJ189" s="437"/>
      <c r="AK189" s="437"/>
      <c r="AL189" s="437"/>
      <c r="AM189" s="437"/>
      <c r="AN189" s="437"/>
      <c r="AO189" s="437"/>
      <c r="AP189" s="437"/>
      <c r="AQ189" s="437"/>
      <c r="AR189" s="436"/>
      <c r="AS189" s="440"/>
      <c r="AT189" s="243"/>
      <c r="AU189" s="243"/>
      <c r="AV189" s="436"/>
      <c r="AW189" s="436"/>
      <c r="AX189" s="437"/>
      <c r="AY189" s="436"/>
      <c r="AZ189" s="440"/>
      <c r="BA189" s="436"/>
      <c r="BB189" s="440"/>
      <c r="BC189" s="436"/>
      <c r="BD189" s="436"/>
      <c r="BE189" s="437"/>
      <c r="BF189" s="437"/>
      <c r="BG189" s="437"/>
      <c r="BH189" s="436"/>
      <c r="BI189" s="438"/>
      <c r="BJ189" s="437"/>
      <c r="BK189" s="436"/>
      <c r="BL189" s="438"/>
      <c r="BM189" s="135"/>
      <c r="BN189" s="436"/>
      <c r="BO189" s="440"/>
      <c r="BP189" s="436"/>
      <c r="BQ189" s="436"/>
      <c r="BR189" s="437"/>
      <c r="BS189" s="437"/>
      <c r="BT189" s="436"/>
      <c r="BU189" s="440"/>
      <c r="BV189" s="440"/>
      <c r="BW189" s="440"/>
      <c r="BX189" s="438"/>
      <c r="BY189" s="436"/>
      <c r="BZ189" s="440"/>
      <c r="CA189" s="437"/>
      <c r="CB189" s="436"/>
      <c r="CC189" s="438"/>
      <c r="CD189" s="742"/>
      <c r="CE189" s="440"/>
      <c r="CF189" s="436"/>
      <c r="CG189" s="436"/>
      <c r="CH189" s="436"/>
      <c r="CI189" s="436"/>
      <c r="CJ189" s="436"/>
      <c r="CK189" s="436"/>
      <c r="CL189" s="436"/>
      <c r="CM189" s="436"/>
      <c r="CN189" s="436"/>
      <c r="CO189" s="436"/>
      <c r="CP189" s="436"/>
      <c r="CQ189" s="436"/>
      <c r="CR189" s="436"/>
      <c r="CS189" s="436"/>
      <c r="CT189" s="436"/>
      <c r="CU189" s="441"/>
      <c r="CV189" s="432"/>
    </row>
    <row r="190" spans="1:100" s="67" customFormat="1" ht="9.75" customHeight="1">
      <c r="A190" s="1024">
        <v>15</v>
      </c>
      <c r="B190" s="988" t="s">
        <v>37</v>
      </c>
      <c r="C190" s="70" t="s">
        <v>5</v>
      </c>
      <c r="D190" s="67">
        <f t="shared" si="17"/>
        <v>0</v>
      </c>
      <c r="M190" s="68"/>
      <c r="N190" s="68"/>
      <c r="O190" s="68"/>
      <c r="P190" s="68"/>
      <c r="Q190" s="68"/>
      <c r="R190" s="68"/>
      <c r="S190" s="68"/>
      <c r="T190" s="68"/>
      <c r="U190" s="68"/>
      <c r="V190" s="68"/>
      <c r="W190" s="68"/>
      <c r="X190" s="68"/>
      <c r="Y190" s="68"/>
      <c r="Z190" s="68"/>
      <c r="AA190" s="68"/>
      <c r="AC190" s="271"/>
      <c r="AD190" s="68"/>
      <c r="AE190" s="68"/>
      <c r="AF190" s="68"/>
      <c r="AG190" s="68"/>
      <c r="AH190" s="68"/>
      <c r="AI190" s="68"/>
      <c r="AJ190" s="68"/>
      <c r="AK190" s="68"/>
      <c r="AL190" s="68"/>
      <c r="AM190" s="68"/>
      <c r="AN190" s="68"/>
      <c r="AO190" s="68"/>
      <c r="AP190" s="68"/>
      <c r="AQ190" s="68"/>
      <c r="AS190" s="70"/>
      <c r="AT190" s="244"/>
      <c r="AU190" s="244"/>
      <c r="AX190" s="68"/>
      <c r="AZ190" s="70"/>
      <c r="BE190" s="68"/>
      <c r="BF190" s="68"/>
      <c r="BG190" s="68"/>
      <c r="BI190" s="271"/>
      <c r="BJ190" s="68"/>
      <c r="BL190" s="271"/>
      <c r="BM190" s="37"/>
      <c r="BO190" s="70"/>
      <c r="BR190" s="68"/>
      <c r="BS190" s="68"/>
      <c r="BU190" s="70"/>
      <c r="BV190" s="70"/>
      <c r="BW190" s="70"/>
      <c r="BX190" s="271"/>
      <c r="BZ190" s="70"/>
      <c r="CA190" s="68"/>
      <c r="CC190" s="271"/>
      <c r="CD190" s="733"/>
      <c r="CE190" s="70"/>
    </row>
    <row r="191" spans="1:100" ht="9.75" customHeight="1">
      <c r="A191" s="1025"/>
      <c r="B191" s="989"/>
      <c r="C191" s="39" t="s">
        <v>6</v>
      </c>
      <c r="D191" s="36">
        <f t="shared" si="17"/>
        <v>0</v>
      </c>
    </row>
    <row r="192" spans="1:100" ht="9.75" customHeight="1">
      <c r="A192" s="1025"/>
      <c r="B192" s="989"/>
      <c r="C192" s="39" t="s">
        <v>7</v>
      </c>
      <c r="D192" s="36">
        <f t="shared" si="17"/>
        <v>0</v>
      </c>
    </row>
    <row r="193" spans="1:100" ht="9.75" customHeight="1">
      <c r="A193" s="1025"/>
      <c r="B193" s="989"/>
      <c r="C193" s="39" t="s">
        <v>8</v>
      </c>
      <c r="D193" s="36">
        <f t="shared" si="17"/>
        <v>0</v>
      </c>
    </row>
    <row r="194" spans="1:100" s="61" customFormat="1" ht="9.75" customHeight="1">
      <c r="A194" s="1026"/>
      <c r="B194" s="990"/>
      <c r="C194" s="64" t="s">
        <v>9</v>
      </c>
      <c r="D194" s="61">
        <f t="shared" si="17"/>
        <v>0</v>
      </c>
      <c r="M194" s="62"/>
      <c r="N194" s="62"/>
      <c r="O194" s="62"/>
      <c r="P194" s="62"/>
      <c r="Q194" s="62"/>
      <c r="R194" s="62"/>
      <c r="S194" s="62"/>
      <c r="T194" s="62"/>
      <c r="U194" s="62"/>
      <c r="V194" s="62"/>
      <c r="W194" s="62"/>
      <c r="X194" s="62"/>
      <c r="Y194" s="62"/>
      <c r="Z194" s="62"/>
      <c r="AA194" s="62"/>
      <c r="AC194" s="329"/>
      <c r="AD194" s="62"/>
      <c r="AE194" s="62"/>
      <c r="AF194" s="62"/>
      <c r="AG194" s="62"/>
      <c r="AH194" s="62"/>
      <c r="AI194" s="62"/>
      <c r="AJ194" s="62"/>
      <c r="AK194" s="62"/>
      <c r="AL194" s="62"/>
      <c r="AM194" s="62"/>
      <c r="AN194" s="62"/>
      <c r="AO194" s="62"/>
      <c r="AP194" s="62"/>
      <c r="AQ194" s="62"/>
      <c r="AS194" s="64"/>
      <c r="AT194" s="243"/>
      <c r="AU194" s="243"/>
      <c r="AX194" s="62"/>
      <c r="AZ194" s="64"/>
      <c r="BE194" s="62"/>
      <c r="BF194" s="62"/>
      <c r="BG194" s="62"/>
      <c r="BI194" s="329"/>
      <c r="BJ194" s="62"/>
      <c r="BL194" s="329"/>
      <c r="BM194" s="37"/>
      <c r="BO194" s="64"/>
      <c r="BR194" s="62"/>
      <c r="BS194" s="62"/>
      <c r="BU194" s="64"/>
      <c r="BV194" s="64"/>
      <c r="BW194" s="64"/>
      <c r="BX194" s="329"/>
      <c r="BZ194" s="64"/>
      <c r="CA194" s="62"/>
      <c r="CC194" s="329"/>
      <c r="CD194" s="732"/>
      <c r="CE194" s="64"/>
    </row>
    <row r="195" spans="1:100" s="67" customFormat="1" ht="9.75" customHeight="1">
      <c r="A195" s="1024">
        <v>16</v>
      </c>
      <c r="B195" s="988" t="s">
        <v>38</v>
      </c>
      <c r="C195" s="70" t="s">
        <v>5</v>
      </c>
      <c r="D195" s="67">
        <f t="shared" si="17"/>
        <v>0</v>
      </c>
      <c r="M195" s="68"/>
      <c r="N195" s="68"/>
      <c r="O195" s="68"/>
      <c r="P195" s="68"/>
      <c r="Q195" s="68"/>
      <c r="R195" s="68"/>
      <c r="S195" s="68"/>
      <c r="T195" s="68"/>
      <c r="U195" s="68"/>
      <c r="V195" s="68"/>
      <c r="W195" s="68"/>
      <c r="X195" s="68"/>
      <c r="Y195" s="68"/>
      <c r="Z195" s="68"/>
      <c r="AA195" s="68"/>
      <c r="AC195" s="271"/>
      <c r="AD195" s="68"/>
      <c r="AE195" s="68"/>
      <c r="AF195" s="68"/>
      <c r="AG195" s="68"/>
      <c r="AH195" s="68"/>
      <c r="AI195" s="68"/>
      <c r="AJ195" s="68"/>
      <c r="AK195" s="68"/>
      <c r="AL195" s="68"/>
      <c r="AM195" s="68"/>
      <c r="AN195" s="68"/>
      <c r="AO195" s="68"/>
      <c r="AP195" s="68"/>
      <c r="AQ195" s="68"/>
      <c r="AS195" s="70"/>
      <c r="AT195" s="244"/>
      <c r="AU195" s="244"/>
      <c r="AX195" s="68"/>
      <c r="AZ195" s="70"/>
      <c r="BE195" s="68"/>
      <c r="BF195" s="68"/>
      <c r="BG195" s="68"/>
      <c r="BI195" s="271"/>
      <c r="BJ195" s="68"/>
      <c r="BL195" s="271"/>
      <c r="BM195" s="37"/>
      <c r="BO195" s="70"/>
      <c r="BR195" s="68"/>
      <c r="BS195" s="68"/>
      <c r="BU195" s="70"/>
      <c r="BV195" s="70"/>
      <c r="BW195" s="70"/>
      <c r="BX195" s="271"/>
      <c r="BZ195" s="70"/>
      <c r="CA195" s="68"/>
      <c r="CC195" s="271"/>
      <c r="CD195" s="733"/>
      <c r="CE195" s="70"/>
    </row>
    <row r="196" spans="1:100" ht="9.75" customHeight="1">
      <c r="A196" s="1025"/>
      <c r="B196" s="989"/>
      <c r="C196" s="39" t="s">
        <v>6</v>
      </c>
      <c r="D196" s="36">
        <f t="shared" si="17"/>
        <v>0</v>
      </c>
    </row>
    <row r="197" spans="1:100" ht="9.75" customHeight="1">
      <c r="A197" s="1025"/>
      <c r="B197" s="989"/>
      <c r="C197" s="39" t="s">
        <v>7</v>
      </c>
      <c r="D197" s="36">
        <f t="shared" si="17"/>
        <v>0</v>
      </c>
    </row>
    <row r="198" spans="1:100" ht="9.75" customHeight="1">
      <c r="A198" s="1025"/>
      <c r="B198" s="989"/>
      <c r="C198" s="39" t="s">
        <v>8</v>
      </c>
      <c r="D198" s="36">
        <f t="shared" si="17"/>
        <v>0</v>
      </c>
    </row>
    <row r="199" spans="1:100" s="46" customFormat="1" ht="9.75" customHeight="1">
      <c r="A199" s="1026"/>
      <c r="B199" s="989"/>
      <c r="C199" s="45" t="s">
        <v>9</v>
      </c>
      <c r="D199" s="46">
        <f t="shared" si="17"/>
        <v>0</v>
      </c>
      <c r="M199" s="47"/>
      <c r="N199" s="47"/>
      <c r="O199" s="47"/>
      <c r="P199" s="47"/>
      <c r="Q199" s="47"/>
      <c r="R199" s="47"/>
      <c r="S199" s="47"/>
      <c r="T199" s="47"/>
      <c r="U199" s="47"/>
      <c r="V199" s="47"/>
      <c r="W199" s="47"/>
      <c r="X199" s="47"/>
      <c r="Y199" s="47"/>
      <c r="Z199" s="47"/>
      <c r="AA199" s="47"/>
      <c r="AC199" s="328"/>
      <c r="AD199" s="47"/>
      <c r="AE199" s="47"/>
      <c r="AF199" s="47"/>
      <c r="AG199" s="47"/>
      <c r="AH199" s="47"/>
      <c r="AI199" s="47"/>
      <c r="AJ199" s="47"/>
      <c r="AK199" s="47"/>
      <c r="AL199" s="47"/>
      <c r="AM199" s="47"/>
      <c r="AN199" s="47"/>
      <c r="AO199" s="47"/>
      <c r="AP199" s="47"/>
      <c r="AQ199" s="47"/>
      <c r="AS199" s="45"/>
      <c r="AT199" s="237"/>
      <c r="AU199" s="237"/>
      <c r="AX199" s="47"/>
      <c r="AZ199" s="45"/>
      <c r="BE199" s="47"/>
      <c r="BF199" s="47"/>
      <c r="BG199" s="47"/>
      <c r="BI199" s="328"/>
      <c r="BJ199" s="47"/>
      <c r="BL199" s="328"/>
      <c r="BM199" s="37"/>
      <c r="BO199" s="45"/>
      <c r="BR199" s="47"/>
      <c r="BS199" s="47"/>
      <c r="BU199" s="45"/>
      <c r="BV199" s="45"/>
      <c r="BW199" s="45"/>
      <c r="BX199" s="328"/>
      <c r="BZ199" s="45"/>
      <c r="CA199" s="47"/>
      <c r="CC199" s="328"/>
      <c r="CD199" s="735"/>
      <c r="CE199" s="45"/>
    </row>
    <row r="200" spans="1:100" s="57" customFormat="1" ht="9.75" customHeight="1">
      <c r="A200" s="1039" t="s">
        <v>114</v>
      </c>
      <c r="B200" s="1069" t="s">
        <v>115</v>
      </c>
      <c r="C200" s="60" t="s">
        <v>5</v>
      </c>
      <c r="D200" s="57">
        <f t="shared" si="17"/>
        <v>0</v>
      </c>
      <c r="M200" s="58"/>
      <c r="N200" s="58"/>
      <c r="O200" s="58"/>
      <c r="P200" s="58"/>
      <c r="Q200" s="58"/>
      <c r="R200" s="58"/>
      <c r="S200" s="58"/>
      <c r="T200" s="58"/>
      <c r="U200" s="58"/>
      <c r="V200" s="58"/>
      <c r="W200" s="58"/>
      <c r="X200" s="58"/>
      <c r="Y200" s="58"/>
      <c r="Z200" s="58"/>
      <c r="AA200" s="58"/>
      <c r="AC200" s="326"/>
      <c r="AD200" s="58"/>
      <c r="AE200" s="58"/>
      <c r="AF200" s="58"/>
      <c r="AG200" s="58"/>
      <c r="AH200" s="58"/>
      <c r="AI200" s="58"/>
      <c r="AJ200" s="58"/>
      <c r="AK200" s="58"/>
      <c r="AL200" s="58"/>
      <c r="AM200" s="58"/>
      <c r="AN200" s="58"/>
      <c r="AO200" s="58"/>
      <c r="AP200" s="58"/>
      <c r="AQ200" s="58"/>
      <c r="AS200" s="60"/>
      <c r="AT200" s="241"/>
      <c r="AU200" s="241"/>
      <c r="AX200" s="58"/>
      <c r="AZ200" s="60"/>
      <c r="BE200" s="58"/>
      <c r="BF200" s="58"/>
      <c r="BG200" s="58"/>
      <c r="BI200" s="326"/>
      <c r="BJ200" s="58"/>
      <c r="BL200" s="326"/>
      <c r="BM200" s="37"/>
      <c r="BO200" s="60"/>
      <c r="BR200" s="58"/>
      <c r="BS200" s="58"/>
      <c r="BU200" s="60"/>
      <c r="BV200" s="60"/>
      <c r="BW200" s="60"/>
      <c r="BX200" s="326"/>
      <c r="BZ200" s="60"/>
      <c r="CA200" s="58"/>
      <c r="CC200" s="326"/>
      <c r="CD200" s="730"/>
      <c r="CE200" s="60"/>
    </row>
    <row r="201" spans="1:100" ht="9.75" customHeight="1">
      <c r="A201" s="1040"/>
      <c r="B201" s="1070"/>
      <c r="C201" s="491" t="s">
        <v>6</v>
      </c>
      <c r="D201" s="36">
        <f t="shared" si="17"/>
        <v>25</v>
      </c>
      <c r="AQ201" s="41">
        <v>5</v>
      </c>
      <c r="AR201" s="42">
        <v>5</v>
      </c>
      <c r="AS201" s="212">
        <v>5</v>
      </c>
      <c r="AV201" s="42">
        <v>5</v>
      </c>
      <c r="AW201" s="42">
        <v>5</v>
      </c>
      <c r="AX201" s="112"/>
      <c r="AY201" s="52"/>
    </row>
    <row r="202" spans="1:100" ht="9.75" customHeight="1">
      <c r="A202" s="1040"/>
      <c r="B202" s="1070"/>
      <c r="C202" s="39" t="s">
        <v>7</v>
      </c>
      <c r="D202" s="36">
        <f t="shared" si="17"/>
        <v>0</v>
      </c>
    </row>
    <row r="203" spans="1:100" ht="9.75" customHeight="1">
      <c r="A203" s="1040"/>
      <c r="B203" s="1070"/>
      <c r="C203" s="39" t="s">
        <v>8</v>
      </c>
      <c r="D203" s="36">
        <f t="shared" si="17"/>
        <v>0</v>
      </c>
    </row>
    <row r="204" spans="1:100" s="46" customFormat="1" ht="9.75" customHeight="1">
      <c r="A204" s="1041"/>
      <c r="B204" s="1071"/>
      <c r="C204" s="45" t="s">
        <v>9</v>
      </c>
      <c r="D204" s="46">
        <f t="shared" si="17"/>
        <v>0</v>
      </c>
      <c r="M204" s="47"/>
      <c r="N204" s="47"/>
      <c r="O204" s="47"/>
      <c r="P204" s="47"/>
      <c r="Q204" s="47"/>
      <c r="R204" s="47"/>
      <c r="S204" s="47"/>
      <c r="T204" s="47"/>
      <c r="U204" s="47"/>
      <c r="V204" s="47"/>
      <c r="W204" s="47"/>
      <c r="X204" s="47"/>
      <c r="Y204" s="47"/>
      <c r="Z204" s="47"/>
      <c r="AA204" s="47"/>
      <c r="AC204" s="328"/>
      <c r="AD204" s="47"/>
      <c r="AE204" s="47"/>
      <c r="AF204" s="47"/>
      <c r="AG204" s="47"/>
      <c r="AH204" s="47"/>
      <c r="AI204" s="47"/>
      <c r="AJ204" s="47"/>
      <c r="AK204" s="47"/>
      <c r="AL204" s="47"/>
      <c r="AM204" s="47"/>
      <c r="AN204" s="47"/>
      <c r="AO204" s="47"/>
      <c r="AP204" s="47"/>
      <c r="AQ204" s="47"/>
      <c r="AS204" s="45"/>
      <c r="AT204" s="237"/>
      <c r="AU204" s="237"/>
      <c r="AX204" s="47"/>
      <c r="AZ204" s="45"/>
      <c r="BE204" s="47"/>
      <c r="BF204" s="47"/>
      <c r="BG204" s="47"/>
      <c r="BI204" s="328"/>
      <c r="BJ204" s="47"/>
      <c r="BL204" s="328"/>
      <c r="BM204" s="37"/>
      <c r="BO204" s="45"/>
      <c r="BR204" s="47"/>
      <c r="BS204" s="47"/>
      <c r="BU204" s="45"/>
      <c r="BV204" s="45"/>
      <c r="BW204" s="45"/>
      <c r="BX204" s="328"/>
      <c r="BZ204" s="45"/>
      <c r="CA204" s="47"/>
      <c r="CC204" s="328"/>
      <c r="CD204" s="735"/>
      <c r="CE204" s="45"/>
    </row>
    <row r="205" spans="1:100" s="67" customFormat="1" ht="9.75" customHeight="1">
      <c r="A205" s="1036" t="s">
        <v>116</v>
      </c>
      <c r="B205" s="985" t="s">
        <v>108</v>
      </c>
      <c r="C205" s="57" t="s">
        <v>5</v>
      </c>
      <c r="D205" s="57">
        <f t="shared" si="17"/>
        <v>60</v>
      </c>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8"/>
      <c r="AH205" s="58"/>
      <c r="AI205" s="58"/>
      <c r="AJ205" s="58"/>
      <c r="AK205" s="58"/>
      <c r="AL205" s="58"/>
      <c r="AM205" s="140"/>
      <c r="AN205" s="140"/>
      <c r="AO205" s="470"/>
      <c r="AP205" s="470"/>
      <c r="AQ205" s="470"/>
      <c r="AR205" s="405"/>
      <c r="AS205" s="466"/>
      <c r="AT205" s="241"/>
      <c r="AU205" s="241"/>
      <c r="AV205" s="405">
        <v>5</v>
      </c>
      <c r="AW205" s="405">
        <v>5</v>
      </c>
      <c r="AX205" s="470">
        <v>5</v>
      </c>
      <c r="AY205" s="405">
        <v>5</v>
      </c>
      <c r="AZ205" s="466">
        <v>5</v>
      </c>
      <c r="BA205" s="405">
        <v>5</v>
      </c>
      <c r="BB205" s="405">
        <v>5</v>
      </c>
      <c r="BC205" s="405">
        <v>5</v>
      </c>
      <c r="BD205" s="405">
        <v>5</v>
      </c>
      <c r="BE205" s="470">
        <v>5</v>
      </c>
      <c r="BF205" s="470">
        <v>5</v>
      </c>
      <c r="BG205" s="470">
        <v>5</v>
      </c>
      <c r="BH205" s="57"/>
      <c r="BI205" s="326"/>
      <c r="BJ205" s="58"/>
      <c r="BK205" s="57"/>
      <c r="BL205" s="326"/>
      <c r="BM205" s="37"/>
      <c r="BN205" s="57"/>
      <c r="BO205" s="60"/>
      <c r="BP205" s="57"/>
      <c r="BQ205" s="57"/>
      <c r="BR205" s="58"/>
      <c r="BS205" s="58"/>
      <c r="BT205" s="57"/>
      <c r="BU205" s="60"/>
      <c r="BV205" s="60"/>
      <c r="BW205" s="60"/>
      <c r="BX205" s="326"/>
      <c r="BY205" s="57"/>
      <c r="BZ205" s="60"/>
      <c r="CA205" s="58"/>
      <c r="CB205" s="57"/>
      <c r="CC205" s="326"/>
      <c r="CD205" s="730"/>
      <c r="CE205" s="60"/>
      <c r="CF205" s="57"/>
      <c r="CG205" s="57"/>
      <c r="CH205" s="57"/>
      <c r="CI205" s="57"/>
      <c r="CJ205" s="57"/>
      <c r="CK205" s="57"/>
      <c r="CL205" s="57"/>
      <c r="CM205" s="57"/>
      <c r="CN205" s="57"/>
      <c r="CO205" s="57"/>
      <c r="CP205" s="57"/>
      <c r="CQ205" s="57"/>
      <c r="CR205" s="57"/>
      <c r="CS205" s="57"/>
      <c r="CT205" s="57"/>
      <c r="CU205" s="57"/>
      <c r="CV205" s="57"/>
    </row>
    <row r="206" spans="1:100" ht="9.75" customHeight="1">
      <c r="A206" s="1037"/>
      <c r="B206" s="986"/>
      <c r="C206" s="36" t="s">
        <v>6</v>
      </c>
      <c r="D206" s="36">
        <f t="shared" si="17"/>
        <v>0</v>
      </c>
      <c r="M206" s="36"/>
      <c r="N206" s="36"/>
      <c r="O206" s="36"/>
      <c r="P206" s="36"/>
      <c r="Q206" s="36"/>
      <c r="R206" s="36"/>
      <c r="S206" s="36"/>
      <c r="T206" s="36"/>
      <c r="U206" s="36"/>
      <c r="V206" s="36"/>
      <c r="W206" s="36"/>
      <c r="X206" s="36"/>
      <c r="Y206" s="36"/>
      <c r="Z206" s="36"/>
      <c r="AA206" s="36"/>
      <c r="AC206" s="36"/>
      <c r="AD206" s="36"/>
      <c r="AE206" s="36"/>
      <c r="AF206" s="36"/>
    </row>
    <row r="207" spans="1:100" ht="9.75" customHeight="1">
      <c r="A207" s="1037"/>
      <c r="B207" s="986"/>
      <c r="C207" s="36" t="s">
        <v>7</v>
      </c>
      <c r="D207" s="36">
        <f t="shared" si="17"/>
        <v>0</v>
      </c>
      <c r="M207" s="36"/>
      <c r="N207" s="36"/>
      <c r="O207" s="36"/>
      <c r="P207" s="36"/>
      <c r="Q207" s="36"/>
      <c r="R207" s="36"/>
      <c r="S207" s="36"/>
      <c r="T207" s="36"/>
      <c r="U207" s="36"/>
      <c r="V207" s="36"/>
      <c r="W207" s="36"/>
      <c r="X207" s="36"/>
      <c r="Y207" s="36"/>
      <c r="Z207" s="36"/>
      <c r="AA207" s="36"/>
      <c r="AC207" s="36"/>
      <c r="AD207" s="36"/>
      <c r="AE207" s="36"/>
      <c r="AF207" s="36"/>
    </row>
    <row r="208" spans="1:100" ht="9.75" customHeight="1">
      <c r="A208" s="1037"/>
      <c r="B208" s="986"/>
      <c r="C208" s="36" t="s">
        <v>8</v>
      </c>
      <c r="D208" s="36">
        <f t="shared" si="17"/>
        <v>0</v>
      </c>
      <c r="M208" s="36"/>
      <c r="N208" s="36"/>
      <c r="O208" s="36"/>
      <c r="P208" s="36"/>
      <c r="Q208" s="36"/>
      <c r="R208" s="36"/>
      <c r="S208" s="36"/>
      <c r="T208" s="36"/>
      <c r="U208" s="36"/>
      <c r="V208" s="36"/>
      <c r="W208" s="36"/>
      <c r="X208" s="36"/>
      <c r="Y208" s="36"/>
      <c r="Z208" s="36"/>
      <c r="AA208" s="36"/>
      <c r="AC208" s="36"/>
      <c r="AD208" s="36"/>
      <c r="AE208" s="36"/>
      <c r="AF208" s="36"/>
    </row>
    <row r="209" spans="1:100" ht="9.75" customHeight="1">
      <c r="A209" s="1038"/>
      <c r="B209" s="987"/>
      <c r="C209" s="61" t="s">
        <v>9</v>
      </c>
      <c r="D209" s="61">
        <f t="shared" si="17"/>
        <v>0</v>
      </c>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2"/>
      <c r="AH209" s="62"/>
      <c r="AI209" s="62"/>
      <c r="AJ209" s="62"/>
      <c r="AK209" s="62"/>
      <c r="AL209" s="62"/>
      <c r="AM209" s="62"/>
      <c r="AN209" s="62"/>
      <c r="AO209" s="62"/>
      <c r="AP209" s="62"/>
      <c r="AQ209" s="62"/>
      <c r="AR209" s="61"/>
      <c r="AS209" s="64"/>
      <c r="AT209" s="243"/>
      <c r="AU209" s="243"/>
      <c r="AV209" s="61"/>
      <c r="AW209" s="61"/>
      <c r="AX209" s="62"/>
      <c r="AY209" s="61"/>
      <c r="AZ209" s="64"/>
      <c r="BA209" s="61"/>
      <c r="BB209" s="61"/>
      <c r="BC209" s="61"/>
      <c r="BD209" s="61"/>
      <c r="BE209" s="62"/>
      <c r="BF209" s="62"/>
      <c r="BG209" s="62"/>
      <c r="BH209" s="61"/>
      <c r="BI209" s="329"/>
      <c r="BJ209" s="62"/>
      <c r="BK209" s="61"/>
      <c r="BL209" s="329"/>
      <c r="BN209" s="61"/>
      <c r="BO209" s="64"/>
      <c r="BP209" s="61"/>
      <c r="BQ209" s="61"/>
      <c r="BR209" s="62"/>
      <c r="BS209" s="62"/>
      <c r="BT209" s="61"/>
      <c r="BU209" s="64"/>
      <c r="BV209" s="64"/>
      <c r="BW209" s="64"/>
      <c r="BX209" s="329"/>
      <c r="BY209" s="61"/>
      <c r="BZ209" s="64"/>
      <c r="CA209" s="62"/>
      <c r="CB209" s="61"/>
      <c r="CC209" s="329"/>
      <c r="CD209" s="732"/>
      <c r="CE209" s="64"/>
      <c r="CF209" s="61"/>
      <c r="CG209" s="61"/>
      <c r="CH209" s="61"/>
      <c r="CI209" s="61"/>
      <c r="CJ209" s="61"/>
      <c r="CK209" s="61"/>
      <c r="CL209" s="61"/>
      <c r="CM209" s="61"/>
      <c r="CN209" s="61"/>
      <c r="CO209" s="61"/>
      <c r="CP209" s="61"/>
      <c r="CQ209" s="61"/>
      <c r="CR209" s="61"/>
      <c r="CS209" s="61"/>
      <c r="CT209" s="61"/>
      <c r="CU209" s="61"/>
      <c r="CV209" s="61"/>
    </row>
    <row r="210" spans="1:100" ht="9.75" customHeight="1">
      <c r="A210" s="1024" t="s">
        <v>116</v>
      </c>
      <c r="B210" s="979" t="s">
        <v>113</v>
      </c>
      <c r="C210" s="67" t="s">
        <v>5</v>
      </c>
      <c r="D210" s="67">
        <f t="shared" si="17"/>
        <v>0</v>
      </c>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8"/>
      <c r="AH210" s="68"/>
      <c r="AI210" s="68"/>
      <c r="AJ210" s="68"/>
      <c r="AK210" s="68"/>
      <c r="AL210" s="68"/>
      <c r="AM210" s="68"/>
      <c r="AN210" s="68"/>
      <c r="AO210" s="68"/>
      <c r="AP210" s="68"/>
      <c r="AQ210" s="68"/>
      <c r="AR210" s="67"/>
      <c r="AS210" s="70"/>
      <c r="AT210" s="244"/>
      <c r="AU210" s="244"/>
      <c r="AV210" s="67"/>
      <c r="AW210" s="67"/>
      <c r="AX210" s="68"/>
      <c r="AY210" s="67"/>
      <c r="AZ210" s="70"/>
      <c r="BA210" s="67"/>
      <c r="BB210" s="67"/>
      <c r="BC210" s="67"/>
      <c r="BD210" s="67"/>
      <c r="BE210" s="68"/>
      <c r="BF210" s="68"/>
      <c r="BG210" s="68"/>
      <c r="BH210" s="67"/>
      <c r="BI210" s="271"/>
      <c r="BJ210" s="68"/>
      <c r="BK210" s="67"/>
      <c r="BL210" s="271"/>
      <c r="BN210" s="67"/>
      <c r="BO210" s="70"/>
      <c r="BP210" s="67"/>
      <c r="BQ210" s="67"/>
      <c r="BR210" s="68"/>
      <c r="BS210" s="68"/>
      <c r="BT210" s="67"/>
      <c r="BU210" s="70"/>
      <c r="BV210" s="70"/>
      <c r="BW210" s="70"/>
      <c r="BX210" s="271"/>
      <c r="BY210" s="67"/>
      <c r="BZ210" s="70"/>
      <c r="CA210" s="68"/>
      <c r="CB210" s="67"/>
      <c r="CC210" s="271"/>
      <c r="CD210" s="733"/>
      <c r="CE210" s="70"/>
      <c r="CF210" s="67"/>
      <c r="CG210" s="67"/>
      <c r="CH210" s="67"/>
      <c r="CI210" s="67"/>
      <c r="CJ210" s="67"/>
      <c r="CK210" s="67"/>
      <c r="CL210" s="67"/>
      <c r="CM210" s="67"/>
      <c r="CN210" s="67"/>
      <c r="CO210" s="67"/>
      <c r="CP210" s="67"/>
      <c r="CQ210" s="67"/>
      <c r="CR210" s="67"/>
      <c r="CS210" s="67"/>
      <c r="CT210" s="67"/>
      <c r="CU210" s="67"/>
      <c r="CV210" s="67"/>
    </row>
    <row r="211" spans="1:100" ht="9.75" customHeight="1">
      <c r="A211" s="1025"/>
      <c r="B211" s="980"/>
      <c r="C211" s="36" t="s">
        <v>6</v>
      </c>
      <c r="D211" s="36">
        <f t="shared" si="17"/>
        <v>0</v>
      </c>
      <c r="M211" s="36"/>
      <c r="N211" s="36"/>
      <c r="O211" s="36"/>
      <c r="P211" s="36"/>
      <c r="Q211" s="36"/>
      <c r="R211" s="36"/>
      <c r="S211" s="36"/>
      <c r="T211" s="36"/>
      <c r="U211" s="36"/>
      <c r="V211" s="36"/>
      <c r="W211" s="36"/>
      <c r="X211" s="36"/>
      <c r="Y211" s="36"/>
      <c r="Z211" s="36"/>
      <c r="AA211" s="36"/>
      <c r="AC211" s="36"/>
      <c r="AD211" s="36"/>
      <c r="AE211" s="36"/>
      <c r="AF211" s="36"/>
    </row>
    <row r="212" spans="1:100" ht="9.75" customHeight="1">
      <c r="A212" s="1025"/>
      <c r="B212" s="980"/>
      <c r="C212" s="36" t="s">
        <v>7</v>
      </c>
      <c r="D212" s="36">
        <f t="shared" si="17"/>
        <v>25</v>
      </c>
      <c r="M212" s="36"/>
      <c r="N212" s="36"/>
      <c r="O212" s="36"/>
      <c r="P212" s="36"/>
      <c r="Q212" s="36"/>
      <c r="R212" s="36"/>
      <c r="S212" s="36"/>
      <c r="T212" s="36"/>
      <c r="U212" s="36"/>
      <c r="V212" s="36"/>
      <c r="W212" s="36"/>
      <c r="X212" s="36"/>
      <c r="Y212" s="36"/>
      <c r="Z212" s="36"/>
      <c r="AA212" s="36"/>
      <c r="AC212" s="36"/>
      <c r="AD212" s="36"/>
      <c r="AE212" s="36"/>
      <c r="AF212" s="36"/>
      <c r="AL212" s="290">
        <v>5</v>
      </c>
      <c r="AM212" s="290"/>
      <c r="AN212" s="290"/>
      <c r="AO212" s="112">
        <v>4</v>
      </c>
      <c r="AP212" s="112">
        <v>4</v>
      </c>
      <c r="AQ212" s="112">
        <v>4</v>
      </c>
      <c r="AR212" s="53">
        <v>4</v>
      </c>
      <c r="AS212" s="268">
        <v>4</v>
      </c>
    </row>
    <row r="213" spans="1:100" ht="9.75" customHeight="1">
      <c r="A213" s="1025"/>
      <c r="B213" s="980"/>
      <c r="C213" s="36" t="s">
        <v>8</v>
      </c>
      <c r="D213" s="36">
        <f t="shared" si="17"/>
        <v>0</v>
      </c>
      <c r="M213" s="36"/>
      <c r="N213" s="36"/>
      <c r="O213" s="36"/>
      <c r="P213" s="36"/>
      <c r="Q213" s="36"/>
      <c r="R213" s="36"/>
      <c r="S213" s="36"/>
      <c r="T213" s="36"/>
      <c r="U213" s="36"/>
      <c r="V213" s="36"/>
      <c r="W213" s="36"/>
      <c r="X213" s="36"/>
      <c r="Y213" s="36"/>
      <c r="Z213" s="36"/>
      <c r="AA213" s="36"/>
      <c r="AC213" s="36"/>
      <c r="AD213" s="36"/>
      <c r="AE213" s="36"/>
      <c r="AF213" s="36"/>
    </row>
    <row r="214" spans="1:100" ht="9.75" customHeight="1">
      <c r="A214" s="1026"/>
      <c r="B214" s="981"/>
      <c r="C214" s="46" t="s">
        <v>9</v>
      </c>
      <c r="D214" s="46">
        <f t="shared" si="17"/>
        <v>0</v>
      </c>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7"/>
      <c r="AH214" s="47"/>
      <c r="AI214" s="47"/>
      <c r="AJ214" s="47"/>
      <c r="AK214" s="47"/>
      <c r="AL214" s="47"/>
      <c r="AM214" s="47"/>
      <c r="AN214" s="47"/>
      <c r="AO214" s="47"/>
      <c r="AP214" s="47"/>
      <c r="AQ214" s="47"/>
      <c r="AR214" s="46"/>
      <c r="AS214" s="45"/>
      <c r="AT214" s="237"/>
      <c r="AU214" s="237"/>
      <c r="AV214" s="46"/>
      <c r="AW214" s="46"/>
      <c r="AX214" s="47"/>
      <c r="AY214" s="46"/>
      <c r="AZ214" s="45"/>
      <c r="BA214" s="46"/>
      <c r="BB214" s="46"/>
      <c r="BC214" s="46"/>
      <c r="BD214" s="46"/>
      <c r="BE214" s="47"/>
      <c r="BF214" s="47"/>
      <c r="BG214" s="47"/>
      <c r="BH214" s="46"/>
      <c r="BI214" s="328"/>
      <c r="BJ214" s="47"/>
      <c r="BK214" s="46"/>
      <c r="BL214" s="328"/>
      <c r="BN214" s="46"/>
      <c r="BO214" s="45"/>
      <c r="BP214" s="46"/>
      <c r="BQ214" s="46"/>
      <c r="BR214" s="47"/>
      <c r="BS214" s="47"/>
      <c r="BT214" s="46"/>
      <c r="BU214" s="45"/>
      <c r="BV214" s="45"/>
      <c r="BW214" s="45"/>
      <c r="BX214" s="328"/>
      <c r="BY214" s="46"/>
      <c r="BZ214" s="45"/>
      <c r="CA214" s="47"/>
      <c r="CB214" s="46"/>
      <c r="CC214" s="328"/>
      <c r="CD214" s="735"/>
      <c r="CE214" s="45"/>
      <c r="CF214" s="46"/>
      <c r="CG214" s="46"/>
      <c r="CH214" s="46"/>
      <c r="CI214" s="46"/>
      <c r="CJ214" s="46"/>
      <c r="CK214" s="46"/>
      <c r="CL214" s="46"/>
      <c r="CM214" s="46"/>
      <c r="CN214" s="46"/>
      <c r="CO214" s="46"/>
      <c r="CP214" s="46"/>
      <c r="CQ214" s="46"/>
      <c r="CR214" s="46"/>
      <c r="CS214" s="46"/>
      <c r="CT214" s="46"/>
      <c r="CU214" s="46"/>
      <c r="CV214" s="46"/>
    </row>
    <row r="215" spans="1:100" ht="9.75" customHeight="1">
      <c r="A215" s="1024" t="s">
        <v>116</v>
      </c>
      <c r="B215" s="979" t="s">
        <v>110</v>
      </c>
      <c r="C215" s="57" t="s">
        <v>5</v>
      </c>
      <c r="D215" s="57">
        <f t="shared" si="17"/>
        <v>0</v>
      </c>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8"/>
      <c r="AH215" s="58"/>
      <c r="AI215" s="58"/>
      <c r="AJ215" s="58"/>
      <c r="AK215" s="58"/>
      <c r="AL215" s="58"/>
      <c r="AM215" s="58"/>
      <c r="AN215" s="58"/>
      <c r="AO215" s="58"/>
      <c r="AP215" s="58"/>
      <c r="AQ215" s="58"/>
      <c r="AR215" s="57"/>
      <c r="AS215" s="60"/>
      <c r="AT215" s="241"/>
      <c r="AU215" s="241"/>
      <c r="AV215" s="57"/>
      <c r="AW215" s="57"/>
      <c r="AX215" s="58"/>
      <c r="AY215" s="57"/>
      <c r="AZ215" s="60"/>
      <c r="BA215" s="57"/>
      <c r="BB215" s="57"/>
      <c r="BC215" s="57"/>
      <c r="BD215" s="57"/>
      <c r="BE215" s="58"/>
      <c r="BF215" s="58"/>
      <c r="BG215" s="58"/>
      <c r="BH215" s="57"/>
      <c r="BI215" s="326"/>
      <c r="BJ215" s="58"/>
      <c r="BK215" s="57"/>
      <c r="BL215" s="326"/>
      <c r="BN215" s="57"/>
      <c r="BO215" s="60"/>
      <c r="BP215" s="57"/>
      <c r="BQ215" s="57"/>
      <c r="BR215" s="58"/>
      <c r="BS215" s="58"/>
      <c r="BT215" s="57"/>
      <c r="BU215" s="60"/>
      <c r="BV215" s="60"/>
      <c r="BW215" s="60"/>
      <c r="BX215" s="326"/>
      <c r="BY215" s="57"/>
      <c r="BZ215" s="60"/>
      <c r="CA215" s="58"/>
      <c r="CB215" s="57"/>
      <c r="CC215" s="326"/>
      <c r="CD215" s="730"/>
      <c r="CE215" s="60"/>
      <c r="CF215" s="57"/>
      <c r="CG215" s="57"/>
      <c r="CH215" s="57"/>
      <c r="CI215" s="57"/>
      <c r="CJ215" s="57"/>
      <c r="CK215" s="57"/>
      <c r="CL215" s="57"/>
      <c r="CM215" s="57"/>
      <c r="CN215" s="57"/>
      <c r="CO215" s="57"/>
      <c r="CP215" s="57"/>
      <c r="CQ215" s="57"/>
      <c r="CR215" s="57"/>
      <c r="CS215" s="57"/>
      <c r="CT215" s="57"/>
      <c r="CU215" s="57"/>
      <c r="CV215" s="57"/>
    </row>
    <row r="216" spans="1:100" ht="9.75" customHeight="1">
      <c r="A216" s="1025"/>
      <c r="B216" s="980"/>
      <c r="C216" s="36" t="s">
        <v>6</v>
      </c>
      <c r="D216" s="36">
        <f t="shared" si="17"/>
        <v>0</v>
      </c>
      <c r="M216" s="36"/>
      <c r="N216" s="36"/>
      <c r="O216" s="36"/>
      <c r="P216" s="36"/>
      <c r="Q216" s="36"/>
      <c r="R216" s="36"/>
      <c r="S216" s="36"/>
      <c r="T216" s="36"/>
      <c r="U216" s="36"/>
      <c r="V216" s="36"/>
      <c r="W216" s="36"/>
      <c r="X216" s="36"/>
      <c r="Y216" s="36"/>
      <c r="Z216" s="36"/>
      <c r="AA216" s="36"/>
      <c r="AC216" s="36"/>
      <c r="AD216" s="36"/>
      <c r="AE216" s="36"/>
      <c r="AF216" s="36"/>
    </row>
    <row r="217" spans="1:100" ht="9.75" customHeight="1">
      <c r="A217" s="1025"/>
      <c r="B217" s="980"/>
      <c r="C217" s="36" t="s">
        <v>7</v>
      </c>
      <c r="D217" s="36">
        <f t="shared" si="17"/>
        <v>34</v>
      </c>
      <c r="M217" s="36"/>
      <c r="N217" s="36"/>
      <c r="O217" s="36"/>
      <c r="P217" s="36"/>
      <c r="Q217" s="36"/>
      <c r="R217" s="36"/>
      <c r="S217" s="36"/>
      <c r="T217" s="36"/>
      <c r="U217" s="36"/>
      <c r="V217" s="36"/>
      <c r="W217" s="36"/>
      <c r="X217" s="36"/>
      <c r="Y217" s="36"/>
      <c r="Z217" s="36"/>
      <c r="AA217" s="36"/>
      <c r="AC217" s="36"/>
      <c r="AD217" s="36"/>
      <c r="AE217" s="36"/>
      <c r="AF217" s="36"/>
      <c r="AG217" s="41">
        <v>3</v>
      </c>
      <c r="AH217" s="41">
        <v>3</v>
      </c>
      <c r="AI217" s="41"/>
      <c r="AJ217" s="41">
        <v>2</v>
      </c>
      <c r="AK217" s="41">
        <v>2</v>
      </c>
      <c r="AL217" s="41">
        <v>2</v>
      </c>
      <c r="AM217" s="41">
        <v>2</v>
      </c>
      <c r="AN217" s="41">
        <v>2</v>
      </c>
      <c r="AO217" s="41">
        <v>2</v>
      </c>
      <c r="AP217" s="41">
        <v>2</v>
      </c>
      <c r="AQ217" s="41">
        <v>2</v>
      </c>
      <c r="AR217" s="42">
        <v>2</v>
      </c>
      <c r="AS217" s="41">
        <v>2</v>
      </c>
      <c r="AV217" s="41">
        <v>2</v>
      </c>
      <c r="AW217" s="41">
        <v>2</v>
      </c>
      <c r="AX217" s="41">
        <v>2</v>
      </c>
      <c r="AY217" s="42">
        <v>2</v>
      </c>
    </row>
    <row r="218" spans="1:100" ht="9.75" customHeight="1">
      <c r="A218" s="1025"/>
      <c r="B218" s="980"/>
      <c r="C218" s="36" t="s">
        <v>8</v>
      </c>
      <c r="D218" s="36">
        <f t="shared" si="17"/>
        <v>0</v>
      </c>
      <c r="M218" s="36"/>
      <c r="N218" s="36"/>
      <c r="O218" s="36"/>
      <c r="P218" s="36"/>
      <c r="Q218" s="36"/>
      <c r="R218" s="36"/>
      <c r="S218" s="36"/>
      <c r="T218" s="36"/>
      <c r="U218" s="36"/>
      <c r="V218" s="36"/>
      <c r="W218" s="36"/>
      <c r="X218" s="36"/>
      <c r="Y218" s="36"/>
      <c r="Z218" s="36"/>
      <c r="AA218" s="36"/>
      <c r="AC218" s="36"/>
      <c r="AD218" s="36"/>
      <c r="AE218" s="36"/>
      <c r="AF218" s="36"/>
    </row>
    <row r="219" spans="1:100" s="46" customFormat="1" ht="9.75" customHeight="1">
      <c r="A219" s="1026"/>
      <c r="B219" s="981"/>
      <c r="C219" s="46" t="s">
        <v>9</v>
      </c>
      <c r="D219" s="46">
        <f t="shared" si="17"/>
        <v>0</v>
      </c>
      <c r="AG219" s="47"/>
      <c r="AH219" s="47"/>
      <c r="AI219" s="47"/>
      <c r="AJ219" s="47"/>
      <c r="AK219" s="47"/>
      <c r="AL219" s="47"/>
      <c r="AM219" s="47"/>
      <c r="AN219" s="47"/>
      <c r="AO219" s="47"/>
      <c r="AP219" s="47"/>
      <c r="AQ219" s="47"/>
      <c r="AS219" s="45"/>
      <c r="AT219" s="237"/>
      <c r="AU219" s="237"/>
      <c r="AX219" s="47"/>
      <c r="AZ219" s="45"/>
      <c r="BE219" s="47"/>
      <c r="BF219" s="47"/>
      <c r="BG219" s="47"/>
      <c r="BI219" s="328"/>
      <c r="BJ219" s="47"/>
      <c r="BL219" s="328"/>
      <c r="BM219" s="37"/>
      <c r="BO219" s="45"/>
      <c r="BR219" s="47"/>
      <c r="BS219" s="47"/>
      <c r="BU219" s="45"/>
      <c r="BV219" s="45"/>
      <c r="BW219" s="45"/>
      <c r="BX219" s="328"/>
      <c r="BZ219" s="45"/>
      <c r="CA219" s="47"/>
      <c r="CC219" s="328"/>
      <c r="CD219" s="735"/>
      <c r="CE219" s="45"/>
    </row>
    <row r="220" spans="1:100" s="57" customFormat="1" ht="9.75" customHeight="1">
      <c r="A220" s="1036"/>
      <c r="B220" s="985" t="s">
        <v>24</v>
      </c>
      <c r="C220" s="57" t="s">
        <v>5</v>
      </c>
      <c r="D220" s="57">
        <f t="shared" si="17"/>
        <v>0</v>
      </c>
      <c r="S220" s="58"/>
      <c r="T220" s="58"/>
      <c r="U220" s="58"/>
      <c r="V220" s="58"/>
      <c r="W220" s="58"/>
      <c r="X220" s="58"/>
      <c r="Y220" s="58"/>
      <c r="Z220" s="58"/>
      <c r="AA220" s="58"/>
      <c r="AC220" s="326"/>
      <c r="AD220" s="58"/>
      <c r="AE220" s="58"/>
      <c r="AF220" s="58"/>
      <c r="AG220" s="58"/>
      <c r="AH220" s="58"/>
      <c r="AI220" s="58"/>
      <c r="AJ220" s="58"/>
      <c r="AK220" s="58"/>
      <c r="AL220" s="58"/>
      <c r="AM220" s="58"/>
      <c r="AN220" s="58"/>
      <c r="AO220" s="58"/>
      <c r="AP220" s="58"/>
      <c r="AQ220" s="58"/>
      <c r="AS220" s="60"/>
      <c r="AT220" s="241"/>
      <c r="AU220" s="241"/>
      <c r="AX220" s="58"/>
      <c r="AZ220" s="60"/>
      <c r="BE220" s="58"/>
      <c r="BF220" s="58"/>
      <c r="BG220" s="58"/>
      <c r="BI220" s="326"/>
      <c r="BJ220" s="58"/>
      <c r="BL220" s="326"/>
      <c r="BM220" s="37"/>
      <c r="BO220" s="60"/>
      <c r="BR220" s="58"/>
      <c r="BS220" s="58"/>
      <c r="BU220" s="60"/>
      <c r="BV220" s="60"/>
      <c r="BW220" s="60"/>
      <c r="BX220" s="326"/>
      <c r="BZ220" s="60"/>
      <c r="CA220" s="58"/>
      <c r="CC220" s="326"/>
      <c r="CD220" s="730"/>
      <c r="CE220" s="60"/>
      <c r="CV220" s="107"/>
    </row>
    <row r="221" spans="1:100" ht="9.75" customHeight="1">
      <c r="A221" s="1037"/>
      <c r="B221" s="986"/>
      <c r="C221" s="36" t="s">
        <v>6</v>
      </c>
      <c r="D221" s="36">
        <f t="shared" si="17"/>
        <v>0</v>
      </c>
      <c r="M221" s="36"/>
      <c r="N221" s="36"/>
      <c r="O221" s="36"/>
      <c r="P221" s="36"/>
      <c r="Q221" s="36"/>
      <c r="R221" s="36"/>
      <c r="AP221" s="47"/>
      <c r="CV221" s="106"/>
    </row>
    <row r="222" spans="1:100" ht="9.75" customHeight="1">
      <c r="A222" s="1037"/>
      <c r="B222" s="986"/>
      <c r="C222" s="49" t="s">
        <v>7</v>
      </c>
      <c r="D222" s="36">
        <f t="shared" si="17"/>
        <v>72</v>
      </c>
      <c r="M222" s="36"/>
      <c r="N222" s="36"/>
      <c r="O222" s="36"/>
      <c r="P222" s="36"/>
      <c r="Q222" s="36"/>
      <c r="R222" s="36"/>
      <c r="S222" s="41"/>
      <c r="T222" s="41">
        <v>1</v>
      </c>
      <c r="U222" s="41">
        <v>2</v>
      </c>
      <c r="V222" s="41">
        <v>2</v>
      </c>
      <c r="W222" s="41">
        <v>2</v>
      </c>
      <c r="X222" s="41">
        <v>2</v>
      </c>
      <c r="Y222" s="41">
        <v>5</v>
      </c>
      <c r="Z222" s="41">
        <v>10</v>
      </c>
      <c r="AA222" s="41">
        <v>3</v>
      </c>
      <c r="AB222" s="42">
        <v>5</v>
      </c>
      <c r="AC222" s="231">
        <v>5</v>
      </c>
      <c r="AD222" s="41">
        <v>3</v>
      </c>
      <c r="AE222" s="41">
        <v>3</v>
      </c>
      <c r="AF222" s="41">
        <v>3</v>
      </c>
      <c r="AG222" s="41">
        <v>3</v>
      </c>
      <c r="AH222" s="41">
        <v>3</v>
      </c>
      <c r="AI222" s="112">
        <v>1</v>
      </c>
      <c r="AJ222" s="112">
        <v>2</v>
      </c>
      <c r="AK222" s="112">
        <v>5</v>
      </c>
      <c r="AL222" s="112">
        <v>2</v>
      </c>
      <c r="AM222" s="112">
        <v>2</v>
      </c>
      <c r="AN222" s="112">
        <v>2</v>
      </c>
      <c r="AO222" s="112">
        <v>2</v>
      </c>
      <c r="AP222" s="53">
        <v>1</v>
      </c>
      <c r="AQ222" s="112">
        <v>1</v>
      </c>
      <c r="AR222" s="53">
        <v>1</v>
      </c>
      <c r="AS222" s="232">
        <v>1</v>
      </c>
      <c r="CV222" s="106"/>
    </row>
    <row r="223" spans="1:100" ht="9.75" customHeight="1">
      <c r="A223" s="1037"/>
      <c r="B223" s="986"/>
      <c r="C223" s="36" t="s">
        <v>8</v>
      </c>
      <c r="D223" s="36">
        <f t="shared" si="17"/>
        <v>0</v>
      </c>
      <c r="M223" s="36"/>
      <c r="N223" s="36"/>
      <c r="O223" s="36"/>
      <c r="P223" s="36"/>
      <c r="Q223" s="36"/>
      <c r="R223" s="36"/>
      <c r="AP223" s="68"/>
      <c r="CV223" s="106"/>
    </row>
    <row r="224" spans="1:100" s="61" customFormat="1" ht="9.75" customHeight="1">
      <c r="A224" s="1038"/>
      <c r="B224" s="987"/>
      <c r="C224" s="61" t="s">
        <v>9</v>
      </c>
      <c r="D224" s="61">
        <f t="shared" si="17"/>
        <v>0</v>
      </c>
      <c r="S224" s="62"/>
      <c r="T224" s="62"/>
      <c r="U224" s="62"/>
      <c r="V224" s="62"/>
      <c r="W224" s="62"/>
      <c r="X224" s="62"/>
      <c r="Y224" s="62"/>
      <c r="Z224" s="62"/>
      <c r="AA224" s="62"/>
      <c r="AC224" s="329"/>
      <c r="AD224" s="62"/>
      <c r="AE224" s="62"/>
      <c r="AF224" s="62"/>
      <c r="AG224" s="62"/>
      <c r="AH224" s="62"/>
      <c r="AI224" s="62"/>
      <c r="AJ224" s="62"/>
      <c r="AK224" s="62"/>
      <c r="AL224" s="62"/>
      <c r="AM224" s="62"/>
      <c r="AN224" s="62"/>
      <c r="AO224" s="62"/>
      <c r="AP224" s="62"/>
      <c r="AQ224" s="62"/>
      <c r="AS224" s="64"/>
      <c r="AT224" s="243"/>
      <c r="AU224" s="243"/>
      <c r="AX224" s="62"/>
      <c r="AZ224" s="64"/>
      <c r="BE224" s="62"/>
      <c r="BF224" s="62"/>
      <c r="BG224" s="62"/>
      <c r="BI224" s="329"/>
      <c r="BJ224" s="62"/>
      <c r="BL224" s="329"/>
      <c r="BM224" s="37"/>
      <c r="BO224" s="64"/>
      <c r="BR224" s="62"/>
      <c r="BS224" s="62"/>
      <c r="BU224" s="64"/>
      <c r="BV224" s="64"/>
      <c r="BW224" s="64"/>
      <c r="BX224" s="329"/>
      <c r="BZ224" s="64"/>
      <c r="CA224" s="62"/>
      <c r="CC224" s="329"/>
      <c r="CD224" s="732"/>
      <c r="CE224" s="64"/>
      <c r="CV224" s="108"/>
    </row>
    <row r="225" spans="1:100" s="67" customFormat="1" ht="9.75" customHeight="1">
      <c r="A225" s="1036" t="s">
        <v>116</v>
      </c>
      <c r="B225" s="985" t="s">
        <v>120</v>
      </c>
      <c r="C225" s="57" t="s">
        <v>5</v>
      </c>
      <c r="D225" s="57">
        <f t="shared" si="17"/>
        <v>0</v>
      </c>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241"/>
      <c r="AU225" s="241"/>
      <c r="AV225" s="57"/>
      <c r="AW225" s="57"/>
      <c r="AX225" s="57"/>
      <c r="AY225" s="57"/>
      <c r="AZ225" s="57"/>
      <c r="BA225" s="57"/>
      <c r="BB225" s="57"/>
      <c r="BC225" s="57"/>
      <c r="BD225" s="57"/>
      <c r="BE225" s="58"/>
      <c r="BF225" s="58"/>
      <c r="BG225" s="58"/>
      <c r="BH225" s="57"/>
      <c r="BI225" s="326"/>
      <c r="BJ225" s="58"/>
      <c r="BK225" s="57"/>
      <c r="BL225" s="326"/>
      <c r="BM225" s="37"/>
      <c r="BN225" s="57"/>
      <c r="BO225" s="60"/>
      <c r="BP225" s="57"/>
      <c r="BQ225" s="57"/>
      <c r="BR225" s="58"/>
      <c r="BS225" s="58"/>
      <c r="BT225" s="57"/>
      <c r="BU225" s="60"/>
      <c r="BV225" s="60"/>
      <c r="BW225" s="60"/>
      <c r="BX225" s="326"/>
      <c r="BY225" s="57"/>
      <c r="BZ225" s="60"/>
      <c r="CA225" s="58"/>
      <c r="CB225" s="57"/>
      <c r="CC225" s="326"/>
      <c r="CD225" s="730"/>
      <c r="CE225" s="60"/>
      <c r="CF225" s="57"/>
      <c r="CG225" s="57"/>
      <c r="CH225" s="57"/>
      <c r="CI225" s="57"/>
      <c r="CJ225" s="57"/>
      <c r="CK225" s="57"/>
      <c r="CL225" s="57"/>
      <c r="CM225" s="57"/>
      <c r="CN225" s="57"/>
      <c r="CO225" s="57"/>
      <c r="CP225" s="57"/>
      <c r="CQ225" s="57"/>
      <c r="CR225" s="57"/>
      <c r="CS225" s="57"/>
      <c r="CT225" s="57"/>
      <c r="CU225" s="57"/>
      <c r="CV225" s="57"/>
    </row>
    <row r="226" spans="1:100" ht="9.75" customHeight="1">
      <c r="A226" s="1037"/>
      <c r="B226" s="986"/>
      <c r="C226" s="36" t="s">
        <v>6</v>
      </c>
      <c r="D226" s="36">
        <f t="shared" si="17"/>
        <v>0</v>
      </c>
      <c r="M226" s="36"/>
      <c r="N226" s="36"/>
      <c r="O226" s="36"/>
      <c r="P226" s="36"/>
      <c r="Q226" s="36"/>
      <c r="R226" s="36"/>
      <c r="S226" s="36"/>
      <c r="T226" s="36"/>
      <c r="U226" s="36"/>
      <c r="V226" s="36"/>
      <c r="W226" s="36"/>
      <c r="X226" s="36"/>
      <c r="Y226" s="36"/>
      <c r="Z226" s="36"/>
      <c r="AA226" s="36"/>
      <c r="AC226" s="36"/>
      <c r="AD226" s="36"/>
      <c r="AE226" s="36"/>
      <c r="AF226" s="36"/>
      <c r="AG226" s="36"/>
      <c r="AH226" s="36"/>
      <c r="AI226" s="36"/>
      <c r="AJ226" s="36"/>
      <c r="AK226" s="36"/>
      <c r="AL226" s="36"/>
      <c r="AM226" s="36"/>
      <c r="AN226" s="36"/>
      <c r="AO226" s="36"/>
      <c r="AP226" s="36"/>
      <c r="AQ226" s="36"/>
      <c r="AS226" s="36"/>
      <c r="AX226" s="36"/>
      <c r="AZ226" s="36"/>
    </row>
    <row r="227" spans="1:100" ht="9.75" customHeight="1">
      <c r="A227" s="1037"/>
      <c r="B227" s="986"/>
      <c r="C227" s="36" t="s">
        <v>7</v>
      </c>
      <c r="D227" s="36">
        <f t="shared" si="17"/>
        <v>0</v>
      </c>
      <c r="M227" s="36"/>
      <c r="N227" s="36"/>
      <c r="O227" s="36"/>
      <c r="P227" s="36"/>
      <c r="Q227" s="36"/>
      <c r="R227" s="36"/>
      <c r="S227" s="36"/>
      <c r="T227" s="36"/>
      <c r="U227" s="36"/>
      <c r="V227" s="36"/>
      <c r="W227" s="36"/>
      <c r="X227" s="36"/>
      <c r="Y227" s="36"/>
      <c r="Z227" s="36"/>
      <c r="AA227" s="36"/>
      <c r="AC227" s="36"/>
      <c r="AD227" s="36"/>
      <c r="AE227" s="36"/>
      <c r="AF227" s="36"/>
      <c r="AG227" s="36"/>
      <c r="AH227" s="36"/>
      <c r="AI227" s="36"/>
      <c r="AJ227" s="36"/>
      <c r="AK227" s="36"/>
      <c r="AL227" s="36"/>
      <c r="AM227" s="36"/>
      <c r="AN227" s="36"/>
      <c r="AO227" s="36"/>
      <c r="AP227" s="36"/>
      <c r="AQ227" s="36"/>
      <c r="AS227" s="36"/>
      <c r="AX227" s="36"/>
      <c r="AZ227" s="36"/>
    </row>
    <row r="228" spans="1:100" ht="9.75" customHeight="1">
      <c r="A228" s="1037"/>
      <c r="B228" s="986"/>
      <c r="C228" s="49" t="s">
        <v>8</v>
      </c>
      <c r="D228" s="36">
        <f t="shared" si="17"/>
        <v>10</v>
      </c>
      <c r="M228" s="36"/>
      <c r="N228" s="36"/>
      <c r="O228" s="36"/>
      <c r="P228" s="36"/>
      <c r="Q228" s="36"/>
      <c r="R228" s="36"/>
      <c r="S228" s="36"/>
      <c r="T228" s="36"/>
      <c r="U228" s="36"/>
      <c r="V228" s="36"/>
      <c r="W228" s="36"/>
      <c r="X228" s="36"/>
      <c r="Y228" s="36"/>
      <c r="Z228" s="36"/>
      <c r="AA228" s="36"/>
      <c r="AC228" s="36"/>
      <c r="AD228" s="36"/>
      <c r="AE228" s="36"/>
      <c r="AF228" s="36"/>
      <c r="AG228" s="36"/>
      <c r="AH228" s="36"/>
      <c r="AI228" s="36"/>
      <c r="AJ228" s="36"/>
      <c r="AK228" s="36"/>
      <c r="AL228" s="36"/>
      <c r="AM228" s="36"/>
      <c r="AN228" s="36"/>
      <c r="AO228" s="36"/>
      <c r="AP228" s="36"/>
      <c r="AQ228" s="36"/>
      <c r="AS228" s="36"/>
      <c r="AX228" s="36"/>
      <c r="AZ228" s="36"/>
      <c r="BG228" s="160">
        <v>5</v>
      </c>
      <c r="BH228" s="43">
        <v>5</v>
      </c>
    </row>
    <row r="229" spans="1:100" s="46" customFormat="1" ht="9.75" customHeight="1">
      <c r="A229" s="1038"/>
      <c r="B229" s="987"/>
      <c r="C229" s="46" t="s">
        <v>9</v>
      </c>
      <c r="D229" s="46">
        <f t="shared" si="17"/>
        <v>0</v>
      </c>
      <c r="AT229" s="237"/>
      <c r="AU229" s="237"/>
      <c r="BE229" s="47"/>
      <c r="BF229" s="47"/>
      <c r="BG229" s="47"/>
      <c r="BI229" s="328"/>
      <c r="BJ229" s="47"/>
      <c r="BL229" s="328"/>
      <c r="BM229" s="47"/>
      <c r="BO229" s="45"/>
      <c r="BR229" s="47"/>
      <c r="BS229" s="47"/>
      <c r="BU229" s="45"/>
      <c r="BV229" s="45"/>
      <c r="BW229" s="45"/>
      <c r="BX229" s="328"/>
      <c r="BZ229" s="45"/>
      <c r="CA229" s="47"/>
      <c r="CC229" s="328"/>
      <c r="CD229" s="735"/>
      <c r="CE229" s="45"/>
    </row>
    <row r="230" spans="1:100" s="57" customFormat="1" ht="9.75" customHeight="1">
      <c r="A230" s="1036"/>
      <c r="B230" s="985"/>
      <c r="C230" s="57" t="s">
        <v>5</v>
      </c>
      <c r="D230" s="57">
        <f t="shared" si="17"/>
        <v>0</v>
      </c>
      <c r="AT230" s="241"/>
      <c r="AU230" s="241"/>
      <c r="BE230" s="58"/>
      <c r="BF230" s="58"/>
      <c r="BG230" s="58"/>
      <c r="BI230" s="326"/>
      <c r="BJ230" s="58"/>
      <c r="BL230" s="326"/>
      <c r="BM230" s="58"/>
      <c r="BO230" s="60"/>
      <c r="BR230" s="58"/>
      <c r="BS230" s="58"/>
      <c r="BU230" s="60"/>
      <c r="BV230" s="60"/>
      <c r="BW230" s="60"/>
      <c r="BX230" s="326"/>
      <c r="BZ230" s="60"/>
      <c r="CA230" s="58"/>
      <c r="CC230" s="326"/>
      <c r="CD230" s="730"/>
      <c r="CE230" s="60"/>
    </row>
    <row r="231" spans="1:100" ht="9.75" customHeight="1">
      <c r="A231" s="1037"/>
      <c r="B231" s="986"/>
      <c r="C231" s="36" t="s">
        <v>6</v>
      </c>
      <c r="D231" s="36">
        <f t="shared" si="17"/>
        <v>0</v>
      </c>
      <c r="M231" s="36"/>
      <c r="N231" s="36"/>
      <c r="O231" s="36"/>
      <c r="P231" s="36"/>
      <c r="Q231" s="36"/>
      <c r="R231" s="36"/>
      <c r="S231" s="36"/>
      <c r="T231" s="36"/>
      <c r="U231" s="36"/>
      <c r="V231" s="36"/>
      <c r="W231" s="36"/>
      <c r="X231" s="36"/>
      <c r="Y231" s="36"/>
      <c r="Z231" s="36"/>
      <c r="AA231" s="36"/>
      <c r="AC231" s="36"/>
      <c r="AD231" s="36"/>
      <c r="AE231" s="36"/>
      <c r="AF231" s="36"/>
      <c r="AG231" s="36"/>
      <c r="AH231" s="36"/>
      <c r="AI231" s="36"/>
      <c r="AJ231" s="36"/>
      <c r="AK231" s="36"/>
      <c r="AL231" s="36"/>
      <c r="AM231" s="36"/>
      <c r="AN231" s="36"/>
      <c r="AO231" s="36"/>
      <c r="AP231" s="36"/>
      <c r="AQ231" s="36"/>
      <c r="AS231" s="36"/>
      <c r="AX231" s="36"/>
      <c r="AZ231" s="36"/>
    </row>
    <row r="232" spans="1:100" ht="9.75" customHeight="1">
      <c r="A232" s="1037"/>
      <c r="B232" s="986"/>
      <c r="C232" s="36" t="s">
        <v>7</v>
      </c>
      <c r="D232" s="36">
        <f t="shared" si="17"/>
        <v>0</v>
      </c>
      <c r="M232" s="36"/>
      <c r="N232" s="36"/>
      <c r="O232" s="36"/>
      <c r="P232" s="36"/>
      <c r="Q232" s="36"/>
      <c r="R232" s="36"/>
      <c r="S232" s="36"/>
      <c r="T232" s="36"/>
      <c r="U232" s="36"/>
      <c r="V232" s="36"/>
      <c r="W232" s="36"/>
      <c r="X232" s="36"/>
      <c r="Y232" s="36"/>
      <c r="Z232" s="36"/>
      <c r="AA232" s="36"/>
      <c r="AC232" s="36"/>
      <c r="AD232" s="36"/>
      <c r="AE232" s="36"/>
      <c r="AF232" s="36"/>
      <c r="AG232" s="36"/>
      <c r="AH232" s="36"/>
      <c r="AI232" s="36"/>
      <c r="AJ232" s="36"/>
      <c r="AK232" s="36"/>
      <c r="AL232" s="36"/>
      <c r="AM232" s="36"/>
      <c r="AN232" s="36"/>
      <c r="AO232" s="36"/>
      <c r="AP232" s="36"/>
      <c r="AQ232" s="36"/>
      <c r="AS232" s="36"/>
      <c r="AX232" s="36"/>
      <c r="AZ232" s="36"/>
    </row>
    <row r="233" spans="1:100" ht="9.75" customHeight="1">
      <c r="A233" s="1037"/>
      <c r="B233" s="986"/>
      <c r="C233" s="36" t="s">
        <v>8</v>
      </c>
      <c r="D233" s="36">
        <f t="shared" si="17"/>
        <v>0</v>
      </c>
      <c r="M233" s="36"/>
      <c r="N233" s="36"/>
      <c r="O233" s="36"/>
      <c r="P233" s="36"/>
      <c r="Q233" s="36"/>
      <c r="R233" s="36"/>
      <c r="S233" s="36"/>
      <c r="T233" s="36"/>
      <c r="U233" s="36"/>
      <c r="V233" s="36"/>
      <c r="W233" s="36"/>
      <c r="X233" s="36"/>
      <c r="Y233" s="36"/>
      <c r="Z233" s="36"/>
      <c r="AA233" s="36"/>
      <c r="AC233" s="36"/>
      <c r="AD233" s="36"/>
      <c r="AE233" s="36"/>
      <c r="AF233" s="36"/>
      <c r="AG233" s="36"/>
      <c r="AH233" s="36"/>
      <c r="AI233" s="36"/>
      <c r="AJ233" s="36"/>
      <c r="AK233" s="36"/>
      <c r="AL233" s="36"/>
      <c r="AM233" s="36"/>
      <c r="AN233" s="36"/>
      <c r="AO233" s="36"/>
      <c r="AP233" s="36"/>
      <c r="AQ233" s="36"/>
      <c r="AS233" s="36"/>
      <c r="AX233" s="36"/>
      <c r="AZ233" s="36"/>
    </row>
    <row r="234" spans="1:100" s="61" customFormat="1" ht="9.75" customHeight="1">
      <c r="A234" s="1038"/>
      <c r="B234" s="987"/>
      <c r="C234" s="61" t="s">
        <v>9</v>
      </c>
      <c r="D234" s="61">
        <f t="shared" ref="D234" si="18">SUM(E234:CT234)</f>
        <v>0</v>
      </c>
      <c r="AT234" s="243"/>
      <c r="AU234" s="243"/>
      <c r="BE234" s="62"/>
      <c r="BF234" s="62"/>
      <c r="BG234" s="62"/>
      <c r="BI234" s="329"/>
      <c r="BJ234" s="62"/>
      <c r="BL234" s="329"/>
      <c r="BM234" s="62"/>
      <c r="BO234" s="64"/>
      <c r="BR234" s="62"/>
      <c r="BS234" s="62"/>
      <c r="BU234" s="64"/>
      <c r="BV234" s="64"/>
      <c r="BW234" s="64"/>
      <c r="BX234" s="329"/>
      <c r="BZ234" s="64"/>
      <c r="CA234" s="62"/>
      <c r="CC234" s="329"/>
      <c r="CD234" s="732"/>
      <c r="CE234" s="64"/>
    </row>
    <row r="235" spans="1:100" s="67" customFormat="1" ht="9.75" customHeight="1">
      <c r="A235" s="490"/>
      <c r="B235" s="229" t="s">
        <v>121</v>
      </c>
      <c r="M235" s="68"/>
      <c r="N235" s="68"/>
      <c r="O235" s="68"/>
      <c r="P235" s="68"/>
      <c r="Q235" s="68"/>
      <c r="R235" s="68"/>
      <c r="S235" s="68"/>
      <c r="T235" s="68"/>
      <c r="U235" s="68"/>
      <c r="V235" s="68"/>
      <c r="W235" s="68"/>
      <c r="X235" s="68"/>
      <c r="Y235" s="68"/>
      <c r="Z235" s="68"/>
      <c r="AA235" s="68"/>
      <c r="AC235" s="271"/>
      <c r="AD235" s="68"/>
      <c r="AE235" s="68"/>
      <c r="AF235" s="68"/>
      <c r="AG235" s="68"/>
      <c r="AH235" s="68"/>
      <c r="AI235" s="68"/>
      <c r="AJ235" s="68"/>
      <c r="AK235" s="68"/>
      <c r="AL235" s="68"/>
      <c r="AM235" s="68"/>
      <c r="AN235" s="68"/>
      <c r="AO235" s="68"/>
      <c r="AP235" s="68"/>
      <c r="AQ235" s="68"/>
      <c r="AS235" s="70"/>
      <c r="AT235" s="244"/>
      <c r="AU235" s="244"/>
      <c r="AX235" s="68"/>
      <c r="AZ235" s="70"/>
      <c r="BE235" s="68"/>
      <c r="BF235" s="68"/>
      <c r="BG235" s="68"/>
      <c r="BI235" s="271"/>
      <c r="BJ235" s="68"/>
      <c r="BL235" s="271"/>
      <c r="BM235" s="68"/>
      <c r="BO235" s="70"/>
      <c r="BR235" s="68"/>
      <c r="BS235" s="68"/>
      <c r="BU235" s="70"/>
      <c r="BV235" s="70"/>
      <c r="BW235" s="70"/>
      <c r="BX235" s="271"/>
      <c r="BZ235" s="70"/>
      <c r="CA235" s="68"/>
      <c r="CC235" s="271"/>
      <c r="CD235" s="733"/>
      <c r="CE235" s="70"/>
    </row>
    <row r="236" spans="1:100" ht="9.75" hidden="1" customHeight="1">
      <c r="A236" s="1045">
        <v>0</v>
      </c>
      <c r="B236" s="1003" t="s">
        <v>12</v>
      </c>
      <c r="C236" s="57" t="s">
        <v>5</v>
      </c>
      <c r="D236" s="57">
        <f t="shared" ref="D236:D289" si="19">SUM(E236:CT236)</f>
        <v>2</v>
      </c>
      <c r="E236" s="57"/>
      <c r="F236" s="57"/>
      <c r="G236" s="57"/>
      <c r="H236" s="57"/>
      <c r="I236" s="57"/>
      <c r="J236" s="57"/>
      <c r="K236" s="79">
        <v>2</v>
      </c>
      <c r="L236" s="57"/>
      <c r="M236" s="58"/>
      <c r="N236" s="58"/>
      <c r="O236" s="58"/>
      <c r="P236" s="58"/>
      <c r="Q236" s="58"/>
      <c r="R236" s="58"/>
      <c r="S236" s="58"/>
      <c r="T236" s="58"/>
      <c r="U236" s="58"/>
      <c r="V236" s="58"/>
      <c r="W236" s="58"/>
      <c r="X236" s="58"/>
      <c r="Y236" s="58"/>
      <c r="Z236" s="58"/>
      <c r="AA236" s="58"/>
      <c r="AB236" s="57"/>
      <c r="AC236" s="326"/>
      <c r="AD236" s="58"/>
      <c r="AE236" s="58"/>
      <c r="AF236" s="58"/>
      <c r="AG236" s="58"/>
      <c r="AH236" s="58"/>
      <c r="AI236" s="58"/>
      <c r="AJ236" s="58"/>
      <c r="AK236" s="58"/>
      <c r="AL236" s="58"/>
      <c r="AM236" s="58"/>
      <c r="AN236" s="58"/>
      <c r="AO236" s="58"/>
      <c r="AP236" s="58"/>
      <c r="AQ236" s="58"/>
      <c r="AR236" s="57"/>
      <c r="AS236" s="60"/>
      <c r="AT236" s="241"/>
      <c r="AU236" s="241"/>
      <c r="AV236" s="57"/>
      <c r="AW236" s="57"/>
      <c r="AX236" s="58"/>
      <c r="AY236" s="57"/>
      <c r="AZ236" s="60"/>
      <c r="BA236" s="57"/>
      <c r="BB236" s="57"/>
      <c r="BC236" s="57"/>
      <c r="BD236" s="57"/>
      <c r="BE236" s="58"/>
      <c r="BF236" s="58"/>
      <c r="BG236" s="58"/>
      <c r="BH236" s="57"/>
      <c r="BI236" s="326"/>
      <c r="BJ236" s="58"/>
      <c r="BK236" s="57"/>
      <c r="BL236" s="326"/>
      <c r="BN236" s="57"/>
      <c r="BO236" s="60"/>
      <c r="BP236" s="57"/>
      <c r="BQ236" s="57"/>
      <c r="BR236" s="58"/>
      <c r="BS236" s="58"/>
      <c r="BT236" s="57"/>
      <c r="BU236" s="60"/>
      <c r="BV236" s="60"/>
      <c r="BW236" s="60"/>
      <c r="BX236" s="326"/>
      <c r="BY236" s="57"/>
      <c r="BZ236" s="60"/>
      <c r="CA236" s="58"/>
      <c r="CB236" s="57"/>
      <c r="CC236" s="326"/>
      <c r="CD236" s="730"/>
      <c r="CE236" s="60"/>
      <c r="CF236" s="57"/>
      <c r="CG236" s="57"/>
      <c r="CH236" s="57"/>
      <c r="CI236" s="57"/>
      <c r="CJ236" s="57"/>
      <c r="CK236" s="57"/>
      <c r="CL236" s="57"/>
      <c r="CM236" s="57"/>
      <c r="CN236" s="57"/>
      <c r="CO236" s="57"/>
      <c r="CP236" s="57"/>
      <c r="CQ236" s="57"/>
      <c r="CR236" s="57"/>
      <c r="CS236" s="57"/>
      <c r="CT236" s="57"/>
      <c r="CU236" s="57"/>
      <c r="CV236" s="57"/>
    </row>
    <row r="237" spans="1:100" ht="9.75" hidden="1" customHeight="1">
      <c r="A237" s="1046"/>
      <c r="B237" s="1004"/>
      <c r="C237" s="36" t="s">
        <v>6</v>
      </c>
      <c r="D237" s="36">
        <f t="shared" si="19"/>
        <v>0</v>
      </c>
    </row>
    <row r="238" spans="1:100" ht="9.75" hidden="1" customHeight="1">
      <c r="A238" s="1046"/>
      <c r="B238" s="1004"/>
      <c r="C238" s="36" t="s">
        <v>7</v>
      </c>
      <c r="D238" s="36">
        <f t="shared" si="19"/>
        <v>0</v>
      </c>
    </row>
    <row r="239" spans="1:100" ht="9.75" hidden="1" customHeight="1">
      <c r="A239" s="1046"/>
      <c r="B239" s="1004"/>
      <c r="C239" s="36" t="s">
        <v>8</v>
      </c>
      <c r="D239" s="36">
        <f t="shared" si="19"/>
        <v>2</v>
      </c>
      <c r="J239" s="36">
        <v>1</v>
      </c>
      <c r="M239" s="37">
        <v>1</v>
      </c>
    </row>
    <row r="240" spans="1:100" ht="9.75" hidden="1" customHeight="1">
      <c r="A240" s="1047"/>
      <c r="B240" s="1005"/>
      <c r="C240" s="61" t="s">
        <v>9</v>
      </c>
      <c r="D240" s="61">
        <f t="shared" si="19"/>
        <v>27</v>
      </c>
      <c r="E240" s="61"/>
      <c r="F240" s="61"/>
      <c r="G240" s="61"/>
      <c r="H240" s="61"/>
      <c r="I240" s="61"/>
      <c r="J240" s="137">
        <v>6</v>
      </c>
      <c r="K240" s="137">
        <v>3</v>
      </c>
      <c r="L240" s="137">
        <v>3</v>
      </c>
      <c r="M240" s="138">
        <v>3</v>
      </c>
      <c r="N240" s="138">
        <v>2</v>
      </c>
      <c r="O240" s="62"/>
      <c r="P240" s="62"/>
      <c r="Q240" s="62"/>
      <c r="R240" s="62">
        <v>5</v>
      </c>
      <c r="S240" s="62">
        <v>5</v>
      </c>
      <c r="T240" s="62"/>
      <c r="U240" s="62"/>
      <c r="V240" s="62"/>
      <c r="W240" s="62"/>
      <c r="X240" s="62"/>
      <c r="Y240" s="62"/>
      <c r="Z240" s="62"/>
      <c r="AA240" s="62"/>
      <c r="AB240" s="61"/>
      <c r="AC240" s="329"/>
      <c r="AD240" s="62"/>
      <c r="AE240" s="62"/>
      <c r="AF240" s="62"/>
      <c r="AG240" s="62"/>
      <c r="AH240" s="62"/>
      <c r="AI240" s="62"/>
      <c r="AJ240" s="62"/>
      <c r="AK240" s="62"/>
      <c r="AL240" s="62"/>
      <c r="AM240" s="62"/>
      <c r="AN240" s="62"/>
      <c r="AO240" s="62"/>
      <c r="AP240" s="62"/>
      <c r="AQ240" s="62"/>
      <c r="AR240" s="61"/>
      <c r="AS240" s="64"/>
      <c r="AT240" s="243"/>
      <c r="AU240" s="243"/>
      <c r="AV240" s="61"/>
      <c r="AW240" s="61"/>
      <c r="AX240" s="62"/>
      <c r="AY240" s="61"/>
      <c r="AZ240" s="64"/>
      <c r="BA240" s="61"/>
      <c r="BB240" s="61"/>
      <c r="BC240" s="61"/>
      <c r="BD240" s="61"/>
      <c r="BE240" s="62"/>
      <c r="BF240" s="62"/>
      <c r="BG240" s="62"/>
      <c r="BH240" s="61"/>
      <c r="BI240" s="329"/>
      <c r="BJ240" s="62"/>
      <c r="BK240" s="61"/>
      <c r="BL240" s="329"/>
      <c r="BN240" s="61"/>
      <c r="BO240" s="64"/>
      <c r="BP240" s="61"/>
      <c r="BQ240" s="61"/>
      <c r="BR240" s="62"/>
      <c r="BS240" s="62"/>
      <c r="BT240" s="61"/>
      <c r="BU240" s="64"/>
      <c r="BV240" s="64"/>
      <c r="BW240" s="64"/>
      <c r="BX240" s="329"/>
      <c r="BY240" s="61"/>
      <c r="BZ240" s="64"/>
      <c r="CA240" s="62"/>
      <c r="CB240" s="61"/>
      <c r="CC240" s="329"/>
      <c r="CD240" s="732"/>
      <c r="CE240" s="64"/>
      <c r="CF240" s="61"/>
      <c r="CG240" s="61"/>
      <c r="CH240" s="61"/>
      <c r="CI240" s="61"/>
      <c r="CJ240" s="61"/>
      <c r="CK240" s="61"/>
      <c r="CL240" s="61"/>
      <c r="CM240" s="61"/>
      <c r="CN240" s="61"/>
      <c r="CO240" s="61"/>
      <c r="CP240" s="61"/>
      <c r="CQ240" s="61"/>
      <c r="CR240" s="61"/>
      <c r="CS240" s="61"/>
      <c r="CT240" s="61"/>
      <c r="CU240" s="61"/>
      <c r="CV240" s="61"/>
    </row>
    <row r="241" spans="1:100" ht="9.75" hidden="1" customHeight="1">
      <c r="A241" s="1045">
        <v>0</v>
      </c>
      <c r="B241" s="1003" t="s">
        <v>13</v>
      </c>
      <c r="C241" s="67" t="s">
        <v>5</v>
      </c>
      <c r="D241" s="67">
        <f t="shared" si="19"/>
        <v>2</v>
      </c>
      <c r="E241" s="67"/>
      <c r="F241" s="67"/>
      <c r="G241" s="67"/>
      <c r="H241" s="67"/>
      <c r="I241" s="67"/>
      <c r="J241" s="67"/>
      <c r="K241" s="139">
        <v>2</v>
      </c>
      <c r="L241" s="67"/>
      <c r="M241" s="68"/>
      <c r="N241" s="68"/>
      <c r="O241" s="68"/>
      <c r="P241" s="68"/>
      <c r="Q241" s="68"/>
      <c r="R241" s="68"/>
      <c r="S241" s="68"/>
      <c r="T241" s="68"/>
      <c r="U241" s="68"/>
      <c r="V241" s="68"/>
      <c r="W241" s="68"/>
      <c r="X241" s="68"/>
      <c r="Y241" s="68"/>
      <c r="Z241" s="68"/>
      <c r="AA241" s="68"/>
      <c r="AB241" s="67"/>
      <c r="AC241" s="271"/>
      <c r="AD241" s="68"/>
      <c r="AE241" s="68"/>
      <c r="AF241" s="68"/>
      <c r="AG241" s="68"/>
      <c r="AH241" s="68"/>
      <c r="AI241" s="68"/>
      <c r="AJ241" s="68"/>
      <c r="AK241" s="68"/>
      <c r="AL241" s="68"/>
      <c r="AM241" s="68"/>
      <c r="AN241" s="68"/>
      <c r="AO241" s="68"/>
      <c r="AP241" s="68"/>
      <c r="AQ241" s="68"/>
      <c r="AR241" s="67"/>
      <c r="AS241" s="70"/>
      <c r="AT241" s="244"/>
      <c r="AU241" s="244"/>
      <c r="AV241" s="67"/>
      <c r="AW241" s="67"/>
      <c r="AX241" s="68"/>
      <c r="AY241" s="67"/>
      <c r="AZ241" s="70"/>
      <c r="BA241" s="67"/>
      <c r="BB241" s="67"/>
      <c r="BC241" s="67"/>
      <c r="BD241" s="67"/>
      <c r="BE241" s="68"/>
      <c r="BF241" s="68"/>
      <c r="BG241" s="68"/>
      <c r="BH241" s="67"/>
      <c r="BI241" s="271"/>
      <c r="BJ241" s="68"/>
      <c r="BK241" s="67"/>
      <c r="BL241" s="271"/>
      <c r="BN241" s="67"/>
      <c r="BO241" s="70"/>
      <c r="BP241" s="67"/>
      <c r="BQ241" s="67"/>
      <c r="BR241" s="68"/>
      <c r="BS241" s="68"/>
      <c r="BT241" s="67"/>
      <c r="BU241" s="70"/>
      <c r="BV241" s="70"/>
      <c r="BW241" s="70"/>
      <c r="BX241" s="271"/>
      <c r="BY241" s="67"/>
      <c r="BZ241" s="70"/>
      <c r="CA241" s="68"/>
      <c r="CB241" s="67"/>
      <c r="CC241" s="271"/>
      <c r="CD241" s="733"/>
      <c r="CE241" s="70"/>
      <c r="CF241" s="67"/>
      <c r="CG241" s="67"/>
      <c r="CH241" s="67"/>
      <c r="CI241" s="67"/>
      <c r="CJ241" s="67"/>
      <c r="CK241" s="67"/>
      <c r="CL241" s="67"/>
      <c r="CM241" s="67"/>
      <c r="CN241" s="67"/>
      <c r="CO241" s="67"/>
      <c r="CP241" s="67"/>
      <c r="CQ241" s="67"/>
      <c r="CR241" s="67"/>
      <c r="CS241" s="67"/>
      <c r="CT241" s="67"/>
      <c r="CU241" s="67"/>
      <c r="CV241" s="67"/>
    </row>
    <row r="242" spans="1:100" ht="9.75" hidden="1" customHeight="1">
      <c r="A242" s="1046"/>
      <c r="B242" s="1004"/>
      <c r="C242" s="36" t="s">
        <v>6</v>
      </c>
      <c r="D242" s="36">
        <f t="shared" si="19"/>
        <v>0</v>
      </c>
    </row>
    <row r="243" spans="1:100" ht="9.75" hidden="1" customHeight="1">
      <c r="A243" s="1046"/>
      <c r="B243" s="1004"/>
      <c r="C243" s="36" t="s">
        <v>7</v>
      </c>
      <c r="D243" s="36">
        <f t="shared" si="19"/>
        <v>0</v>
      </c>
    </row>
    <row r="244" spans="1:100" ht="9.75" hidden="1" customHeight="1">
      <c r="A244" s="1046"/>
      <c r="B244" s="1004"/>
      <c r="C244" s="36" t="s">
        <v>8</v>
      </c>
      <c r="D244" s="36">
        <f t="shared" si="19"/>
        <v>1</v>
      </c>
      <c r="K244" s="42">
        <v>1</v>
      </c>
    </row>
    <row r="245" spans="1:100" ht="9.75" hidden="1" customHeight="1">
      <c r="A245" s="1047"/>
      <c r="B245" s="1005"/>
      <c r="C245" s="46" t="s">
        <v>9</v>
      </c>
      <c r="D245" s="46">
        <f t="shared" si="19"/>
        <v>35</v>
      </c>
      <c r="E245" s="46"/>
      <c r="F245" s="46"/>
      <c r="G245" s="46"/>
      <c r="H245" s="46"/>
      <c r="I245" s="46"/>
      <c r="J245" s="46"/>
      <c r="K245" s="81">
        <v>5</v>
      </c>
      <c r="L245" s="81">
        <v>5</v>
      </c>
      <c r="M245" s="80">
        <v>5</v>
      </c>
      <c r="N245" s="114"/>
      <c r="O245" s="114"/>
      <c r="P245" s="114"/>
      <c r="Q245" s="114">
        <v>5</v>
      </c>
      <c r="R245" s="114">
        <v>5</v>
      </c>
      <c r="S245" s="114">
        <v>5</v>
      </c>
      <c r="T245" s="114">
        <v>5</v>
      </c>
      <c r="U245" s="47"/>
      <c r="V245" s="47"/>
      <c r="W245" s="47"/>
      <c r="X245" s="47"/>
      <c r="Y245" s="47"/>
      <c r="Z245" s="47"/>
      <c r="AA245" s="47"/>
      <c r="AB245" s="46"/>
      <c r="AC245" s="328"/>
      <c r="AD245" s="47"/>
      <c r="AE245" s="47"/>
      <c r="AF245" s="47"/>
      <c r="AG245" s="47"/>
      <c r="AH245" s="47"/>
      <c r="AI245" s="47"/>
      <c r="AJ245" s="47"/>
      <c r="AK245" s="47"/>
      <c r="AL245" s="47"/>
      <c r="AM245" s="47"/>
      <c r="AN245" s="47"/>
      <c r="AO245" s="47"/>
      <c r="AP245" s="47"/>
      <c r="AQ245" s="47"/>
      <c r="AR245" s="46"/>
      <c r="AS245" s="45"/>
      <c r="AT245" s="237"/>
      <c r="AU245" s="237"/>
      <c r="AV245" s="46"/>
      <c r="AW245" s="46"/>
      <c r="AX245" s="47"/>
      <c r="AY245" s="46"/>
      <c r="AZ245" s="45"/>
      <c r="BA245" s="46"/>
      <c r="BB245" s="46"/>
      <c r="BC245" s="46"/>
      <c r="BD245" s="46"/>
      <c r="BE245" s="47"/>
      <c r="BF245" s="47"/>
      <c r="BG245" s="47"/>
      <c r="BH245" s="46"/>
      <c r="BI245" s="328"/>
      <c r="BJ245" s="47"/>
      <c r="BK245" s="46"/>
      <c r="BL245" s="328"/>
      <c r="BN245" s="46"/>
      <c r="BO245" s="45"/>
      <c r="BP245" s="46"/>
      <c r="BQ245" s="46"/>
      <c r="BR245" s="47"/>
      <c r="BS245" s="47"/>
      <c r="BT245" s="46"/>
      <c r="BU245" s="45"/>
      <c r="BV245" s="45"/>
      <c r="BW245" s="45"/>
      <c r="BX245" s="328"/>
      <c r="BY245" s="46"/>
      <c r="BZ245" s="45"/>
      <c r="CA245" s="47"/>
      <c r="CB245" s="46"/>
      <c r="CC245" s="328"/>
      <c r="CD245" s="735"/>
      <c r="CE245" s="45"/>
      <c r="CF245" s="46"/>
      <c r="CG245" s="46"/>
      <c r="CH245" s="46"/>
      <c r="CI245" s="46"/>
      <c r="CJ245" s="46"/>
      <c r="CK245" s="46"/>
      <c r="CL245" s="46"/>
      <c r="CM245" s="46"/>
      <c r="CN245" s="46"/>
      <c r="CO245" s="46"/>
      <c r="CP245" s="46"/>
      <c r="CQ245" s="46"/>
      <c r="CR245" s="46"/>
      <c r="CS245" s="46"/>
      <c r="CT245" s="46"/>
      <c r="CU245" s="46"/>
      <c r="CV245" s="46"/>
    </row>
    <row r="246" spans="1:100" ht="9.75" hidden="1" customHeight="1">
      <c r="A246" s="1039">
        <v>0</v>
      </c>
      <c r="B246" s="1043" t="s">
        <v>14</v>
      </c>
      <c r="C246" s="57" t="s">
        <v>5</v>
      </c>
      <c r="D246" s="57">
        <f t="shared" si="19"/>
        <v>8.5</v>
      </c>
      <c r="E246" s="57"/>
      <c r="F246" s="57"/>
      <c r="G246" s="57"/>
      <c r="H246" s="57"/>
      <c r="I246" s="57"/>
      <c r="J246" s="57"/>
      <c r="K246" s="79">
        <v>1</v>
      </c>
      <c r="L246" s="79">
        <v>1</v>
      </c>
      <c r="M246" s="82">
        <v>0.5</v>
      </c>
      <c r="N246" s="58"/>
      <c r="O246" s="140">
        <v>1</v>
      </c>
      <c r="P246" s="157">
        <v>3</v>
      </c>
      <c r="Q246" s="157">
        <v>2</v>
      </c>
      <c r="R246" s="181"/>
      <c r="S246" s="58"/>
      <c r="T246" s="58"/>
      <c r="U246" s="58"/>
      <c r="V246" s="58"/>
      <c r="W246" s="58"/>
      <c r="X246" s="58"/>
      <c r="Y246" s="58"/>
      <c r="Z246" s="58"/>
      <c r="AA246" s="58"/>
      <c r="AB246" s="57"/>
      <c r="AC246" s="326"/>
      <c r="AD246" s="58"/>
      <c r="AE246" s="58"/>
      <c r="AF246" s="58"/>
      <c r="AG246" s="58"/>
      <c r="AH246" s="58"/>
      <c r="AI246" s="58"/>
      <c r="AJ246" s="58"/>
      <c r="AK246" s="58"/>
      <c r="AL246" s="58"/>
      <c r="AM246" s="58"/>
      <c r="AN246" s="58"/>
      <c r="AO246" s="58"/>
      <c r="AP246" s="58"/>
      <c r="AQ246" s="58"/>
      <c r="AR246" s="57"/>
      <c r="AS246" s="60"/>
      <c r="AT246" s="241"/>
      <c r="AU246" s="241"/>
      <c r="AV246" s="57"/>
      <c r="AW246" s="57"/>
      <c r="AX246" s="58"/>
      <c r="AY246" s="57"/>
      <c r="AZ246" s="60"/>
      <c r="BA246" s="57"/>
      <c r="BB246" s="57"/>
      <c r="BC246" s="57"/>
      <c r="BD246" s="57"/>
      <c r="BE246" s="58"/>
      <c r="BF246" s="58"/>
      <c r="BG246" s="58"/>
      <c r="BH246" s="57"/>
      <c r="BI246" s="326"/>
      <c r="BJ246" s="58"/>
      <c r="BK246" s="57"/>
      <c r="BL246" s="326"/>
      <c r="BN246" s="57"/>
      <c r="BO246" s="60"/>
      <c r="BP246" s="57"/>
      <c r="BQ246" s="57"/>
      <c r="BR246" s="58"/>
      <c r="BS246" s="58"/>
      <c r="BT246" s="57"/>
      <c r="BU246" s="60"/>
      <c r="BV246" s="60"/>
      <c r="BW246" s="60"/>
      <c r="BX246" s="326"/>
      <c r="BY246" s="57"/>
      <c r="BZ246" s="60"/>
      <c r="CA246" s="58"/>
      <c r="CB246" s="57"/>
      <c r="CC246" s="326"/>
      <c r="CD246" s="730"/>
      <c r="CE246" s="60"/>
      <c r="CF246" s="57"/>
      <c r="CG246" s="57"/>
      <c r="CH246" s="57"/>
      <c r="CI246" s="57"/>
      <c r="CJ246" s="57"/>
      <c r="CK246" s="57"/>
      <c r="CL246" s="57"/>
      <c r="CM246" s="57"/>
      <c r="CN246" s="57"/>
      <c r="CO246" s="57"/>
      <c r="CP246" s="57"/>
      <c r="CQ246" s="57"/>
      <c r="CR246" s="57"/>
      <c r="CS246" s="57"/>
      <c r="CT246" s="57"/>
      <c r="CU246" s="107"/>
      <c r="CV246" s="107"/>
    </row>
    <row r="247" spans="1:100" ht="9.75" hidden="1" customHeight="1">
      <c r="A247" s="1040"/>
      <c r="B247" s="1042"/>
      <c r="C247" s="36" t="s">
        <v>6</v>
      </c>
      <c r="D247" s="36">
        <f t="shared" si="19"/>
        <v>1</v>
      </c>
      <c r="M247" s="37">
        <v>0.5</v>
      </c>
      <c r="N247" s="37">
        <v>0.5</v>
      </c>
      <c r="P247" s="112"/>
      <c r="Q247" s="112"/>
      <c r="R247" s="182"/>
      <c r="CU247" s="106"/>
      <c r="CV247" s="106"/>
    </row>
    <row r="248" spans="1:100" ht="9.75" hidden="1" customHeight="1">
      <c r="A248" s="1040"/>
      <c r="B248" s="1042"/>
      <c r="C248" s="36" t="s">
        <v>7</v>
      </c>
      <c r="D248" s="36">
        <f t="shared" si="19"/>
        <v>8</v>
      </c>
      <c r="P248" s="112">
        <v>0.5</v>
      </c>
      <c r="Q248" s="41">
        <v>0.5</v>
      </c>
      <c r="R248" s="41">
        <v>5</v>
      </c>
      <c r="S248" s="182">
        <v>2</v>
      </c>
      <c r="T248" s="47"/>
      <c r="CU248" s="106"/>
      <c r="CV248" s="106"/>
    </row>
    <row r="249" spans="1:100" ht="9.75" hidden="1" customHeight="1">
      <c r="A249" s="1040"/>
      <c r="B249" s="1042"/>
      <c r="C249" s="36" t="s">
        <v>8</v>
      </c>
      <c r="D249" s="36">
        <f t="shared" si="19"/>
        <v>25</v>
      </c>
      <c r="H249" s="131">
        <v>1</v>
      </c>
      <c r="I249" s="131">
        <v>2</v>
      </c>
      <c r="J249" s="131">
        <v>3</v>
      </c>
      <c r="K249" s="131">
        <v>3</v>
      </c>
      <c r="L249" s="131">
        <v>2</v>
      </c>
      <c r="M249" s="132">
        <v>3</v>
      </c>
      <c r="N249" s="132">
        <v>1</v>
      </c>
      <c r="P249" s="112">
        <v>0.5</v>
      </c>
      <c r="Q249" s="112">
        <v>1</v>
      </c>
      <c r="R249" s="182">
        <v>0.5</v>
      </c>
      <c r="S249" s="182">
        <v>1</v>
      </c>
      <c r="T249" s="185">
        <v>2</v>
      </c>
      <c r="U249" s="185">
        <v>1</v>
      </c>
      <c r="AB249" s="42">
        <v>2</v>
      </c>
      <c r="AC249" s="231">
        <v>2</v>
      </c>
      <c r="CU249" s="106"/>
      <c r="CV249" s="106"/>
    </row>
    <row r="250" spans="1:100" ht="9.75" hidden="1" customHeight="1">
      <c r="A250" s="1041"/>
      <c r="B250" s="1044"/>
      <c r="C250" s="61" t="s">
        <v>9</v>
      </c>
      <c r="D250" s="61">
        <f t="shared" si="19"/>
        <v>98</v>
      </c>
      <c r="E250" s="61"/>
      <c r="F250" s="61"/>
      <c r="G250" s="61"/>
      <c r="H250" s="61"/>
      <c r="I250" s="61"/>
      <c r="J250" s="137">
        <v>6</v>
      </c>
      <c r="K250" s="137">
        <v>15</v>
      </c>
      <c r="L250" s="137">
        <v>10</v>
      </c>
      <c r="M250" s="138">
        <v>5</v>
      </c>
      <c r="N250" s="138">
        <v>15</v>
      </c>
      <c r="O250" s="138">
        <v>15</v>
      </c>
      <c r="P250" s="158">
        <v>10</v>
      </c>
      <c r="Q250" s="158">
        <v>5</v>
      </c>
      <c r="R250" s="183">
        <v>4</v>
      </c>
      <c r="S250" s="183">
        <v>4</v>
      </c>
      <c r="T250" s="234">
        <v>3</v>
      </c>
      <c r="U250" s="62"/>
      <c r="V250" s="62"/>
      <c r="W250" s="62"/>
      <c r="X250" s="62"/>
      <c r="Y250" s="62"/>
      <c r="Z250" s="62"/>
      <c r="AA250" s="62"/>
      <c r="AB250" s="61"/>
      <c r="AC250" s="329"/>
      <c r="AD250" s="158">
        <v>3</v>
      </c>
      <c r="AE250" s="158">
        <v>3</v>
      </c>
      <c r="AF250" s="62"/>
      <c r="AG250" s="62"/>
      <c r="AH250" s="62"/>
      <c r="AI250" s="62"/>
      <c r="AJ250" s="62"/>
      <c r="AK250" s="62"/>
      <c r="AL250" s="62"/>
      <c r="AM250" s="62"/>
      <c r="AN250" s="62"/>
      <c r="AO250" s="62"/>
      <c r="AP250" s="62"/>
      <c r="AQ250" s="62"/>
      <c r="AR250" s="61"/>
      <c r="AS250" s="64"/>
      <c r="AT250" s="243"/>
      <c r="AU250" s="243"/>
      <c r="AV250" s="61"/>
      <c r="AW250" s="61"/>
      <c r="AX250" s="62"/>
      <c r="AY250" s="61"/>
      <c r="AZ250" s="64"/>
      <c r="BA250" s="61"/>
      <c r="BB250" s="61"/>
      <c r="BC250" s="61"/>
      <c r="BD250" s="61"/>
      <c r="BE250" s="62"/>
      <c r="BF250" s="62"/>
      <c r="BG250" s="62"/>
      <c r="BH250" s="61"/>
      <c r="BI250" s="329"/>
      <c r="BJ250" s="62"/>
      <c r="BK250" s="61"/>
      <c r="BL250" s="329"/>
      <c r="BN250" s="61"/>
      <c r="BO250" s="64"/>
      <c r="BP250" s="61"/>
      <c r="BQ250" s="61"/>
      <c r="BR250" s="62"/>
      <c r="BS250" s="62"/>
      <c r="BT250" s="61"/>
      <c r="BU250" s="64"/>
      <c r="BV250" s="64"/>
      <c r="BW250" s="64"/>
      <c r="BX250" s="329"/>
      <c r="BY250" s="61"/>
      <c r="BZ250" s="64"/>
      <c r="CA250" s="62"/>
      <c r="CB250" s="61"/>
      <c r="CC250" s="329"/>
      <c r="CD250" s="732"/>
      <c r="CE250" s="64"/>
      <c r="CF250" s="61"/>
      <c r="CG250" s="61"/>
      <c r="CH250" s="61"/>
      <c r="CI250" s="61"/>
      <c r="CJ250" s="61"/>
      <c r="CK250" s="61"/>
      <c r="CL250" s="61"/>
      <c r="CM250" s="61"/>
      <c r="CN250" s="61"/>
      <c r="CO250" s="61"/>
      <c r="CP250" s="61"/>
      <c r="CQ250" s="61"/>
      <c r="CR250" s="61"/>
      <c r="CS250" s="61"/>
      <c r="CT250" s="61"/>
      <c r="CU250" s="108"/>
      <c r="CV250" s="108"/>
    </row>
    <row r="251" spans="1:100" ht="9.75" hidden="1" customHeight="1">
      <c r="A251" s="1039">
        <v>0</v>
      </c>
      <c r="B251" s="979" t="s">
        <v>15</v>
      </c>
      <c r="C251" s="67" t="s">
        <v>5</v>
      </c>
      <c r="D251" s="67">
        <f t="shared" si="19"/>
        <v>25</v>
      </c>
      <c r="E251" s="67"/>
      <c r="F251" s="67"/>
      <c r="G251" s="67"/>
      <c r="H251" s="67"/>
      <c r="I251" s="67"/>
      <c r="J251" s="67"/>
      <c r="K251" s="139">
        <v>5</v>
      </c>
      <c r="L251" s="139">
        <v>5</v>
      </c>
      <c r="M251" s="141">
        <v>5</v>
      </c>
      <c r="N251" s="142">
        <v>5</v>
      </c>
      <c r="O251" s="142">
        <v>5</v>
      </c>
      <c r="P251" s="68"/>
      <c r="Q251" s="68"/>
      <c r="R251" s="68"/>
      <c r="S251" s="68"/>
      <c r="T251" s="68"/>
      <c r="U251" s="68"/>
      <c r="V251" s="68"/>
      <c r="W251" s="68"/>
      <c r="X251" s="68"/>
      <c r="Y251" s="68"/>
      <c r="Z251" s="68"/>
      <c r="AA251" s="68"/>
      <c r="AB251" s="67"/>
      <c r="AC251" s="271"/>
      <c r="AD251" s="68"/>
      <c r="AE251" s="68"/>
      <c r="AF251" s="68"/>
      <c r="AG251" s="68"/>
      <c r="AH251" s="68"/>
      <c r="AI251" s="68"/>
      <c r="AJ251" s="68"/>
      <c r="AK251" s="68"/>
      <c r="AL251" s="68"/>
      <c r="AM251" s="68"/>
      <c r="AN251" s="68"/>
      <c r="AO251" s="68"/>
      <c r="AP251" s="68"/>
      <c r="AQ251" s="68"/>
      <c r="AR251" s="67"/>
      <c r="AS251" s="70"/>
      <c r="AT251" s="244"/>
      <c r="AU251" s="244"/>
      <c r="AV251" s="67"/>
      <c r="AW251" s="67"/>
      <c r="AX251" s="68"/>
      <c r="AY251" s="67"/>
      <c r="AZ251" s="70"/>
      <c r="BA251" s="67"/>
      <c r="BB251" s="67"/>
      <c r="BC251" s="67"/>
      <c r="BD251" s="67"/>
      <c r="BE251" s="68"/>
      <c r="BF251" s="68"/>
      <c r="BG251" s="68"/>
      <c r="BH251" s="67"/>
      <c r="BI251" s="271"/>
      <c r="BJ251" s="68"/>
      <c r="BK251" s="67"/>
      <c r="BL251" s="271"/>
      <c r="BN251" s="67"/>
      <c r="BO251" s="70"/>
      <c r="BP251" s="67"/>
      <c r="BQ251" s="67"/>
      <c r="BR251" s="68"/>
      <c r="BS251" s="68"/>
      <c r="BT251" s="67"/>
      <c r="BU251" s="70"/>
      <c r="BV251" s="70"/>
      <c r="BW251" s="70"/>
      <c r="BX251" s="271"/>
      <c r="BY251" s="67"/>
      <c r="BZ251" s="70"/>
      <c r="CA251" s="68"/>
      <c r="CB251" s="67"/>
      <c r="CC251" s="271"/>
      <c r="CD251" s="733"/>
      <c r="CE251" s="70"/>
      <c r="CF251" s="67"/>
      <c r="CG251" s="67"/>
      <c r="CH251" s="67"/>
      <c r="CI251" s="67"/>
      <c r="CJ251" s="67"/>
      <c r="CK251" s="67"/>
      <c r="CL251" s="67"/>
      <c r="CM251" s="67"/>
      <c r="CN251" s="67"/>
      <c r="CO251" s="67"/>
      <c r="CP251" s="67"/>
      <c r="CQ251" s="67"/>
      <c r="CR251" s="67"/>
      <c r="CS251" s="67"/>
      <c r="CT251" s="67"/>
      <c r="CU251" s="106"/>
      <c r="CV251" s="106"/>
    </row>
    <row r="252" spans="1:100" ht="9.75" hidden="1" customHeight="1">
      <c r="A252" s="1040"/>
      <c r="B252" s="980"/>
      <c r="C252" s="36" t="s">
        <v>6</v>
      </c>
      <c r="D252" s="36">
        <f t="shared" si="19"/>
        <v>2</v>
      </c>
      <c r="N252" s="112">
        <v>2</v>
      </c>
      <c r="O252" s="112"/>
      <c r="CU252" s="106"/>
      <c r="CV252" s="106"/>
    </row>
    <row r="253" spans="1:100" ht="9.75" hidden="1" customHeight="1">
      <c r="A253" s="1040"/>
      <c r="B253" s="980"/>
      <c r="C253" s="36" t="s">
        <v>7</v>
      </c>
      <c r="D253" s="36">
        <f t="shared" si="19"/>
        <v>0</v>
      </c>
      <c r="O253" s="112"/>
      <c r="CU253" s="106"/>
      <c r="CV253" s="106"/>
    </row>
    <row r="254" spans="1:100" ht="9.75" hidden="1" customHeight="1">
      <c r="A254" s="1040"/>
      <c r="B254" s="980"/>
      <c r="C254" s="46" t="s">
        <v>8</v>
      </c>
      <c r="D254" s="46">
        <f t="shared" si="19"/>
        <v>15</v>
      </c>
      <c r="E254" s="46"/>
      <c r="F254" s="46"/>
      <c r="G254" s="46"/>
      <c r="H254" s="46"/>
      <c r="I254" s="46"/>
      <c r="J254" s="46"/>
      <c r="K254" s="81">
        <v>3</v>
      </c>
      <c r="L254" s="81">
        <v>5</v>
      </c>
      <c r="M254" s="80">
        <v>3</v>
      </c>
      <c r="N254" s="80">
        <v>2</v>
      </c>
      <c r="O254" s="136">
        <v>2</v>
      </c>
      <c r="P254" s="47"/>
      <c r="Q254" s="47"/>
      <c r="R254" s="47"/>
      <c r="S254" s="47"/>
      <c r="T254" s="47"/>
      <c r="U254" s="47"/>
      <c r="V254" s="47"/>
      <c r="W254" s="47"/>
      <c r="X254" s="47"/>
      <c r="Y254" s="47"/>
      <c r="Z254" s="47"/>
      <c r="AA254" s="47"/>
      <c r="AB254" s="46"/>
      <c r="AC254" s="328"/>
      <c r="AD254" s="47"/>
      <c r="AE254" s="47"/>
      <c r="AF254" s="47"/>
      <c r="AG254" s="47"/>
      <c r="AH254" s="47"/>
      <c r="AI254" s="47"/>
      <c r="AJ254" s="47"/>
      <c r="AK254" s="47"/>
      <c r="AL254" s="47"/>
      <c r="AM254" s="47"/>
      <c r="AN254" s="47"/>
      <c r="AO254" s="47"/>
      <c r="AP254" s="47"/>
      <c r="AQ254" s="47"/>
      <c r="AR254" s="46"/>
      <c r="AS254" s="45"/>
      <c r="AT254" s="237"/>
      <c r="AU254" s="237"/>
      <c r="AV254" s="46"/>
      <c r="AW254" s="46"/>
      <c r="AX254" s="47"/>
      <c r="AY254" s="46"/>
      <c r="AZ254" s="45"/>
      <c r="BA254" s="46"/>
      <c r="BB254" s="46"/>
      <c r="BC254" s="46"/>
      <c r="BD254" s="46"/>
      <c r="BE254" s="47"/>
      <c r="BF254" s="47"/>
      <c r="BG254" s="47"/>
      <c r="BH254" s="46"/>
      <c r="BI254" s="328"/>
      <c r="BJ254" s="47"/>
      <c r="BK254" s="46"/>
      <c r="BL254" s="328"/>
      <c r="BN254" s="46"/>
      <c r="BO254" s="45"/>
      <c r="BP254" s="46"/>
      <c r="BQ254" s="46"/>
      <c r="BR254" s="47"/>
      <c r="BS254" s="47"/>
      <c r="BT254" s="46"/>
      <c r="BU254" s="45"/>
      <c r="BV254" s="45"/>
      <c r="BW254" s="45"/>
      <c r="BX254" s="328"/>
      <c r="BY254" s="46"/>
      <c r="BZ254" s="45"/>
      <c r="CA254" s="47"/>
      <c r="CB254" s="46"/>
      <c r="CC254" s="328"/>
      <c r="CD254" s="735"/>
      <c r="CE254" s="45"/>
      <c r="CF254" s="46"/>
      <c r="CG254" s="46"/>
      <c r="CH254" s="46"/>
      <c r="CI254" s="46"/>
      <c r="CJ254" s="46"/>
      <c r="CK254" s="46"/>
      <c r="CL254" s="46"/>
      <c r="CM254" s="46"/>
      <c r="CN254" s="46"/>
      <c r="CO254" s="46"/>
      <c r="CP254" s="46"/>
      <c r="CQ254" s="46"/>
      <c r="CR254" s="46"/>
      <c r="CS254" s="46"/>
      <c r="CT254" s="46"/>
      <c r="CU254" s="106"/>
      <c r="CV254" s="106"/>
    </row>
    <row r="255" spans="1:100" ht="9.75" hidden="1" customHeight="1">
      <c r="A255" s="1041"/>
      <c r="B255" s="981"/>
      <c r="C255" s="46" t="s">
        <v>9</v>
      </c>
      <c r="D255" s="46">
        <f t="shared" si="19"/>
        <v>10</v>
      </c>
      <c r="E255" s="46"/>
      <c r="F255" s="46"/>
      <c r="G255" s="46"/>
      <c r="H255" s="46"/>
      <c r="I255" s="46"/>
      <c r="J255" s="46"/>
      <c r="K255" s="46"/>
      <c r="L255" s="46"/>
      <c r="M255" s="46"/>
      <c r="N255" s="81">
        <v>5</v>
      </c>
      <c r="O255" s="136">
        <v>5</v>
      </c>
      <c r="P255" s="47"/>
      <c r="Q255" s="47"/>
      <c r="R255" s="47"/>
      <c r="S255" s="47"/>
      <c r="T255" s="47"/>
      <c r="U255" s="47"/>
      <c r="V255" s="47"/>
      <c r="W255" s="47"/>
      <c r="X255" s="47"/>
      <c r="Y255" s="47"/>
      <c r="Z255" s="47"/>
      <c r="AA255" s="47"/>
      <c r="AB255" s="46"/>
      <c r="AC255" s="328"/>
      <c r="AD255" s="47"/>
      <c r="AE255" s="47"/>
      <c r="AF255" s="47"/>
      <c r="AG255" s="47"/>
      <c r="AH255" s="47"/>
      <c r="AI255" s="47"/>
      <c r="AJ255" s="47"/>
      <c r="AK255" s="47"/>
      <c r="AL255" s="47"/>
      <c r="AM255" s="47"/>
      <c r="AN255" s="47"/>
      <c r="AO255" s="47"/>
      <c r="AP255" s="47"/>
      <c r="AQ255" s="47"/>
      <c r="AR255" s="46"/>
      <c r="AS255" s="45"/>
      <c r="AT255" s="237"/>
      <c r="AU255" s="237"/>
      <c r="AV255" s="46"/>
      <c r="AW255" s="46"/>
      <c r="AX255" s="47"/>
      <c r="AY255" s="46"/>
      <c r="AZ255" s="45"/>
      <c r="BA255" s="46"/>
      <c r="BB255" s="46"/>
      <c r="BC255" s="46"/>
      <c r="BD255" s="46"/>
      <c r="BE255" s="47"/>
      <c r="BF255" s="47"/>
      <c r="BG255" s="47"/>
      <c r="BH255" s="46"/>
      <c r="BI255" s="328"/>
      <c r="BJ255" s="47"/>
      <c r="BK255" s="46"/>
      <c r="BL255" s="328"/>
      <c r="BN255" s="46"/>
      <c r="BO255" s="45"/>
      <c r="BP255" s="46"/>
      <c r="BQ255" s="46"/>
      <c r="BR255" s="47"/>
      <c r="BS255" s="47"/>
      <c r="BT255" s="46"/>
      <c r="BU255" s="45"/>
      <c r="BV255" s="45"/>
      <c r="BW255" s="45"/>
      <c r="BX255" s="328"/>
      <c r="BY255" s="46"/>
      <c r="BZ255" s="45"/>
      <c r="CA255" s="47"/>
      <c r="CB255" s="46"/>
      <c r="CC255" s="328"/>
      <c r="CD255" s="735"/>
      <c r="CE255" s="45"/>
      <c r="CF255" s="46"/>
      <c r="CG255" s="46"/>
      <c r="CH255" s="46"/>
      <c r="CI255" s="46"/>
      <c r="CJ255" s="46"/>
      <c r="CK255" s="46"/>
      <c r="CL255" s="46"/>
      <c r="CM255" s="46"/>
      <c r="CN255" s="46"/>
      <c r="CO255" s="46"/>
      <c r="CP255" s="46"/>
      <c r="CQ255" s="46"/>
      <c r="CR255" s="46"/>
      <c r="CS255" s="46"/>
      <c r="CT255" s="46"/>
      <c r="CU255" s="46"/>
      <c r="CV255" s="46"/>
    </row>
    <row r="256" spans="1:100" ht="9.75" hidden="1" customHeight="1">
      <c r="A256" s="1036">
        <v>0</v>
      </c>
      <c r="B256" s="1012" t="s">
        <v>16</v>
      </c>
      <c r="C256" s="57" t="s">
        <v>5</v>
      </c>
      <c r="D256" s="57">
        <f t="shared" si="19"/>
        <v>0</v>
      </c>
      <c r="E256" s="57"/>
      <c r="F256" s="57"/>
      <c r="G256" s="57"/>
      <c r="H256" s="57"/>
      <c r="I256" s="57"/>
      <c r="J256" s="57"/>
      <c r="K256" s="57"/>
      <c r="L256" s="57"/>
      <c r="M256" s="57"/>
      <c r="N256" s="57"/>
      <c r="O256" s="58"/>
      <c r="P256" s="58"/>
      <c r="Q256" s="58"/>
      <c r="R256" s="58"/>
      <c r="S256" s="58"/>
      <c r="T256" s="58"/>
      <c r="U256" s="58"/>
      <c r="V256" s="58"/>
      <c r="W256" s="58"/>
      <c r="X256" s="58"/>
      <c r="Y256" s="58"/>
      <c r="Z256" s="58"/>
      <c r="AA256" s="58"/>
      <c r="AB256" s="57"/>
      <c r="AC256" s="326"/>
      <c r="AD256" s="58"/>
      <c r="AE256" s="58"/>
      <c r="AF256" s="58"/>
      <c r="AG256" s="58"/>
      <c r="AH256" s="58"/>
      <c r="AI256" s="58"/>
      <c r="AJ256" s="58"/>
      <c r="AK256" s="58"/>
      <c r="AL256" s="58"/>
      <c r="AM256" s="58"/>
      <c r="AN256" s="58"/>
      <c r="AO256" s="58"/>
      <c r="AP256" s="58"/>
      <c r="AQ256" s="58"/>
      <c r="AR256" s="57"/>
      <c r="AS256" s="60"/>
      <c r="AT256" s="241"/>
      <c r="AU256" s="241"/>
      <c r="AV256" s="57"/>
      <c r="AW256" s="57"/>
      <c r="AX256" s="58"/>
      <c r="AY256" s="57"/>
      <c r="AZ256" s="60"/>
      <c r="BA256" s="57"/>
      <c r="BB256" s="57"/>
      <c r="BC256" s="57"/>
      <c r="BD256" s="57"/>
      <c r="BE256" s="58"/>
      <c r="BF256" s="58"/>
      <c r="BG256" s="58"/>
      <c r="BH256" s="57"/>
      <c r="BI256" s="326"/>
      <c r="BJ256" s="58"/>
      <c r="BK256" s="57"/>
      <c r="BL256" s="326"/>
      <c r="BN256" s="57"/>
      <c r="BO256" s="60"/>
      <c r="BP256" s="57"/>
      <c r="BQ256" s="57"/>
      <c r="BR256" s="58"/>
      <c r="BS256" s="58"/>
      <c r="BT256" s="57"/>
      <c r="BU256" s="60"/>
      <c r="BV256" s="60"/>
      <c r="BW256" s="60"/>
      <c r="BX256" s="326"/>
      <c r="BY256" s="57"/>
      <c r="BZ256" s="60"/>
      <c r="CA256" s="58"/>
      <c r="CB256" s="57"/>
      <c r="CC256" s="326"/>
      <c r="CD256" s="730"/>
      <c r="CE256" s="60"/>
      <c r="CF256" s="57"/>
      <c r="CG256" s="57"/>
      <c r="CH256" s="57"/>
      <c r="CI256" s="57"/>
      <c r="CJ256" s="57"/>
      <c r="CK256" s="57"/>
      <c r="CL256" s="57"/>
      <c r="CM256" s="57"/>
      <c r="CN256" s="57"/>
      <c r="CO256" s="57"/>
      <c r="CP256" s="57"/>
      <c r="CQ256" s="57"/>
      <c r="CR256" s="57"/>
      <c r="CS256" s="57"/>
      <c r="CT256" s="57"/>
      <c r="CU256" s="57"/>
      <c r="CV256" s="57"/>
    </row>
    <row r="257" spans="1:100" ht="9.75" hidden="1" customHeight="1">
      <c r="A257" s="1037"/>
      <c r="B257" s="1013"/>
      <c r="C257" s="36" t="s">
        <v>6</v>
      </c>
      <c r="D257" s="36">
        <f t="shared" si="19"/>
        <v>0</v>
      </c>
      <c r="M257" s="36"/>
      <c r="N257" s="36"/>
    </row>
    <row r="258" spans="1:100" ht="9.75" hidden="1" customHeight="1">
      <c r="A258" s="1037"/>
      <c r="B258" s="1013"/>
      <c r="C258" s="36" t="s">
        <v>7</v>
      </c>
      <c r="D258" s="36">
        <f t="shared" si="19"/>
        <v>0</v>
      </c>
      <c r="M258" s="36"/>
      <c r="N258" s="36"/>
    </row>
    <row r="259" spans="1:100" ht="9.75" hidden="1" customHeight="1">
      <c r="A259" s="1037"/>
      <c r="B259" s="1013"/>
      <c r="C259" s="36" t="s">
        <v>8</v>
      </c>
      <c r="D259" s="36">
        <f t="shared" si="19"/>
        <v>0</v>
      </c>
      <c r="M259" s="36"/>
      <c r="N259" s="36"/>
    </row>
    <row r="260" spans="1:100" ht="9.75" hidden="1" customHeight="1">
      <c r="A260" s="1038"/>
      <c r="B260" s="1014"/>
      <c r="C260" s="46" t="s">
        <v>9</v>
      </c>
      <c r="D260" s="46">
        <f t="shared" si="19"/>
        <v>4</v>
      </c>
      <c r="E260" s="46"/>
      <c r="F260" s="46"/>
      <c r="G260" s="46"/>
      <c r="H260" s="46"/>
      <c r="I260" s="46"/>
      <c r="J260" s="46"/>
      <c r="K260" s="46"/>
      <c r="L260" s="46"/>
      <c r="M260" s="46"/>
      <c r="N260" s="46"/>
      <c r="O260" s="47"/>
      <c r="P260" s="80">
        <v>4</v>
      </c>
      <c r="Q260" s="47"/>
      <c r="R260" s="47"/>
      <c r="S260" s="47"/>
      <c r="T260" s="47"/>
      <c r="U260" s="47"/>
      <c r="V260" s="47"/>
      <c r="W260" s="47"/>
      <c r="X260" s="47"/>
      <c r="Y260" s="47"/>
      <c r="Z260" s="47"/>
      <c r="AA260" s="47"/>
      <c r="AB260" s="46"/>
      <c r="AC260" s="328"/>
      <c r="AD260" s="47"/>
      <c r="AE260" s="47"/>
      <c r="AF260" s="47"/>
      <c r="AG260" s="47"/>
      <c r="AH260" s="47"/>
      <c r="AI260" s="47"/>
      <c r="AJ260" s="47"/>
      <c r="AK260" s="47"/>
      <c r="AL260" s="47"/>
      <c r="AM260" s="47"/>
      <c r="AN260" s="47"/>
      <c r="AO260" s="47"/>
      <c r="AP260" s="47"/>
      <c r="AQ260" s="47"/>
      <c r="AR260" s="46"/>
      <c r="AS260" s="45"/>
      <c r="AT260" s="237"/>
      <c r="AU260" s="237"/>
      <c r="AV260" s="46"/>
      <c r="AW260" s="46"/>
      <c r="AX260" s="47"/>
      <c r="AY260" s="46"/>
      <c r="AZ260" s="45"/>
      <c r="BA260" s="46"/>
      <c r="BB260" s="46"/>
      <c r="BC260" s="46"/>
      <c r="BD260" s="46"/>
      <c r="BE260" s="47"/>
      <c r="BF260" s="47"/>
      <c r="BG260" s="47"/>
      <c r="BH260" s="46"/>
      <c r="BI260" s="328"/>
      <c r="BJ260" s="47"/>
      <c r="BK260" s="46"/>
      <c r="BL260" s="328"/>
      <c r="BN260" s="46"/>
      <c r="BO260" s="45"/>
      <c r="BP260" s="46"/>
      <c r="BQ260" s="46"/>
      <c r="BR260" s="47"/>
      <c r="BS260" s="47"/>
      <c r="BT260" s="46"/>
      <c r="BU260" s="45"/>
      <c r="BV260" s="45"/>
      <c r="BW260" s="45"/>
      <c r="BX260" s="328"/>
      <c r="BY260" s="46"/>
      <c r="BZ260" s="45"/>
      <c r="CA260" s="47"/>
      <c r="CB260" s="46"/>
      <c r="CC260" s="328"/>
      <c r="CD260" s="735"/>
      <c r="CE260" s="45"/>
      <c r="CF260" s="46"/>
      <c r="CG260" s="46"/>
      <c r="CH260" s="46"/>
      <c r="CI260" s="46"/>
      <c r="CJ260" s="46"/>
      <c r="CK260" s="46"/>
      <c r="CL260" s="46"/>
      <c r="CM260" s="46"/>
      <c r="CN260" s="46"/>
      <c r="CO260" s="46"/>
      <c r="CP260" s="46"/>
      <c r="CQ260" s="46"/>
      <c r="CR260" s="46"/>
      <c r="CS260" s="46"/>
      <c r="CT260" s="46"/>
      <c r="CU260" s="46"/>
      <c r="CV260" s="46"/>
    </row>
    <row r="261" spans="1:100" ht="9.75" hidden="1" customHeight="1">
      <c r="A261" s="1024">
        <v>0</v>
      </c>
      <c r="B261" s="979" t="s">
        <v>17</v>
      </c>
      <c r="C261" s="57" t="s">
        <v>5</v>
      </c>
      <c r="D261" s="57">
        <f t="shared" si="19"/>
        <v>0</v>
      </c>
      <c r="E261" s="107"/>
      <c r="F261" s="107"/>
      <c r="G261" s="107"/>
      <c r="H261" s="107"/>
      <c r="I261" s="107"/>
      <c r="J261" s="107"/>
      <c r="K261" s="107"/>
      <c r="L261" s="107"/>
      <c r="M261" s="107"/>
      <c r="N261" s="152"/>
      <c r="O261" s="152"/>
      <c r="P261" s="152"/>
      <c r="Q261" s="152"/>
      <c r="R261" s="152"/>
      <c r="S261" s="152"/>
      <c r="T261" s="152"/>
      <c r="U261" s="152"/>
      <c r="V261" s="152"/>
      <c r="W261" s="152"/>
      <c r="X261" s="152"/>
      <c r="Y261" s="152"/>
      <c r="Z261" s="152"/>
      <c r="AA261" s="152"/>
      <c r="AB261" s="107"/>
      <c r="AC261" s="330"/>
      <c r="AD261" s="152"/>
      <c r="AE261" s="152"/>
      <c r="AF261" s="152"/>
      <c r="AG261" s="152"/>
      <c r="AH261" s="152"/>
      <c r="AI261" s="152"/>
      <c r="AJ261" s="152"/>
      <c r="AK261" s="152"/>
      <c r="AL261" s="152"/>
      <c r="AM261" s="152"/>
      <c r="AN261" s="152"/>
      <c r="AO261" s="152"/>
      <c r="AP261" s="152"/>
      <c r="AQ261" s="152"/>
      <c r="AR261" s="107"/>
      <c r="AS261" s="209"/>
      <c r="AT261" s="245"/>
      <c r="AU261" s="245"/>
      <c r="AV261" s="107"/>
      <c r="AW261" s="107"/>
      <c r="AX261" s="152"/>
      <c r="AY261" s="107"/>
      <c r="AZ261" s="209"/>
      <c r="BA261" s="107"/>
      <c r="BB261" s="107"/>
      <c r="BC261" s="107"/>
      <c r="BD261" s="107"/>
      <c r="BE261" s="152"/>
      <c r="BF261" s="152"/>
      <c r="BG261" s="152"/>
      <c r="BH261" s="107"/>
      <c r="BI261" s="330"/>
      <c r="BJ261" s="152"/>
      <c r="BK261" s="107"/>
      <c r="BL261" s="330"/>
      <c r="BN261" s="107"/>
      <c r="BO261" s="209"/>
      <c r="BP261" s="107"/>
      <c r="BQ261" s="107"/>
      <c r="BR261" s="152"/>
      <c r="BS261" s="152"/>
      <c r="BT261" s="107"/>
      <c r="BU261" s="209"/>
      <c r="BV261" s="209"/>
      <c r="BW261" s="209"/>
      <c r="BX261" s="330"/>
      <c r="BY261" s="107"/>
      <c r="BZ261" s="209"/>
      <c r="CA261" s="152"/>
      <c r="CB261" s="107"/>
      <c r="CC261" s="330"/>
      <c r="CD261" s="743"/>
      <c r="CE261" s="209"/>
      <c r="CF261" s="107"/>
      <c r="CG261" s="107"/>
      <c r="CH261" s="107"/>
      <c r="CI261" s="107"/>
      <c r="CJ261" s="107"/>
      <c r="CK261" s="107"/>
      <c r="CL261" s="107"/>
      <c r="CM261" s="107"/>
      <c r="CN261" s="107"/>
      <c r="CO261" s="107"/>
      <c r="CP261" s="107"/>
      <c r="CQ261" s="107"/>
      <c r="CR261" s="107"/>
      <c r="CS261" s="107"/>
      <c r="CT261" s="107"/>
      <c r="CU261" s="107"/>
      <c r="CV261" s="107"/>
    </row>
    <row r="262" spans="1:100" ht="9.75" hidden="1" customHeight="1">
      <c r="A262" s="1025"/>
      <c r="B262" s="980"/>
      <c r="C262" s="36" t="s">
        <v>6</v>
      </c>
      <c r="D262" s="36">
        <f t="shared" si="19"/>
        <v>0</v>
      </c>
      <c r="E262" s="106"/>
      <c r="F262" s="106"/>
      <c r="G262" s="106"/>
      <c r="H262" s="106"/>
      <c r="I262" s="106"/>
      <c r="J262" s="106"/>
      <c r="K262" s="106"/>
      <c r="L262" s="106"/>
      <c r="M262" s="106"/>
      <c r="N262" s="149"/>
      <c r="O262" s="149"/>
      <c r="P262" s="149"/>
      <c r="Q262" s="149"/>
      <c r="R262" s="149"/>
      <c r="S262" s="149"/>
      <c r="T262" s="149"/>
      <c r="U262" s="149"/>
      <c r="V262" s="149"/>
      <c r="W262" s="149"/>
      <c r="X262" s="149"/>
      <c r="Y262" s="149"/>
      <c r="Z262" s="149"/>
      <c r="AA262" s="149"/>
      <c r="AB262" s="106"/>
      <c r="AC262" s="35"/>
      <c r="AD262" s="149"/>
      <c r="AE262" s="149"/>
      <c r="AF262" s="149"/>
      <c r="AG262" s="149"/>
      <c r="AH262" s="149"/>
      <c r="AI262" s="149"/>
      <c r="AJ262" s="149"/>
      <c r="AK262" s="149"/>
      <c r="AL262" s="149"/>
      <c r="AM262" s="149"/>
      <c r="AN262" s="149"/>
      <c r="AO262" s="149"/>
      <c r="AP262" s="149"/>
      <c r="AQ262" s="149"/>
      <c r="AR262" s="106"/>
      <c r="AS262" s="210"/>
      <c r="AT262" s="246"/>
      <c r="AU262" s="246"/>
      <c r="AV262" s="106"/>
      <c r="AW262" s="106"/>
      <c r="AX262" s="149"/>
      <c r="AY262" s="106"/>
      <c r="AZ262" s="210"/>
      <c r="BA262" s="106"/>
      <c r="BB262" s="106"/>
      <c r="BC262" s="106"/>
      <c r="BD262" s="106"/>
      <c r="BE262" s="149"/>
      <c r="BF262" s="149"/>
      <c r="BG262" s="149"/>
      <c r="BH262" s="106"/>
      <c r="BI262" s="35"/>
      <c r="BJ262" s="149"/>
      <c r="BK262" s="106"/>
      <c r="BL262" s="35"/>
      <c r="BN262" s="106"/>
      <c r="BO262" s="210"/>
      <c r="BP262" s="106"/>
      <c r="BQ262" s="106"/>
      <c r="BR262" s="149"/>
      <c r="BS262" s="149"/>
      <c r="BT262" s="106"/>
      <c r="BU262" s="210"/>
      <c r="BV262" s="210"/>
      <c r="BW262" s="210"/>
      <c r="BX262" s="35"/>
      <c r="BY262" s="106"/>
      <c r="BZ262" s="210"/>
      <c r="CA262" s="149"/>
      <c r="CB262" s="106"/>
      <c r="CC262" s="35"/>
      <c r="CD262" s="739"/>
      <c r="CE262" s="210"/>
      <c r="CF262" s="106"/>
      <c r="CG262" s="106"/>
      <c r="CH262" s="106"/>
      <c r="CI262" s="106"/>
      <c r="CJ262" s="106"/>
      <c r="CK262" s="106"/>
      <c r="CL262" s="106"/>
      <c r="CM262" s="106"/>
      <c r="CN262" s="106"/>
      <c r="CO262" s="106"/>
      <c r="CP262" s="106"/>
      <c r="CQ262" s="106"/>
      <c r="CR262" s="106"/>
      <c r="CS262" s="106"/>
      <c r="CT262" s="106"/>
      <c r="CU262" s="106"/>
      <c r="CV262" s="106"/>
    </row>
    <row r="263" spans="1:100" ht="9.75" hidden="1" customHeight="1">
      <c r="A263" s="1025"/>
      <c r="B263" s="980"/>
      <c r="C263" s="36" t="s">
        <v>7</v>
      </c>
      <c r="D263" s="36">
        <f t="shared" si="19"/>
        <v>0</v>
      </c>
      <c r="E263" s="106"/>
      <c r="F263" s="106"/>
      <c r="G263" s="106"/>
      <c r="H263" s="106"/>
      <c r="I263" s="106"/>
      <c r="J263" s="106"/>
      <c r="K263" s="106"/>
      <c r="L263" s="106"/>
      <c r="M263" s="106"/>
      <c r="N263" s="149"/>
      <c r="O263" s="149"/>
      <c r="P263" s="149"/>
      <c r="Q263" s="149"/>
      <c r="R263" s="149"/>
      <c r="S263" s="149"/>
      <c r="T263" s="149"/>
      <c r="U263" s="149"/>
      <c r="V263" s="149"/>
      <c r="W263" s="149"/>
      <c r="X263" s="149"/>
      <c r="Y263" s="149"/>
      <c r="Z263" s="149"/>
      <c r="AA263" s="149"/>
      <c r="AB263" s="106"/>
      <c r="AC263" s="35"/>
      <c r="AD263" s="149"/>
      <c r="AE263" s="149"/>
      <c r="AF263" s="149"/>
      <c r="AG263" s="149"/>
      <c r="AH263" s="149"/>
      <c r="AI263" s="149"/>
      <c r="AJ263" s="149"/>
      <c r="AK263" s="149"/>
      <c r="AL263" s="149"/>
      <c r="AM263" s="149"/>
      <c r="AN263" s="149"/>
      <c r="AO263" s="149"/>
      <c r="AP263" s="149"/>
      <c r="AQ263" s="149"/>
      <c r="AR263" s="106"/>
      <c r="AS263" s="210"/>
      <c r="AT263" s="246"/>
      <c r="AU263" s="246"/>
      <c r="AV263" s="106"/>
      <c r="AW263" s="106"/>
      <c r="AX263" s="149"/>
      <c r="AY263" s="106"/>
      <c r="AZ263" s="210"/>
      <c r="BA263" s="106"/>
      <c r="BB263" s="106"/>
      <c r="BC263" s="106"/>
      <c r="BD263" s="106"/>
      <c r="BE263" s="149"/>
      <c r="BF263" s="149"/>
      <c r="BG263" s="149"/>
      <c r="BH263" s="106"/>
      <c r="BI263" s="35"/>
      <c r="BJ263" s="149"/>
      <c r="BK263" s="106"/>
      <c r="BL263" s="35"/>
      <c r="BN263" s="106"/>
      <c r="BO263" s="210"/>
      <c r="BP263" s="106"/>
      <c r="BQ263" s="106"/>
      <c r="BR263" s="149"/>
      <c r="BS263" s="149"/>
      <c r="BT263" s="106"/>
      <c r="BU263" s="210"/>
      <c r="BV263" s="210"/>
      <c r="BW263" s="210"/>
      <c r="BX263" s="35"/>
      <c r="BY263" s="106"/>
      <c r="BZ263" s="210"/>
      <c r="CA263" s="149"/>
      <c r="CB263" s="106"/>
      <c r="CC263" s="35"/>
      <c r="CD263" s="739"/>
      <c r="CE263" s="210"/>
      <c r="CF263" s="106"/>
      <c r="CG263" s="106"/>
      <c r="CH263" s="106"/>
      <c r="CI263" s="106"/>
      <c r="CJ263" s="106"/>
      <c r="CK263" s="106"/>
      <c r="CL263" s="106"/>
      <c r="CM263" s="106"/>
      <c r="CN263" s="106"/>
      <c r="CO263" s="106"/>
      <c r="CP263" s="106"/>
      <c r="CQ263" s="106"/>
      <c r="CR263" s="106"/>
      <c r="CS263" s="106"/>
      <c r="CT263" s="106"/>
      <c r="CU263" s="106"/>
      <c r="CV263" s="106"/>
    </row>
    <row r="264" spans="1:100" ht="9.75" hidden="1" customHeight="1">
      <c r="A264" s="1025"/>
      <c r="B264" s="980"/>
      <c r="C264" s="36" t="s">
        <v>8</v>
      </c>
      <c r="D264" s="36">
        <f t="shared" si="19"/>
        <v>0</v>
      </c>
      <c r="E264" s="106"/>
      <c r="F264" s="106"/>
      <c r="G264" s="106"/>
      <c r="H264" s="106"/>
      <c r="I264" s="106"/>
      <c r="J264" s="106"/>
      <c r="K264" s="106"/>
      <c r="L264" s="106"/>
      <c r="M264" s="106"/>
      <c r="N264" s="149"/>
      <c r="O264" s="149"/>
      <c r="P264" s="149"/>
      <c r="Q264" s="149"/>
      <c r="R264" s="149"/>
      <c r="S264" s="149"/>
      <c r="T264" s="149"/>
      <c r="U264" s="149"/>
      <c r="V264" s="149"/>
      <c r="W264" s="149"/>
      <c r="X264" s="149"/>
      <c r="Y264" s="149"/>
      <c r="Z264" s="149"/>
      <c r="AA264" s="149"/>
      <c r="AB264" s="106"/>
      <c r="AC264" s="35"/>
      <c r="AD264" s="149"/>
      <c r="AE264" s="149"/>
      <c r="AF264" s="149"/>
      <c r="AG264" s="149"/>
      <c r="AH264" s="149"/>
      <c r="AI264" s="149"/>
      <c r="AJ264" s="149"/>
      <c r="AK264" s="149"/>
      <c r="AL264" s="149"/>
      <c r="AM264" s="149"/>
      <c r="AN264" s="149"/>
      <c r="AO264" s="149"/>
      <c r="AP264" s="149"/>
      <c r="AQ264" s="149"/>
      <c r="AR264" s="106"/>
      <c r="AS264" s="210"/>
      <c r="AT264" s="246"/>
      <c r="AU264" s="246"/>
      <c r="AV264" s="106"/>
      <c r="AW264" s="106"/>
      <c r="AX264" s="149"/>
      <c r="AY264" s="106"/>
      <c r="AZ264" s="210"/>
      <c r="BA264" s="106"/>
      <c r="BB264" s="106"/>
      <c r="BC264" s="106"/>
      <c r="BD264" s="106"/>
      <c r="BE264" s="149"/>
      <c r="BF264" s="149"/>
      <c r="BG264" s="149"/>
      <c r="BH264" s="106"/>
      <c r="BI264" s="35"/>
      <c r="BJ264" s="149"/>
      <c r="BK264" s="106"/>
      <c r="BL264" s="35"/>
      <c r="BN264" s="106"/>
      <c r="BO264" s="210"/>
      <c r="BP264" s="106"/>
      <c r="BQ264" s="106"/>
      <c r="BR264" s="149"/>
      <c r="BS264" s="149"/>
      <c r="BT264" s="106"/>
      <c r="BU264" s="210"/>
      <c r="BV264" s="210"/>
      <c r="BW264" s="210"/>
      <c r="BX264" s="35"/>
      <c r="BY264" s="106"/>
      <c r="BZ264" s="210"/>
      <c r="CA264" s="149"/>
      <c r="CB264" s="106"/>
      <c r="CC264" s="35"/>
      <c r="CD264" s="739"/>
      <c r="CE264" s="210"/>
      <c r="CF264" s="106"/>
      <c r="CG264" s="106"/>
      <c r="CH264" s="106"/>
      <c r="CI264" s="106"/>
      <c r="CJ264" s="106"/>
      <c r="CK264" s="106"/>
      <c r="CL264" s="106"/>
      <c r="CM264" s="106"/>
      <c r="CN264" s="106"/>
      <c r="CO264" s="106"/>
      <c r="CP264" s="106"/>
      <c r="CQ264" s="106"/>
      <c r="CR264" s="106"/>
      <c r="CS264" s="106"/>
      <c r="CT264" s="106"/>
      <c r="CU264" s="106"/>
      <c r="CV264" s="106"/>
    </row>
    <row r="265" spans="1:100" ht="9.75" hidden="1" customHeight="1">
      <c r="A265" s="1026"/>
      <c r="B265" s="981"/>
      <c r="C265" s="61" t="s">
        <v>9</v>
      </c>
      <c r="D265" s="61">
        <f t="shared" si="19"/>
        <v>12</v>
      </c>
      <c r="E265" s="108"/>
      <c r="F265" s="108"/>
      <c r="G265" s="108"/>
      <c r="H265" s="108"/>
      <c r="I265" s="108"/>
      <c r="J265" s="108"/>
      <c r="K265" s="108"/>
      <c r="L265" s="108"/>
      <c r="M265" s="108"/>
      <c r="N265" s="155"/>
      <c r="O265" s="155"/>
      <c r="P265" s="155"/>
      <c r="Q265" s="169">
        <v>4</v>
      </c>
      <c r="R265" s="169">
        <v>3</v>
      </c>
      <c r="S265" s="169">
        <v>5</v>
      </c>
      <c r="T265" s="155"/>
      <c r="U265" s="155"/>
      <c r="V265" s="155"/>
      <c r="W265" s="155"/>
      <c r="X265" s="155"/>
      <c r="Y265" s="155"/>
      <c r="Z265" s="155"/>
      <c r="AA265" s="155"/>
      <c r="AB265" s="108"/>
      <c r="AC265" s="331"/>
      <c r="AD265" s="155"/>
      <c r="AE265" s="155"/>
      <c r="AF265" s="155"/>
      <c r="AG265" s="155"/>
      <c r="AH265" s="155"/>
      <c r="AI265" s="155"/>
      <c r="AJ265" s="155"/>
      <c r="AK265" s="155"/>
      <c r="AL265" s="155"/>
      <c r="AM265" s="155"/>
      <c r="AN265" s="155"/>
      <c r="AO265" s="155"/>
      <c r="AP265" s="155"/>
      <c r="AQ265" s="155"/>
      <c r="AR265" s="108"/>
      <c r="AS265" s="211"/>
      <c r="AT265" s="247"/>
      <c r="AU265" s="247"/>
      <c r="AV265" s="108"/>
      <c r="AW265" s="108"/>
      <c r="AX265" s="155"/>
      <c r="AY265" s="108"/>
      <c r="AZ265" s="211"/>
      <c r="BA265" s="108"/>
      <c r="BB265" s="108"/>
      <c r="BC265" s="108"/>
      <c r="BD265" s="108"/>
      <c r="BE265" s="155"/>
      <c r="BF265" s="155"/>
      <c r="BG265" s="155"/>
      <c r="BH265" s="108"/>
      <c r="BI265" s="331"/>
      <c r="BJ265" s="155"/>
      <c r="BK265" s="108"/>
      <c r="BL265" s="331"/>
      <c r="BN265" s="108"/>
      <c r="BO265" s="211"/>
      <c r="BP265" s="108"/>
      <c r="BQ265" s="108"/>
      <c r="BR265" s="155"/>
      <c r="BS265" s="155"/>
      <c r="BT265" s="108"/>
      <c r="BU265" s="211"/>
      <c r="BV265" s="211"/>
      <c r="BW265" s="211"/>
      <c r="BX265" s="331"/>
      <c r="BY265" s="108"/>
      <c r="BZ265" s="211"/>
      <c r="CA265" s="155"/>
      <c r="CB265" s="108"/>
      <c r="CC265" s="331"/>
      <c r="CD265" s="744"/>
      <c r="CE265" s="211"/>
      <c r="CF265" s="108"/>
      <c r="CG265" s="108"/>
      <c r="CH265" s="108"/>
      <c r="CI265" s="108"/>
      <c r="CJ265" s="108"/>
      <c r="CK265" s="108"/>
      <c r="CL265" s="108"/>
      <c r="CM265" s="108"/>
      <c r="CN265" s="108"/>
      <c r="CO265" s="108"/>
      <c r="CP265" s="108"/>
      <c r="CQ265" s="108"/>
      <c r="CR265" s="108"/>
      <c r="CS265" s="108"/>
      <c r="CT265" s="108"/>
      <c r="CU265" s="108"/>
      <c r="CV265" s="108"/>
    </row>
    <row r="266" spans="1:100" ht="9.75" hidden="1" customHeight="1">
      <c r="A266" s="1033">
        <v>0</v>
      </c>
      <c r="B266" s="1018" t="s">
        <v>18</v>
      </c>
      <c r="C266" s="67" t="s">
        <v>5</v>
      </c>
      <c r="D266" s="67">
        <f t="shared" si="19"/>
        <v>0</v>
      </c>
      <c r="E266" s="67"/>
      <c r="F266" s="67"/>
      <c r="G266" s="67"/>
      <c r="H266" s="67"/>
      <c r="I266" s="67"/>
      <c r="J266" s="67"/>
      <c r="K266" s="67"/>
      <c r="L266" s="67"/>
      <c r="M266" s="67"/>
      <c r="N266" s="68"/>
      <c r="O266" s="68"/>
      <c r="P266" s="68"/>
      <c r="Q266" s="68"/>
      <c r="R266" s="68"/>
      <c r="S266" s="68"/>
      <c r="T266" s="68"/>
      <c r="U266" s="68"/>
      <c r="V266" s="68"/>
      <c r="W266" s="68"/>
      <c r="X266" s="68"/>
      <c r="Y266" s="68"/>
      <c r="Z266" s="68"/>
      <c r="AA266" s="68"/>
      <c r="AB266" s="67"/>
      <c r="AC266" s="271"/>
      <c r="AD266" s="68"/>
      <c r="AE266" s="68"/>
      <c r="AF266" s="68"/>
      <c r="AG266" s="68"/>
      <c r="AH266" s="68"/>
      <c r="AI266" s="68"/>
      <c r="AJ266" s="68"/>
      <c r="AK266" s="68"/>
      <c r="AL266" s="68"/>
      <c r="AM266" s="68"/>
      <c r="AN266" s="68"/>
      <c r="AO266" s="68"/>
      <c r="AP266" s="68"/>
      <c r="AQ266" s="68"/>
      <c r="AR266" s="67"/>
      <c r="AS266" s="70"/>
      <c r="AT266" s="244"/>
      <c r="AU266" s="244"/>
      <c r="AV266" s="67"/>
      <c r="AW266" s="67"/>
      <c r="AX266" s="68"/>
      <c r="AY266" s="67"/>
      <c r="AZ266" s="70"/>
      <c r="BA266" s="67"/>
      <c r="BB266" s="67"/>
      <c r="BC266" s="67"/>
      <c r="BD266" s="67"/>
      <c r="BE266" s="68"/>
      <c r="BF266" s="68"/>
      <c r="BG266" s="68"/>
      <c r="BH266" s="67"/>
      <c r="BI266" s="271"/>
      <c r="BJ266" s="68"/>
      <c r="BK266" s="67"/>
      <c r="BL266" s="271"/>
      <c r="BN266" s="67"/>
      <c r="BO266" s="70"/>
      <c r="BP266" s="67"/>
      <c r="BQ266" s="67"/>
      <c r="BR266" s="68"/>
      <c r="BS266" s="68"/>
      <c r="BT266" s="67"/>
      <c r="BU266" s="70"/>
      <c r="BV266" s="70"/>
      <c r="BW266" s="70"/>
      <c r="BX266" s="271"/>
      <c r="BY266" s="67"/>
      <c r="BZ266" s="70"/>
      <c r="CA266" s="68"/>
      <c r="CB266" s="67"/>
      <c r="CC266" s="271"/>
      <c r="CD266" s="733"/>
      <c r="CE266" s="70"/>
      <c r="CF266" s="67"/>
      <c r="CG266" s="67"/>
      <c r="CH266" s="67"/>
      <c r="CI266" s="67"/>
      <c r="CJ266" s="67"/>
      <c r="CK266" s="67"/>
      <c r="CL266" s="67"/>
      <c r="CM266" s="67"/>
      <c r="CN266" s="67"/>
      <c r="CO266" s="67"/>
      <c r="CP266" s="67"/>
      <c r="CQ266" s="67"/>
      <c r="CR266" s="67"/>
      <c r="CS266" s="67"/>
      <c r="CT266" s="67"/>
      <c r="CU266" s="67"/>
      <c r="CV266" s="67"/>
    </row>
    <row r="267" spans="1:100" ht="9.75" hidden="1" customHeight="1">
      <c r="A267" s="1034"/>
      <c r="B267" s="1019"/>
      <c r="C267" s="36" t="s">
        <v>6</v>
      </c>
      <c r="D267" s="36">
        <f t="shared" si="19"/>
        <v>44</v>
      </c>
      <c r="H267" s="42">
        <v>3</v>
      </c>
      <c r="I267" s="42">
        <v>3</v>
      </c>
      <c r="J267" s="42">
        <v>3</v>
      </c>
      <c r="K267" s="42">
        <v>8</v>
      </c>
      <c r="L267" s="42">
        <v>3</v>
      </c>
      <c r="M267" s="42">
        <v>12</v>
      </c>
      <c r="N267" s="41">
        <v>8</v>
      </c>
      <c r="O267" s="41">
        <v>2</v>
      </c>
      <c r="Q267" s="170">
        <v>1</v>
      </c>
      <c r="R267" s="170">
        <v>1</v>
      </c>
    </row>
    <row r="268" spans="1:100" ht="9.75" hidden="1" customHeight="1">
      <c r="A268" s="1034"/>
      <c r="B268" s="1019"/>
      <c r="C268" s="36" t="s">
        <v>7</v>
      </c>
      <c r="D268" s="36">
        <f t="shared" si="19"/>
        <v>29</v>
      </c>
      <c r="M268" s="36"/>
      <c r="P268" s="41">
        <v>5</v>
      </c>
      <c r="Q268" s="41">
        <v>10</v>
      </c>
      <c r="R268" s="41">
        <v>10</v>
      </c>
      <c r="S268" s="182">
        <v>3</v>
      </c>
      <c r="T268" s="182">
        <v>1</v>
      </c>
    </row>
    <row r="269" spans="1:100" ht="9.75" hidden="1" customHeight="1">
      <c r="A269" s="1034"/>
      <c r="B269" s="1019"/>
      <c r="C269" s="36" t="s">
        <v>8</v>
      </c>
      <c r="D269" s="36">
        <f t="shared" si="19"/>
        <v>0</v>
      </c>
      <c r="M269" s="36"/>
    </row>
    <row r="270" spans="1:100" ht="9.75" hidden="1" customHeight="1">
      <c r="A270" s="1035"/>
      <c r="B270" s="1020"/>
      <c r="C270" s="46" t="s">
        <v>9</v>
      </c>
      <c r="D270" s="46">
        <f t="shared" si="19"/>
        <v>0</v>
      </c>
      <c r="E270" s="46"/>
      <c r="F270" s="46"/>
      <c r="G270" s="46"/>
      <c r="H270" s="46"/>
      <c r="I270" s="46"/>
      <c r="J270" s="46"/>
      <c r="K270" s="46"/>
      <c r="L270" s="46"/>
      <c r="M270" s="46"/>
      <c r="N270" s="47"/>
      <c r="O270" s="47"/>
      <c r="P270" s="47"/>
      <c r="Q270" s="47"/>
      <c r="R270" s="47"/>
      <c r="S270" s="47"/>
      <c r="T270" s="47"/>
      <c r="U270" s="47"/>
      <c r="V270" s="47"/>
      <c r="W270" s="47"/>
      <c r="X270" s="47"/>
      <c r="Y270" s="47"/>
      <c r="Z270" s="47"/>
      <c r="AA270" s="47"/>
      <c r="AB270" s="46"/>
      <c r="AC270" s="328"/>
      <c r="AD270" s="47"/>
      <c r="AE270" s="47"/>
      <c r="AF270" s="47"/>
      <c r="AG270" s="47"/>
      <c r="AH270" s="47"/>
      <c r="AI270" s="47"/>
      <c r="AJ270" s="47"/>
      <c r="AK270" s="47"/>
      <c r="AL270" s="47"/>
      <c r="AM270" s="47"/>
      <c r="AN270" s="47"/>
      <c r="AO270" s="47"/>
      <c r="AP270" s="47"/>
      <c r="AQ270" s="47"/>
      <c r="AR270" s="46"/>
      <c r="AS270" s="45"/>
      <c r="AT270" s="237"/>
      <c r="AU270" s="237"/>
      <c r="AV270" s="46"/>
      <c r="AW270" s="46"/>
      <c r="AX270" s="47"/>
      <c r="AY270" s="46"/>
      <c r="AZ270" s="45"/>
      <c r="BA270" s="46"/>
      <c r="BB270" s="46"/>
      <c r="BC270" s="46"/>
      <c r="BD270" s="46"/>
      <c r="BE270" s="47"/>
      <c r="BF270" s="47"/>
      <c r="BG270" s="47"/>
      <c r="BH270" s="46"/>
      <c r="BI270" s="328"/>
      <c r="BJ270" s="47"/>
      <c r="BK270" s="46"/>
      <c r="BL270" s="328"/>
      <c r="BN270" s="46"/>
      <c r="BO270" s="45"/>
      <c r="BP270" s="46"/>
      <c r="BQ270" s="46"/>
      <c r="BR270" s="47"/>
      <c r="BS270" s="47"/>
      <c r="BT270" s="46"/>
      <c r="BU270" s="45"/>
      <c r="BV270" s="45"/>
      <c r="BW270" s="45"/>
      <c r="BX270" s="328"/>
      <c r="BY270" s="46"/>
      <c r="BZ270" s="45"/>
      <c r="CA270" s="47"/>
      <c r="CB270" s="46"/>
      <c r="CC270" s="328"/>
      <c r="CD270" s="735"/>
      <c r="CE270" s="45"/>
      <c r="CF270" s="46"/>
      <c r="CG270" s="46"/>
      <c r="CH270" s="46"/>
      <c r="CI270" s="46"/>
      <c r="CJ270" s="46"/>
      <c r="CK270" s="46"/>
      <c r="CL270" s="46"/>
      <c r="CM270" s="46"/>
      <c r="CN270" s="46"/>
      <c r="CO270" s="46"/>
      <c r="CP270" s="46"/>
      <c r="CQ270" s="46"/>
      <c r="CR270" s="46"/>
      <c r="CS270" s="46"/>
      <c r="CT270" s="46"/>
      <c r="CU270" s="46"/>
      <c r="CV270" s="46"/>
    </row>
    <row r="271" spans="1:100" ht="9.75" hidden="1" customHeight="1">
      <c r="A271" s="1039">
        <v>0</v>
      </c>
      <c r="B271" s="1063" t="s">
        <v>19</v>
      </c>
      <c r="C271" s="57" t="s">
        <v>5</v>
      </c>
      <c r="D271" s="57">
        <f t="shared" si="19"/>
        <v>0</v>
      </c>
      <c r="E271" s="57"/>
      <c r="F271" s="57"/>
      <c r="G271" s="57"/>
      <c r="H271" s="57"/>
      <c r="I271" s="57"/>
      <c r="J271" s="57"/>
      <c r="K271" s="57"/>
      <c r="L271" s="57"/>
      <c r="M271" s="58"/>
      <c r="N271" s="58"/>
      <c r="O271" s="58"/>
      <c r="P271" s="58"/>
      <c r="Q271" s="58"/>
      <c r="R271" s="58"/>
      <c r="S271" s="58"/>
      <c r="T271" s="58"/>
      <c r="U271" s="58"/>
      <c r="V271" s="58"/>
      <c r="W271" s="58"/>
      <c r="X271" s="58"/>
      <c r="Y271" s="58"/>
      <c r="Z271" s="58"/>
      <c r="AA271" s="58"/>
      <c r="AB271" s="57"/>
      <c r="AC271" s="326"/>
      <c r="AD271" s="58"/>
      <c r="AE271" s="58"/>
      <c r="AF271" s="58"/>
      <c r="AG271" s="58"/>
      <c r="AH271" s="58"/>
      <c r="AI271" s="58"/>
      <c r="AJ271" s="58"/>
      <c r="AK271" s="58"/>
      <c r="AL271" s="58"/>
      <c r="AM271" s="58"/>
      <c r="AN271" s="58"/>
      <c r="AO271" s="58"/>
      <c r="AP271" s="58"/>
      <c r="AQ271" s="58"/>
      <c r="AR271" s="57"/>
      <c r="AS271" s="60"/>
      <c r="AT271" s="241"/>
      <c r="AU271" s="241"/>
      <c r="AV271" s="57"/>
      <c r="AW271" s="57"/>
      <c r="AX271" s="58"/>
      <c r="AY271" s="57"/>
      <c r="AZ271" s="60"/>
      <c r="BA271" s="57"/>
      <c r="BB271" s="57"/>
      <c r="BC271" s="57"/>
      <c r="BD271" s="57"/>
      <c r="BE271" s="58"/>
      <c r="BF271" s="58"/>
      <c r="BG271" s="58"/>
      <c r="BH271" s="57"/>
      <c r="BI271" s="326"/>
      <c r="BJ271" s="58"/>
      <c r="BK271" s="57"/>
      <c r="BL271" s="326"/>
      <c r="BN271" s="57"/>
      <c r="BO271" s="60"/>
      <c r="BP271" s="57"/>
      <c r="BQ271" s="57"/>
      <c r="BR271" s="58"/>
      <c r="BS271" s="58"/>
      <c r="BT271" s="57"/>
      <c r="BU271" s="60"/>
      <c r="BV271" s="60"/>
      <c r="BW271" s="60"/>
      <c r="BX271" s="326"/>
      <c r="BY271" s="57"/>
      <c r="BZ271" s="60"/>
      <c r="CA271" s="58"/>
      <c r="CB271" s="57"/>
      <c r="CC271" s="326"/>
      <c r="CD271" s="730"/>
      <c r="CE271" s="60"/>
      <c r="CF271" s="57"/>
      <c r="CG271" s="57"/>
      <c r="CH271" s="57"/>
      <c r="CI271" s="57"/>
      <c r="CJ271" s="57"/>
      <c r="CK271" s="57"/>
      <c r="CL271" s="57"/>
      <c r="CM271" s="57"/>
      <c r="CN271" s="57"/>
      <c r="CO271" s="57"/>
      <c r="CP271" s="57"/>
      <c r="CQ271" s="57"/>
      <c r="CR271" s="57"/>
      <c r="CS271" s="57"/>
      <c r="CT271" s="57"/>
      <c r="CU271" s="57"/>
      <c r="CV271" s="57"/>
    </row>
    <row r="272" spans="1:100" ht="9.75" hidden="1" customHeight="1">
      <c r="A272" s="1040"/>
      <c r="B272" s="1064"/>
      <c r="C272" s="36" t="s">
        <v>6</v>
      </c>
      <c r="D272" s="36">
        <f t="shared" si="19"/>
        <v>105</v>
      </c>
      <c r="H272" s="42">
        <v>5</v>
      </c>
      <c r="I272" s="42">
        <v>5</v>
      </c>
      <c r="J272" s="42">
        <v>5</v>
      </c>
      <c r="K272" s="42">
        <v>6</v>
      </c>
      <c r="L272" s="42">
        <v>3</v>
      </c>
      <c r="M272" s="41">
        <v>8</v>
      </c>
      <c r="N272" s="41">
        <v>8</v>
      </c>
      <c r="O272" s="41">
        <v>9</v>
      </c>
      <c r="P272" s="41">
        <v>9</v>
      </c>
      <c r="Q272" s="41">
        <v>4</v>
      </c>
      <c r="R272" s="41">
        <v>4</v>
      </c>
      <c r="S272" s="41">
        <v>8</v>
      </c>
      <c r="T272" s="41">
        <v>4</v>
      </c>
      <c r="U272" s="41">
        <v>5</v>
      </c>
      <c r="V272" s="41">
        <v>3</v>
      </c>
      <c r="W272" s="41">
        <v>4</v>
      </c>
      <c r="X272" s="41">
        <v>4</v>
      </c>
      <c r="Y272" s="80">
        <v>3</v>
      </c>
      <c r="Z272" s="112">
        <v>2</v>
      </c>
      <c r="AA272" s="136">
        <v>3</v>
      </c>
      <c r="AB272" s="52">
        <v>1</v>
      </c>
      <c r="AC272" s="268">
        <v>2</v>
      </c>
      <c r="AD272" s="185"/>
      <c r="AE272" s="185"/>
      <c r="AF272" s="185"/>
      <c r="AG272" s="185"/>
      <c r="AH272" s="185"/>
      <c r="AI272" s="185"/>
      <c r="AJ272" s="135"/>
      <c r="AK272" s="135"/>
      <c r="AO272" s="112"/>
    </row>
    <row r="273" spans="1:100" ht="9.75" hidden="1" customHeight="1">
      <c r="A273" s="1040"/>
      <c r="B273" s="1064"/>
      <c r="C273" s="36" t="s">
        <v>7</v>
      </c>
      <c r="D273" s="36">
        <f t="shared" si="19"/>
        <v>22</v>
      </c>
      <c r="U273" s="160">
        <v>1</v>
      </c>
      <c r="V273" s="160"/>
      <c r="W273" s="160"/>
      <c r="X273" s="160"/>
      <c r="Y273" s="160"/>
      <c r="Z273" s="160"/>
      <c r="AA273" s="41">
        <v>1</v>
      </c>
      <c r="AB273" s="42">
        <v>8</v>
      </c>
      <c r="AC273" s="231">
        <v>7</v>
      </c>
      <c r="AD273" s="41">
        <v>2</v>
      </c>
      <c r="AE273" s="182">
        <v>3</v>
      </c>
    </row>
    <row r="274" spans="1:100" ht="9.75" hidden="1" customHeight="1">
      <c r="A274" s="1040"/>
      <c r="B274" s="1064"/>
      <c r="C274" s="36" t="s">
        <v>8</v>
      </c>
      <c r="D274" s="36">
        <f t="shared" si="19"/>
        <v>0</v>
      </c>
      <c r="Y274" s="68"/>
      <c r="AA274" s="68"/>
    </row>
    <row r="275" spans="1:100" ht="9.75" hidden="1" customHeight="1">
      <c r="A275" s="1041"/>
      <c r="B275" s="1065"/>
      <c r="C275" s="61" t="s">
        <v>9</v>
      </c>
      <c r="D275" s="61">
        <f t="shared" si="19"/>
        <v>0</v>
      </c>
      <c r="E275" s="61"/>
      <c r="F275" s="61"/>
      <c r="G275" s="61"/>
      <c r="H275" s="61"/>
      <c r="I275" s="61"/>
      <c r="J275" s="61"/>
      <c r="K275" s="61"/>
      <c r="L275" s="61"/>
      <c r="M275" s="62"/>
      <c r="N275" s="62"/>
      <c r="O275" s="62"/>
      <c r="P275" s="62"/>
      <c r="Q275" s="62"/>
      <c r="R275" s="62"/>
      <c r="S275" s="62"/>
      <c r="T275" s="62"/>
      <c r="U275" s="62"/>
      <c r="V275" s="62"/>
      <c r="W275" s="62"/>
      <c r="X275" s="62"/>
      <c r="Y275" s="62"/>
      <c r="Z275" s="62"/>
      <c r="AA275" s="62"/>
      <c r="AB275" s="61"/>
      <c r="AC275" s="329"/>
      <c r="AD275" s="62"/>
      <c r="AE275" s="62"/>
      <c r="AF275" s="62"/>
      <c r="AG275" s="62"/>
      <c r="AH275" s="62"/>
      <c r="AI275" s="62"/>
      <c r="AJ275" s="62"/>
      <c r="AK275" s="62"/>
      <c r="AL275" s="62"/>
      <c r="AM275" s="62"/>
      <c r="AN275" s="62"/>
      <c r="AO275" s="62"/>
      <c r="AP275" s="62"/>
      <c r="AQ275" s="62"/>
      <c r="AR275" s="61"/>
      <c r="AS275" s="64"/>
      <c r="AT275" s="243"/>
      <c r="AU275" s="243"/>
      <c r="AV275" s="61"/>
      <c r="AW275" s="61"/>
      <c r="AX275" s="62"/>
      <c r="AY275" s="61"/>
      <c r="AZ275" s="64"/>
      <c r="BA275" s="61"/>
      <c r="BB275" s="61"/>
      <c r="BC275" s="61"/>
      <c r="BD275" s="61"/>
      <c r="BE275" s="62"/>
      <c r="BF275" s="62"/>
      <c r="BG275" s="62"/>
      <c r="BH275" s="61"/>
      <c r="BI275" s="329"/>
      <c r="BJ275" s="62"/>
      <c r="BK275" s="61"/>
      <c r="BL275" s="329"/>
      <c r="BN275" s="61"/>
      <c r="BO275" s="64"/>
      <c r="BP275" s="61"/>
      <c r="BQ275" s="61"/>
      <c r="BR275" s="62"/>
      <c r="BS275" s="62"/>
      <c r="BT275" s="61"/>
      <c r="BU275" s="64"/>
      <c r="BV275" s="64"/>
      <c r="BW275" s="64"/>
      <c r="BX275" s="329"/>
      <c r="BY275" s="61"/>
      <c r="BZ275" s="64"/>
      <c r="CA275" s="62"/>
      <c r="CB275" s="61"/>
      <c r="CC275" s="329"/>
      <c r="CD275" s="732"/>
      <c r="CE275" s="64"/>
      <c r="CF275" s="61"/>
      <c r="CG275" s="61"/>
      <c r="CH275" s="61"/>
      <c r="CI275" s="61"/>
      <c r="CJ275" s="61"/>
      <c r="CK275" s="61"/>
      <c r="CL275" s="61"/>
      <c r="CM275" s="61"/>
      <c r="CN275" s="61"/>
      <c r="CO275" s="61"/>
      <c r="CP275" s="61"/>
      <c r="CQ275" s="61"/>
      <c r="CR275" s="61"/>
      <c r="CS275" s="61"/>
      <c r="CT275" s="61"/>
      <c r="CU275" s="61"/>
      <c r="CV275" s="61"/>
    </row>
    <row r="276" spans="1:100" ht="9.75" hidden="1" customHeight="1">
      <c r="A276" s="1039">
        <v>0</v>
      </c>
      <c r="B276" s="979" t="s">
        <v>20</v>
      </c>
      <c r="C276" s="67" t="s">
        <v>5</v>
      </c>
      <c r="D276" s="67">
        <f t="shared" si="19"/>
        <v>10</v>
      </c>
      <c r="E276" s="67"/>
      <c r="F276" s="67"/>
      <c r="G276" s="67"/>
      <c r="H276" s="67"/>
      <c r="I276" s="67"/>
      <c r="J276" s="67"/>
      <c r="K276" s="67"/>
      <c r="L276" s="67"/>
      <c r="M276" s="68"/>
      <c r="N276" s="141">
        <v>2</v>
      </c>
      <c r="O276" s="141">
        <v>5</v>
      </c>
      <c r="P276" s="68"/>
      <c r="Q276" s="171">
        <v>3</v>
      </c>
      <c r="R276" s="68"/>
      <c r="S276" s="68"/>
      <c r="T276" s="68"/>
      <c r="U276" s="68"/>
      <c r="V276" s="68"/>
      <c r="W276" s="68"/>
      <c r="X276" s="68"/>
      <c r="Y276" s="68"/>
      <c r="Z276" s="68"/>
      <c r="AA276" s="68"/>
      <c r="AB276" s="67"/>
      <c r="AC276" s="271"/>
      <c r="AD276" s="68"/>
      <c r="AE276" s="68"/>
      <c r="AF276" s="68"/>
      <c r="AG276" s="68"/>
      <c r="AH276" s="68"/>
      <c r="AI276" s="68"/>
      <c r="AJ276" s="68"/>
      <c r="AK276" s="68"/>
      <c r="AL276" s="68"/>
      <c r="AM276" s="68"/>
      <c r="AN276" s="68"/>
      <c r="AO276" s="68"/>
      <c r="AP276" s="68"/>
      <c r="AQ276" s="68"/>
      <c r="AR276" s="67"/>
      <c r="AS276" s="70"/>
      <c r="AT276" s="244"/>
      <c r="AU276" s="244"/>
      <c r="AV276" s="67"/>
      <c r="AW276" s="67"/>
      <c r="AX276" s="68"/>
      <c r="AY276" s="67"/>
      <c r="AZ276" s="70"/>
      <c r="BA276" s="67"/>
      <c r="BB276" s="67"/>
      <c r="BC276" s="67"/>
      <c r="BD276" s="67"/>
      <c r="BE276" s="68"/>
      <c r="BF276" s="68"/>
      <c r="BG276" s="68"/>
      <c r="BH276" s="67"/>
      <c r="BI276" s="271"/>
      <c r="BJ276" s="68"/>
      <c r="BK276" s="67"/>
      <c r="BL276" s="271"/>
      <c r="BN276" s="67"/>
      <c r="BO276" s="70"/>
      <c r="BP276" s="67"/>
      <c r="BQ276" s="67"/>
      <c r="BR276" s="68"/>
      <c r="BS276" s="68"/>
      <c r="BT276" s="67"/>
      <c r="BU276" s="70"/>
      <c r="BV276" s="70"/>
      <c r="BW276" s="70"/>
      <c r="BX276" s="271"/>
      <c r="BY276" s="67"/>
      <c r="BZ276" s="70"/>
      <c r="CA276" s="68"/>
      <c r="CB276" s="67"/>
      <c r="CC276" s="271"/>
      <c r="CD276" s="733"/>
      <c r="CE276" s="70"/>
      <c r="CF276" s="67"/>
      <c r="CG276" s="67"/>
      <c r="CH276" s="67"/>
      <c r="CI276" s="67"/>
      <c r="CJ276" s="67"/>
      <c r="CK276" s="67"/>
      <c r="CL276" s="67"/>
      <c r="CM276" s="67"/>
      <c r="CN276" s="67"/>
      <c r="CO276" s="67"/>
      <c r="CP276" s="67"/>
      <c r="CQ276" s="67"/>
      <c r="CR276" s="67"/>
      <c r="CS276" s="67"/>
      <c r="CT276" s="143"/>
      <c r="CU276" s="70"/>
      <c r="CV276" s="67"/>
    </row>
    <row r="277" spans="1:100" ht="9.75" hidden="1" customHeight="1">
      <c r="A277" s="1040"/>
      <c r="B277" s="980"/>
      <c r="C277" s="36" t="s">
        <v>6</v>
      </c>
      <c r="D277" s="36">
        <f t="shared" si="19"/>
        <v>0</v>
      </c>
      <c r="CT277" s="115"/>
      <c r="CU277" s="39"/>
    </row>
    <row r="278" spans="1:100" ht="9.75" hidden="1" customHeight="1">
      <c r="A278" s="1040"/>
      <c r="B278" s="980"/>
      <c r="C278" s="36" t="s">
        <v>7</v>
      </c>
      <c r="D278" s="36">
        <f t="shared" si="19"/>
        <v>0</v>
      </c>
      <c r="CT278" s="115"/>
      <c r="CU278" s="39"/>
    </row>
    <row r="279" spans="1:100" ht="9.75" hidden="1" customHeight="1">
      <c r="A279" s="1040"/>
      <c r="B279" s="980"/>
      <c r="C279" s="36" t="s">
        <v>8</v>
      </c>
      <c r="D279" s="36">
        <f t="shared" si="19"/>
        <v>0</v>
      </c>
      <c r="M279" s="36"/>
      <c r="CT279" s="115"/>
      <c r="CU279" s="39"/>
    </row>
    <row r="280" spans="1:100" ht="9.75" hidden="1" customHeight="1">
      <c r="A280" s="1041"/>
      <c r="B280" s="981"/>
      <c r="C280" s="61" t="s">
        <v>9</v>
      </c>
      <c r="D280" s="61">
        <f t="shared" si="19"/>
        <v>0</v>
      </c>
      <c r="E280" s="61"/>
      <c r="F280" s="61"/>
      <c r="G280" s="61"/>
      <c r="H280" s="61"/>
      <c r="I280" s="61"/>
      <c r="J280" s="61"/>
      <c r="K280" s="61"/>
      <c r="L280" s="61"/>
      <c r="M280" s="62"/>
      <c r="N280" s="62"/>
      <c r="P280" s="62"/>
      <c r="Q280" s="62"/>
      <c r="R280" s="62"/>
      <c r="S280" s="62"/>
      <c r="T280" s="62"/>
      <c r="U280" s="62"/>
      <c r="V280" s="62"/>
      <c r="W280" s="62"/>
      <c r="X280" s="62"/>
      <c r="Y280" s="62"/>
      <c r="Z280" s="62"/>
      <c r="AA280" s="62"/>
      <c r="AB280" s="61"/>
      <c r="AC280" s="329"/>
      <c r="AD280" s="62"/>
      <c r="AE280" s="62"/>
      <c r="AF280" s="62"/>
      <c r="AG280" s="62"/>
      <c r="AH280" s="62"/>
      <c r="AI280" s="62"/>
      <c r="AJ280" s="62"/>
      <c r="AK280" s="62"/>
      <c r="AL280" s="62"/>
      <c r="AM280" s="62"/>
      <c r="AN280" s="62"/>
      <c r="AO280" s="62"/>
      <c r="AP280" s="62"/>
      <c r="AQ280" s="62"/>
      <c r="AR280" s="61"/>
      <c r="AS280" s="64"/>
      <c r="AT280" s="243"/>
      <c r="AU280" s="243"/>
      <c r="AV280" s="61"/>
      <c r="AW280" s="61"/>
      <c r="AX280" s="62"/>
      <c r="AY280" s="61"/>
      <c r="AZ280" s="64"/>
      <c r="BA280" s="61"/>
      <c r="BB280" s="61"/>
      <c r="BC280" s="61"/>
      <c r="BD280" s="61"/>
      <c r="BE280" s="62"/>
      <c r="BF280" s="62"/>
      <c r="BG280" s="62"/>
      <c r="BH280" s="61"/>
      <c r="BI280" s="329"/>
      <c r="BJ280" s="62"/>
      <c r="BK280" s="61"/>
      <c r="BL280" s="329"/>
      <c r="BN280" s="61"/>
      <c r="BO280" s="64"/>
      <c r="BP280" s="61"/>
      <c r="BQ280" s="61"/>
      <c r="BR280" s="62"/>
      <c r="BS280" s="62"/>
      <c r="BT280" s="61"/>
      <c r="BU280" s="64"/>
      <c r="BV280" s="64"/>
      <c r="BW280" s="64"/>
      <c r="BX280" s="329"/>
      <c r="BY280" s="61"/>
      <c r="BZ280" s="64"/>
      <c r="CA280" s="62"/>
      <c r="CB280" s="61"/>
      <c r="CC280" s="329"/>
      <c r="CD280" s="732"/>
      <c r="CE280" s="64"/>
      <c r="CF280" s="61"/>
      <c r="CG280" s="61"/>
      <c r="CH280" s="61"/>
      <c r="CI280" s="61"/>
      <c r="CJ280" s="61"/>
      <c r="CK280" s="61"/>
      <c r="CL280" s="61"/>
      <c r="CM280" s="61"/>
      <c r="CN280" s="61"/>
      <c r="CO280" s="61"/>
      <c r="CP280" s="61"/>
      <c r="CQ280" s="61"/>
      <c r="CR280" s="61"/>
      <c r="CS280" s="61"/>
      <c r="CT280" s="116"/>
      <c r="CU280" s="64"/>
      <c r="CV280" s="61"/>
    </row>
    <row r="281" spans="1:100" ht="9.75" hidden="1" customHeight="1">
      <c r="A281" s="1033">
        <v>0</v>
      </c>
      <c r="B281" s="1018" t="s">
        <v>21</v>
      </c>
      <c r="C281" s="57" t="s">
        <v>5</v>
      </c>
      <c r="D281" s="57">
        <f t="shared" si="19"/>
        <v>36</v>
      </c>
      <c r="E281" s="57"/>
      <c r="F281" s="57"/>
      <c r="G281" s="57"/>
      <c r="H281" s="57"/>
      <c r="I281" s="57"/>
      <c r="J281" s="57"/>
      <c r="K281" s="57"/>
      <c r="L281" s="57"/>
      <c r="M281" s="57"/>
      <c r="N281" s="82">
        <v>2</v>
      </c>
      <c r="O281" s="41">
        <v>5</v>
      </c>
      <c r="P281" s="82">
        <v>5</v>
      </c>
      <c r="Q281" s="82">
        <v>6</v>
      </c>
      <c r="R281" s="82">
        <v>5</v>
      </c>
      <c r="S281" s="157">
        <v>4</v>
      </c>
      <c r="T281" s="157">
        <v>2</v>
      </c>
      <c r="U281" s="157">
        <v>2</v>
      </c>
      <c r="V281" s="157">
        <v>2</v>
      </c>
      <c r="W281" s="200">
        <v>3</v>
      </c>
      <c r="X281" s="58"/>
      <c r="Y281" s="58"/>
      <c r="Z281" s="58"/>
      <c r="AA281" s="58"/>
      <c r="AB281" s="57"/>
      <c r="AC281" s="326"/>
      <c r="AD281" s="58"/>
      <c r="AE281" s="58"/>
      <c r="AF281" s="58"/>
      <c r="AG281" s="58"/>
      <c r="AH281" s="58"/>
      <c r="AI281" s="58"/>
      <c r="AJ281" s="58"/>
      <c r="AK281" s="58"/>
      <c r="AL281" s="58"/>
      <c r="AM281" s="58"/>
      <c r="AN281" s="58"/>
      <c r="AO281" s="58"/>
      <c r="AP281" s="58"/>
      <c r="AQ281" s="58"/>
      <c r="AR281" s="57"/>
      <c r="AS281" s="60"/>
      <c r="AT281" s="241"/>
      <c r="AU281" s="241"/>
      <c r="AV281" s="57"/>
      <c r="AW281" s="57"/>
      <c r="AX281" s="58"/>
      <c r="AY281" s="57"/>
      <c r="AZ281" s="60"/>
      <c r="BA281" s="57"/>
      <c r="BB281" s="57"/>
      <c r="BC281" s="57"/>
      <c r="BD281" s="57"/>
      <c r="BE281" s="58"/>
      <c r="BF281" s="58"/>
      <c r="BG281" s="58"/>
      <c r="BH281" s="57"/>
      <c r="BI281" s="326"/>
      <c r="BJ281" s="58"/>
      <c r="BK281" s="57"/>
      <c r="BL281" s="326"/>
      <c r="BN281" s="57"/>
      <c r="BO281" s="60"/>
      <c r="BP281" s="57"/>
      <c r="BQ281" s="57"/>
      <c r="BR281" s="58"/>
      <c r="BS281" s="58"/>
      <c r="BT281" s="57"/>
      <c r="BU281" s="60"/>
      <c r="BV281" s="60"/>
      <c r="BW281" s="60"/>
      <c r="BX281" s="326"/>
      <c r="BY281" s="57"/>
      <c r="BZ281" s="60"/>
      <c r="CA281" s="58"/>
      <c r="CB281" s="57"/>
      <c r="CC281" s="326"/>
      <c r="CD281" s="730"/>
      <c r="CE281" s="60"/>
      <c r="CF281" s="57"/>
      <c r="CG281" s="57"/>
      <c r="CH281" s="57"/>
      <c r="CI281" s="57"/>
      <c r="CJ281" s="57"/>
      <c r="CK281" s="57"/>
      <c r="CL281" s="57"/>
      <c r="CM281" s="57"/>
      <c r="CN281" s="57"/>
      <c r="CO281" s="57"/>
      <c r="CP281" s="57"/>
      <c r="CQ281" s="57"/>
      <c r="CR281" s="57"/>
      <c r="CS281" s="57"/>
      <c r="CT281" s="57"/>
      <c r="CU281" s="57"/>
      <c r="CV281" s="57"/>
    </row>
    <row r="282" spans="1:100" ht="9.75" hidden="1" customHeight="1">
      <c r="A282" s="1034"/>
      <c r="B282" s="1019"/>
      <c r="C282" s="36" t="s">
        <v>6</v>
      </c>
      <c r="D282" s="36">
        <f t="shared" si="19"/>
        <v>0</v>
      </c>
      <c r="M282" s="36"/>
    </row>
    <row r="283" spans="1:100" ht="9.75" hidden="1" customHeight="1">
      <c r="A283" s="1034"/>
      <c r="B283" s="1019"/>
      <c r="C283" s="36" t="s">
        <v>7</v>
      </c>
      <c r="D283" s="36">
        <f t="shared" si="19"/>
        <v>0</v>
      </c>
      <c r="M283" s="36"/>
    </row>
    <row r="284" spans="1:100" ht="9.75" hidden="1" customHeight="1">
      <c r="A284" s="1034"/>
      <c r="B284" s="1019"/>
      <c r="C284" s="36" t="s">
        <v>8</v>
      </c>
      <c r="D284" s="36">
        <f t="shared" si="19"/>
        <v>10</v>
      </c>
      <c r="M284" s="41">
        <v>1</v>
      </c>
      <c r="N284" s="41">
        <v>3</v>
      </c>
      <c r="O284" s="41">
        <v>1</v>
      </c>
      <c r="P284" s="41">
        <v>1</v>
      </c>
      <c r="Q284" s="41">
        <v>1</v>
      </c>
      <c r="R284" s="41">
        <v>1</v>
      </c>
      <c r="S284" s="41">
        <v>1</v>
      </c>
      <c r="T284" s="112">
        <v>1</v>
      </c>
    </row>
    <row r="285" spans="1:100" ht="9.75" hidden="1" customHeight="1">
      <c r="A285" s="1035"/>
      <c r="B285" s="1020"/>
      <c r="C285" s="46" t="s">
        <v>9</v>
      </c>
      <c r="D285" s="46">
        <f t="shared" si="19"/>
        <v>0</v>
      </c>
      <c r="E285" s="46"/>
      <c r="F285" s="46"/>
      <c r="G285" s="46"/>
      <c r="H285" s="46"/>
      <c r="I285" s="46"/>
      <c r="J285" s="46"/>
      <c r="K285" s="46"/>
      <c r="L285" s="46"/>
      <c r="M285" s="46"/>
      <c r="N285" s="47"/>
      <c r="O285" s="47"/>
      <c r="P285" s="47"/>
      <c r="Q285" s="47"/>
      <c r="R285" s="47"/>
      <c r="S285" s="47"/>
      <c r="T285" s="47"/>
      <c r="U285" s="47"/>
      <c r="V285" s="47"/>
      <c r="W285" s="47"/>
      <c r="X285" s="47"/>
      <c r="Y285" s="47"/>
      <c r="Z285" s="47"/>
      <c r="AA285" s="47"/>
      <c r="AB285" s="46"/>
      <c r="AC285" s="328"/>
      <c r="AD285" s="47"/>
      <c r="AE285" s="47"/>
      <c r="AF285" s="47"/>
      <c r="AG285" s="47"/>
      <c r="AH285" s="47"/>
      <c r="AI285" s="47"/>
      <c r="AJ285" s="47"/>
      <c r="AK285" s="47"/>
      <c r="AL285" s="47"/>
      <c r="AM285" s="47"/>
      <c r="AN285" s="47"/>
      <c r="AO285" s="47"/>
      <c r="AP285" s="47"/>
      <c r="AQ285" s="47"/>
      <c r="AR285" s="46"/>
      <c r="AS285" s="45"/>
      <c r="AT285" s="237"/>
      <c r="AU285" s="237"/>
      <c r="AV285" s="46"/>
      <c r="AW285" s="46"/>
      <c r="AX285" s="47"/>
      <c r="AY285" s="46"/>
      <c r="AZ285" s="45"/>
      <c r="BA285" s="46"/>
      <c r="BB285" s="46"/>
      <c r="BC285" s="46"/>
      <c r="BD285" s="46"/>
      <c r="BE285" s="47"/>
      <c r="BF285" s="47"/>
      <c r="BG285" s="47"/>
      <c r="BH285" s="46"/>
      <c r="BI285" s="328"/>
      <c r="BJ285" s="47"/>
      <c r="BK285" s="46"/>
      <c r="BL285" s="328"/>
      <c r="BN285" s="46"/>
      <c r="BO285" s="45"/>
      <c r="BP285" s="46"/>
      <c r="BQ285" s="46"/>
      <c r="BR285" s="47"/>
      <c r="BS285" s="47"/>
      <c r="BT285" s="46"/>
      <c r="BU285" s="45"/>
      <c r="BV285" s="45"/>
      <c r="BW285" s="45"/>
      <c r="BX285" s="328"/>
      <c r="BY285" s="46"/>
      <c r="BZ285" s="45"/>
      <c r="CA285" s="47"/>
      <c r="CB285" s="46"/>
      <c r="CC285" s="328"/>
      <c r="CD285" s="735"/>
      <c r="CE285" s="45"/>
      <c r="CF285" s="46"/>
      <c r="CG285" s="46"/>
      <c r="CH285" s="46"/>
      <c r="CI285" s="46"/>
      <c r="CJ285" s="46"/>
      <c r="CK285" s="46"/>
      <c r="CL285" s="46"/>
      <c r="CM285" s="46"/>
      <c r="CN285" s="46"/>
      <c r="CO285" s="46"/>
      <c r="CP285" s="46"/>
      <c r="CQ285" s="46"/>
      <c r="CR285" s="46"/>
      <c r="CS285" s="46"/>
      <c r="CT285" s="46"/>
      <c r="CU285" s="46"/>
      <c r="CV285" s="46"/>
    </row>
    <row r="286" spans="1:100" ht="9.75" hidden="1" customHeight="1">
      <c r="A286" s="1066">
        <v>0</v>
      </c>
      <c r="B286" s="1063" t="s">
        <v>107</v>
      </c>
      <c r="C286" s="241" t="s">
        <v>5</v>
      </c>
      <c r="D286" s="241">
        <f t="shared" si="19"/>
        <v>0</v>
      </c>
      <c r="E286" s="241"/>
      <c r="F286" s="241"/>
      <c r="G286" s="241"/>
      <c r="H286" s="241"/>
      <c r="I286" s="241"/>
      <c r="J286" s="241"/>
      <c r="K286" s="241"/>
      <c r="L286" s="241"/>
      <c r="M286" s="457"/>
      <c r="N286" s="457"/>
      <c r="O286" s="457"/>
      <c r="P286" s="457"/>
      <c r="Q286" s="457"/>
      <c r="R286" s="457"/>
      <c r="S286" s="457"/>
      <c r="T286" s="457"/>
      <c r="U286" s="457"/>
      <c r="V286" s="457"/>
      <c r="W286" s="457"/>
      <c r="X286" s="457"/>
      <c r="Y286" s="457"/>
      <c r="Z286" s="457"/>
      <c r="AA286" s="457"/>
      <c r="AB286" s="241"/>
      <c r="AC286" s="458"/>
      <c r="AD286" s="457"/>
      <c r="AE286" s="457"/>
      <c r="AF286" s="457"/>
      <c r="AG286" s="457"/>
      <c r="AH286" s="457"/>
      <c r="AI286" s="457"/>
      <c r="AJ286" s="457"/>
      <c r="AK286" s="457"/>
      <c r="AL286" s="457"/>
      <c r="AM286" s="457"/>
      <c r="AN286" s="457"/>
      <c r="AO286" s="457"/>
      <c r="AP286" s="457"/>
      <c r="AQ286" s="457"/>
      <c r="AR286" s="241"/>
      <c r="AS286" s="464"/>
      <c r="AT286" s="241"/>
      <c r="AU286" s="241"/>
      <c r="AV286" s="241"/>
      <c r="AW286" s="241"/>
      <c r="AX286" s="457"/>
      <c r="AY286" s="241"/>
      <c r="AZ286" s="464"/>
      <c r="BA286" s="241"/>
      <c r="BB286" s="241"/>
      <c r="BC286" s="241"/>
      <c r="BD286" s="241"/>
      <c r="BE286" s="457"/>
      <c r="BF286" s="457"/>
      <c r="BG286" s="457"/>
      <c r="BH286" s="241"/>
      <c r="BI286" s="458"/>
      <c r="BJ286" s="457"/>
      <c r="BK286" s="241"/>
      <c r="BL286" s="458"/>
      <c r="BM286" s="459"/>
      <c r="BN286" s="241"/>
      <c r="BO286" s="464"/>
      <c r="BP286" s="241"/>
      <c r="BQ286" s="241"/>
      <c r="BR286" s="457"/>
      <c r="BS286" s="457"/>
      <c r="BT286" s="241"/>
      <c r="BU286" s="464"/>
      <c r="BV286" s="464"/>
      <c r="BW286" s="464"/>
      <c r="BX286" s="458"/>
      <c r="BY286" s="241"/>
      <c r="BZ286" s="464"/>
      <c r="CA286" s="457"/>
      <c r="CB286" s="241"/>
      <c r="CC286" s="458"/>
      <c r="CD286" s="745"/>
      <c r="CE286" s="464"/>
      <c r="CF286" s="241"/>
      <c r="CG286" s="241"/>
      <c r="CH286" s="241"/>
      <c r="CI286" s="241"/>
      <c r="CJ286" s="241"/>
      <c r="CK286" s="241"/>
      <c r="CL286" s="241"/>
      <c r="CM286" s="241"/>
      <c r="CN286" s="241"/>
      <c r="CO286" s="241"/>
      <c r="CP286" s="241"/>
      <c r="CQ286" s="241"/>
      <c r="CR286" s="241"/>
      <c r="CS286" s="241"/>
      <c r="CT286" s="241"/>
      <c r="CU286" s="241"/>
      <c r="CV286" s="241"/>
    </row>
    <row r="287" spans="1:100" ht="9.75" hidden="1" customHeight="1">
      <c r="A287" s="1067"/>
      <c r="B287" s="1064"/>
      <c r="C287" s="242" t="s">
        <v>6</v>
      </c>
      <c r="D287" s="242">
        <f t="shared" si="19"/>
        <v>0</v>
      </c>
      <c r="E287" s="242"/>
      <c r="F287" s="242"/>
      <c r="G287" s="242"/>
      <c r="H287" s="242"/>
      <c r="I287" s="242"/>
      <c r="J287" s="242"/>
      <c r="K287" s="242"/>
      <c r="L287" s="242"/>
      <c r="M287" s="459"/>
      <c r="N287" s="459"/>
      <c r="O287" s="459"/>
      <c r="P287" s="459"/>
      <c r="Q287" s="459"/>
      <c r="R287" s="459"/>
      <c r="S287" s="459"/>
      <c r="T287" s="459"/>
      <c r="U287" s="459"/>
      <c r="V287" s="459"/>
      <c r="W287" s="459"/>
      <c r="X287" s="459"/>
      <c r="Y287" s="459"/>
      <c r="Z287" s="459"/>
      <c r="AA287" s="459"/>
      <c r="AB287" s="242"/>
      <c r="AC287" s="460"/>
      <c r="AD287" s="459"/>
      <c r="AE287" s="459"/>
      <c r="AF287" s="459"/>
      <c r="AG287" s="459"/>
      <c r="AH287" s="459"/>
      <c r="AI287" s="459"/>
      <c r="AJ287" s="459"/>
      <c r="AK287" s="459"/>
      <c r="AL287" s="459"/>
      <c r="AM287" s="459"/>
      <c r="AN287" s="459"/>
      <c r="AO287" s="459"/>
      <c r="AP287" s="459"/>
      <c r="AQ287" s="459"/>
      <c r="AR287" s="242"/>
      <c r="AS287" s="248"/>
      <c r="AV287" s="242"/>
      <c r="AW287" s="242"/>
      <c r="AX287" s="459"/>
      <c r="AY287" s="242"/>
      <c r="AZ287" s="248"/>
      <c r="BA287" s="242"/>
      <c r="BB287" s="242"/>
      <c r="BC287" s="242"/>
      <c r="BD287" s="242"/>
      <c r="BE287" s="459"/>
      <c r="BF287" s="459"/>
      <c r="BG287" s="459"/>
      <c r="BH287" s="242"/>
      <c r="BI287" s="460"/>
      <c r="BJ287" s="459"/>
      <c r="BK287" s="242"/>
      <c r="BL287" s="460"/>
      <c r="BM287" s="459"/>
      <c r="BN287" s="242"/>
      <c r="BO287" s="248"/>
      <c r="BP287" s="242"/>
      <c r="BQ287" s="242"/>
      <c r="BR287" s="459"/>
      <c r="BS287" s="459"/>
      <c r="BT287" s="242"/>
      <c r="BU287" s="248"/>
      <c r="BV287" s="248"/>
      <c r="BW287" s="248"/>
      <c r="BX287" s="460"/>
      <c r="BY287" s="242"/>
      <c r="BZ287" s="248"/>
      <c r="CA287" s="459"/>
      <c r="CB287" s="242"/>
      <c r="CC287" s="460"/>
      <c r="CD287" s="746"/>
      <c r="CE287" s="248"/>
      <c r="CF287" s="242"/>
      <c r="CG287" s="242"/>
      <c r="CH287" s="242"/>
      <c r="CI287" s="242"/>
      <c r="CJ287" s="242"/>
      <c r="CK287" s="242"/>
      <c r="CL287" s="242"/>
      <c r="CM287" s="242"/>
      <c r="CN287" s="242"/>
      <c r="CO287" s="242"/>
      <c r="CP287" s="242"/>
      <c r="CQ287" s="242"/>
      <c r="CR287" s="242"/>
      <c r="CS287" s="242"/>
      <c r="CT287" s="242"/>
      <c r="CU287" s="242"/>
      <c r="CV287" s="242"/>
    </row>
    <row r="288" spans="1:100" ht="9.75" hidden="1" customHeight="1">
      <c r="A288" s="1067"/>
      <c r="B288" s="1064"/>
      <c r="C288" s="242" t="s">
        <v>7</v>
      </c>
      <c r="D288" s="242">
        <f t="shared" si="19"/>
        <v>0</v>
      </c>
      <c r="E288" s="242"/>
      <c r="F288" s="242"/>
      <c r="G288" s="242"/>
      <c r="H288" s="242"/>
      <c r="I288" s="242"/>
      <c r="J288" s="242"/>
      <c r="K288" s="242"/>
      <c r="L288" s="242"/>
      <c r="M288" s="459"/>
      <c r="N288" s="459"/>
      <c r="O288" s="459"/>
      <c r="P288" s="459"/>
      <c r="Q288" s="459"/>
      <c r="R288" s="459"/>
      <c r="S288" s="459"/>
      <c r="T288" s="459"/>
      <c r="U288" s="459"/>
      <c r="V288" s="459"/>
      <c r="W288" s="459"/>
      <c r="X288" s="459"/>
      <c r="Y288" s="459"/>
      <c r="Z288" s="459"/>
      <c r="AA288" s="459"/>
      <c r="AB288" s="242"/>
      <c r="AC288" s="460"/>
      <c r="AD288" s="459"/>
      <c r="AE288" s="459"/>
      <c r="AF288" s="459"/>
      <c r="AG288" s="459"/>
      <c r="AH288" s="459"/>
      <c r="AI288" s="459"/>
      <c r="AJ288" s="459"/>
      <c r="AK288" s="459"/>
      <c r="AL288" s="459"/>
      <c r="AM288" s="459"/>
      <c r="AN288" s="459"/>
      <c r="AO288" s="459"/>
      <c r="AP288" s="459"/>
      <c r="AQ288" s="459"/>
      <c r="AR288" s="242"/>
      <c r="AS288" s="248"/>
      <c r="AV288" s="242"/>
      <c r="AW288" s="242"/>
      <c r="AX288" s="459"/>
      <c r="AY288" s="242"/>
      <c r="AZ288" s="248"/>
      <c r="BA288" s="242"/>
      <c r="BB288" s="242"/>
      <c r="BC288" s="242"/>
      <c r="BD288" s="242"/>
      <c r="BE288" s="459"/>
      <c r="BF288" s="459"/>
      <c r="BG288" s="459"/>
      <c r="BH288" s="242"/>
      <c r="BI288" s="460"/>
      <c r="BJ288" s="459"/>
      <c r="BK288" s="242"/>
      <c r="BL288" s="460"/>
      <c r="BM288" s="459"/>
      <c r="BN288" s="242"/>
      <c r="BO288" s="248"/>
      <c r="BP288" s="242"/>
      <c r="BQ288" s="242"/>
      <c r="BR288" s="459"/>
      <c r="BS288" s="459"/>
      <c r="BT288" s="242"/>
      <c r="BU288" s="248"/>
      <c r="BV288" s="248"/>
      <c r="BW288" s="248"/>
      <c r="BX288" s="460"/>
      <c r="BY288" s="242"/>
      <c r="BZ288" s="248"/>
      <c r="CA288" s="459"/>
      <c r="CB288" s="242"/>
      <c r="CC288" s="460"/>
      <c r="CD288" s="746"/>
      <c r="CE288" s="248"/>
      <c r="CF288" s="242"/>
      <c r="CG288" s="242"/>
      <c r="CH288" s="242"/>
      <c r="CI288" s="242"/>
      <c r="CJ288" s="242"/>
      <c r="CK288" s="242"/>
      <c r="CL288" s="242"/>
      <c r="CM288" s="242"/>
      <c r="CN288" s="242"/>
      <c r="CO288" s="242"/>
      <c r="CP288" s="242"/>
      <c r="CQ288" s="242"/>
      <c r="CR288" s="242"/>
      <c r="CS288" s="242"/>
      <c r="CT288" s="242"/>
      <c r="CU288" s="242"/>
      <c r="CV288" s="242"/>
    </row>
    <row r="289" spans="1:100" ht="9.75" hidden="1" customHeight="1">
      <c r="A289" s="1067"/>
      <c r="B289" s="1064"/>
      <c r="C289" s="242" t="s">
        <v>8</v>
      </c>
      <c r="D289" s="242">
        <f t="shared" si="19"/>
        <v>0</v>
      </c>
      <c r="E289" s="242"/>
      <c r="F289" s="242"/>
      <c r="G289" s="242"/>
      <c r="H289" s="242"/>
      <c r="I289" s="242"/>
      <c r="J289" s="242"/>
      <c r="K289" s="242"/>
      <c r="L289" s="242"/>
      <c r="M289" s="459"/>
      <c r="N289" s="459"/>
      <c r="O289" s="459"/>
      <c r="P289" s="459"/>
      <c r="Q289" s="459"/>
      <c r="R289" s="459"/>
      <c r="S289" s="459"/>
      <c r="T289" s="459"/>
      <c r="U289" s="459"/>
      <c r="V289" s="459"/>
      <c r="W289" s="459"/>
      <c r="X289" s="459"/>
      <c r="Y289" s="459"/>
      <c r="Z289" s="459"/>
      <c r="AA289" s="459"/>
      <c r="AB289" s="242"/>
      <c r="AC289" s="460"/>
      <c r="AD289" s="459"/>
      <c r="AE289" s="459"/>
      <c r="AF289" s="459"/>
      <c r="AG289" s="459"/>
      <c r="AH289" s="459"/>
      <c r="AI289" s="459"/>
      <c r="AJ289" s="459"/>
      <c r="AK289" s="459"/>
      <c r="AL289" s="459"/>
      <c r="AM289" s="459"/>
      <c r="AN289" s="459"/>
      <c r="AO289" s="459"/>
      <c r="AP289" s="459"/>
      <c r="AQ289" s="459"/>
      <c r="AR289" s="242"/>
      <c r="AS289" s="248"/>
      <c r="AV289" s="242"/>
      <c r="AW289" s="242"/>
      <c r="AX289" s="459"/>
      <c r="AY289" s="242"/>
      <c r="AZ289" s="248"/>
      <c r="BA289" s="242"/>
      <c r="BB289" s="242"/>
      <c r="BC289" s="242"/>
      <c r="BD289" s="242"/>
      <c r="BE289" s="459"/>
      <c r="BF289" s="459"/>
      <c r="BG289" s="459"/>
      <c r="BH289" s="242"/>
      <c r="BI289" s="460"/>
      <c r="BJ289" s="459"/>
      <c r="BK289" s="242"/>
      <c r="BL289" s="460"/>
      <c r="BM289" s="459"/>
      <c r="BN289" s="242"/>
      <c r="BO289" s="248"/>
      <c r="BP289" s="242"/>
      <c r="BQ289" s="242"/>
      <c r="BR289" s="459"/>
      <c r="BS289" s="459"/>
      <c r="BT289" s="242"/>
      <c r="BU289" s="248"/>
      <c r="BV289" s="248"/>
      <c r="BW289" s="248"/>
      <c r="BX289" s="460"/>
      <c r="BY289" s="242"/>
      <c r="BZ289" s="248"/>
      <c r="CA289" s="459"/>
      <c r="CB289" s="242"/>
      <c r="CC289" s="460"/>
      <c r="CD289" s="746"/>
      <c r="CE289" s="248"/>
      <c r="CF289" s="242"/>
      <c r="CG289" s="242"/>
      <c r="CH289" s="242"/>
      <c r="CI289" s="242"/>
      <c r="CJ289" s="242"/>
      <c r="CK289" s="242"/>
      <c r="CL289" s="242"/>
      <c r="CM289" s="242"/>
      <c r="CN289" s="242"/>
      <c r="CO289" s="242"/>
      <c r="CP289" s="242"/>
      <c r="CQ289" s="242"/>
      <c r="CR289" s="242"/>
      <c r="CS289" s="242"/>
      <c r="CT289" s="242"/>
      <c r="CU289" s="242"/>
      <c r="CV289" s="242"/>
    </row>
    <row r="290" spans="1:100" ht="9.75" hidden="1" customHeight="1">
      <c r="A290" s="1068"/>
      <c r="B290" s="1065"/>
      <c r="C290" s="243" t="s">
        <v>9</v>
      </c>
      <c r="D290" s="243">
        <v>0</v>
      </c>
      <c r="E290" s="243"/>
      <c r="F290" s="243"/>
      <c r="G290" s="243"/>
      <c r="H290" s="243"/>
      <c r="I290" s="243"/>
      <c r="J290" s="243"/>
      <c r="K290" s="243"/>
      <c r="L290" s="243"/>
      <c r="M290" s="461"/>
      <c r="N290" s="461"/>
      <c r="O290" s="461"/>
      <c r="P290" s="461"/>
      <c r="Q290" s="461"/>
      <c r="R290" s="461"/>
      <c r="S290" s="461"/>
      <c r="T290" s="461"/>
      <c r="U290" s="461"/>
      <c r="V290" s="461"/>
      <c r="W290" s="462"/>
      <c r="X290" s="461"/>
      <c r="Y290" s="461"/>
      <c r="Z290" s="461"/>
      <c r="AA290" s="461"/>
      <c r="AB290" s="243"/>
      <c r="AC290" s="463"/>
      <c r="AD290" s="461"/>
      <c r="AE290" s="461"/>
      <c r="AF290" s="461"/>
      <c r="AG290" s="461"/>
      <c r="AH290" s="461"/>
      <c r="AI290" s="461"/>
      <c r="AJ290" s="461"/>
      <c r="AK290" s="461"/>
      <c r="AL290" s="461"/>
      <c r="AM290" s="461"/>
      <c r="AN290" s="461"/>
      <c r="AO290" s="461"/>
      <c r="AP290" s="461"/>
      <c r="AQ290" s="461"/>
      <c r="AR290" s="243"/>
      <c r="AS290" s="465"/>
      <c r="AT290" s="243"/>
      <c r="AU290" s="243"/>
      <c r="AV290" s="243"/>
      <c r="AW290" s="243"/>
      <c r="AX290" s="461"/>
      <c r="AY290" s="243"/>
      <c r="AZ290" s="465"/>
      <c r="BA290" s="243"/>
      <c r="BB290" s="243"/>
      <c r="BC290" s="243"/>
      <c r="BD290" s="243"/>
      <c r="BE290" s="461"/>
      <c r="BF290" s="461"/>
      <c r="BG290" s="461"/>
      <c r="BH290" s="243"/>
      <c r="BI290" s="463"/>
      <c r="BJ290" s="461"/>
      <c r="BK290" s="243"/>
      <c r="BL290" s="463"/>
      <c r="BM290" s="459"/>
      <c r="BN290" s="243"/>
      <c r="BO290" s="465"/>
      <c r="BP290" s="243"/>
      <c r="BQ290" s="243"/>
      <c r="BR290" s="461"/>
      <c r="BS290" s="461"/>
      <c r="BT290" s="243"/>
      <c r="BU290" s="465"/>
      <c r="BV290" s="465"/>
      <c r="BW290" s="465"/>
      <c r="BX290" s="463"/>
      <c r="BY290" s="243"/>
      <c r="BZ290" s="465"/>
      <c r="CA290" s="461"/>
      <c r="CB290" s="243"/>
      <c r="CC290" s="463"/>
      <c r="CD290" s="747"/>
      <c r="CE290" s="465"/>
      <c r="CF290" s="243"/>
      <c r="CG290" s="243"/>
      <c r="CH290" s="243"/>
      <c r="CI290" s="243"/>
      <c r="CJ290" s="243"/>
      <c r="CK290" s="243"/>
      <c r="CL290" s="243"/>
      <c r="CM290" s="243"/>
      <c r="CN290" s="243"/>
      <c r="CO290" s="243"/>
      <c r="CP290" s="243"/>
      <c r="CQ290" s="243"/>
      <c r="CR290" s="243"/>
      <c r="CS290" s="243"/>
      <c r="CT290" s="243"/>
      <c r="CU290" s="243"/>
      <c r="CV290" s="243"/>
    </row>
    <row r="291" spans="1:100" ht="9.75" hidden="1" customHeight="1">
      <c r="A291" s="1039">
        <v>0</v>
      </c>
      <c r="B291" s="1043" t="s">
        <v>23</v>
      </c>
      <c r="C291" s="67" t="s">
        <v>5</v>
      </c>
      <c r="D291" s="67">
        <f t="shared" ref="D291:D305" si="20">SUM(E291:CT291)</f>
        <v>0</v>
      </c>
      <c r="E291" s="67"/>
      <c r="F291" s="67"/>
      <c r="G291" s="67"/>
      <c r="H291" s="67"/>
      <c r="I291" s="67"/>
      <c r="J291" s="67"/>
      <c r="K291" s="67"/>
      <c r="L291" s="67"/>
      <c r="M291" s="68"/>
      <c r="N291" s="68"/>
      <c r="O291" s="68"/>
      <c r="P291" s="68"/>
      <c r="Q291" s="249"/>
      <c r="R291" s="250"/>
      <c r="S291" s="68"/>
      <c r="T291" s="68"/>
      <c r="U291" s="68"/>
      <c r="V291" s="68"/>
      <c r="W291" s="68"/>
      <c r="X291" s="68"/>
      <c r="Y291" s="68"/>
      <c r="Z291" s="68"/>
      <c r="AA291" s="142"/>
      <c r="AB291" s="189"/>
      <c r="AC291" s="332"/>
      <c r="AD291" s="68"/>
      <c r="AE291" s="68"/>
      <c r="AF291" s="68"/>
      <c r="AG291" s="68"/>
      <c r="AH291" s="68"/>
      <c r="AI291" s="68"/>
      <c r="AJ291" s="68"/>
      <c r="AK291" s="68"/>
      <c r="AL291" s="68"/>
      <c r="AM291" s="68"/>
      <c r="AN291" s="68"/>
      <c r="AO291" s="68"/>
      <c r="AP291" s="68"/>
      <c r="AQ291" s="68"/>
      <c r="AR291" s="67"/>
      <c r="AS291" s="70"/>
      <c r="AT291" s="244"/>
      <c r="AU291" s="244"/>
      <c r="AV291" s="67"/>
      <c r="AW291" s="67"/>
      <c r="AX291" s="68"/>
      <c r="AY291" s="67"/>
      <c r="AZ291" s="70"/>
      <c r="BA291" s="67"/>
      <c r="BB291" s="67"/>
      <c r="BC291" s="67"/>
      <c r="BD291" s="67"/>
      <c r="BE291" s="68"/>
      <c r="BF291" s="68"/>
      <c r="BG291" s="68"/>
      <c r="BH291" s="67"/>
      <c r="BI291" s="271"/>
      <c r="BJ291" s="68"/>
      <c r="BK291" s="67"/>
      <c r="BL291" s="271"/>
      <c r="BN291" s="67"/>
      <c r="BO291" s="70"/>
      <c r="BP291" s="67"/>
      <c r="BQ291" s="67"/>
      <c r="BR291" s="68"/>
      <c r="BS291" s="68"/>
      <c r="BT291" s="67"/>
      <c r="BU291" s="70"/>
      <c r="BV291" s="70"/>
      <c r="BW291" s="70"/>
      <c r="BX291" s="271"/>
      <c r="BY291" s="67"/>
      <c r="BZ291" s="70"/>
      <c r="CA291" s="68"/>
      <c r="CB291" s="67"/>
      <c r="CC291" s="271"/>
      <c r="CD291" s="733"/>
      <c r="CE291" s="70"/>
      <c r="CF291" s="67"/>
      <c r="CG291" s="67"/>
      <c r="CH291" s="67"/>
      <c r="CI291" s="67"/>
      <c r="CJ291" s="67"/>
      <c r="CK291" s="67"/>
      <c r="CL291" s="67"/>
      <c r="CM291" s="67"/>
      <c r="CN291" s="67"/>
      <c r="CO291" s="67"/>
      <c r="CP291" s="67"/>
      <c r="CQ291" s="67"/>
      <c r="CR291" s="67"/>
      <c r="CS291" s="67"/>
      <c r="CT291" s="67"/>
      <c r="CU291" s="67"/>
      <c r="CV291" s="67"/>
    </row>
    <row r="292" spans="1:100" ht="9.75" hidden="1" customHeight="1">
      <c r="A292" s="1040"/>
      <c r="B292" s="1042"/>
      <c r="C292" s="36" t="s">
        <v>6</v>
      </c>
      <c r="D292" s="36">
        <f t="shared" si="20"/>
        <v>0</v>
      </c>
      <c r="Q292" s="135"/>
      <c r="R292" s="185"/>
      <c r="AA292" s="112"/>
      <c r="AB292" s="53"/>
      <c r="AC292" s="333"/>
    </row>
    <row r="293" spans="1:100" ht="9.75" hidden="1" customHeight="1">
      <c r="A293" s="1040"/>
      <c r="B293" s="1042"/>
      <c r="C293" s="36" t="s">
        <v>7</v>
      </c>
      <c r="D293" s="36">
        <f t="shared" si="20"/>
        <v>0</v>
      </c>
      <c r="Q293" s="135"/>
      <c r="R293" s="185"/>
      <c r="AA293" s="112"/>
      <c r="AB293" s="53"/>
      <c r="AC293" s="333"/>
    </row>
    <row r="294" spans="1:100" ht="9.75" hidden="1" customHeight="1">
      <c r="A294" s="1040"/>
      <c r="B294" s="1042"/>
      <c r="C294" s="36" t="s">
        <v>8</v>
      </c>
      <c r="D294" s="36">
        <f t="shared" si="20"/>
        <v>22</v>
      </c>
      <c r="M294" s="41">
        <v>1</v>
      </c>
      <c r="N294" s="41">
        <v>1</v>
      </c>
      <c r="O294" s="132">
        <v>1</v>
      </c>
      <c r="P294" s="41">
        <v>0.5</v>
      </c>
      <c r="Q294" s="135">
        <v>1</v>
      </c>
      <c r="R294" s="185">
        <v>1</v>
      </c>
      <c r="S294" s="41">
        <v>3</v>
      </c>
      <c r="T294" s="235">
        <v>3</v>
      </c>
      <c r="U294" s="235">
        <v>2</v>
      </c>
      <c r="V294" s="235">
        <v>2</v>
      </c>
      <c r="W294" s="235">
        <v>2</v>
      </c>
      <c r="X294" s="235">
        <v>0.5</v>
      </c>
      <c r="Y294" s="235">
        <v>0.5</v>
      </c>
      <c r="Z294" s="235">
        <v>0.5</v>
      </c>
      <c r="AA294" s="112">
        <v>1</v>
      </c>
      <c r="AB294" s="53">
        <v>1</v>
      </c>
      <c r="AC294" s="333">
        <v>1</v>
      </c>
    </row>
    <row r="295" spans="1:100" ht="9.75" hidden="1" customHeight="1">
      <c r="A295" s="1041"/>
      <c r="B295" s="1044"/>
      <c r="C295" s="46" t="s">
        <v>9</v>
      </c>
      <c r="D295" s="46">
        <f t="shared" si="20"/>
        <v>37</v>
      </c>
      <c r="E295" s="46"/>
      <c r="F295" s="46"/>
      <c r="G295" s="46"/>
      <c r="H295" s="46"/>
      <c r="I295" s="46"/>
      <c r="J295" s="46"/>
      <c r="K295" s="46"/>
      <c r="L295" s="46"/>
      <c r="M295" s="47"/>
      <c r="N295" s="47"/>
      <c r="O295" s="47"/>
      <c r="P295" s="47"/>
      <c r="Q295" s="74"/>
      <c r="R295" s="186">
        <v>2</v>
      </c>
      <c r="S295" s="80">
        <v>5</v>
      </c>
      <c r="T295" s="80">
        <v>3</v>
      </c>
      <c r="U295" s="80">
        <v>3</v>
      </c>
      <c r="V295" s="80">
        <v>3</v>
      </c>
      <c r="W295" s="80">
        <v>3</v>
      </c>
      <c r="X295" s="80">
        <v>5</v>
      </c>
      <c r="Y295" s="80">
        <v>5</v>
      </c>
      <c r="Z295" s="80">
        <v>2</v>
      </c>
      <c r="AA295" s="136">
        <v>2</v>
      </c>
      <c r="AB295" s="178">
        <v>2</v>
      </c>
      <c r="AC295" s="334">
        <v>2</v>
      </c>
      <c r="AD295" s="47"/>
      <c r="AE295" s="47"/>
      <c r="AF295" s="47"/>
      <c r="AG295" s="47"/>
      <c r="AH295" s="47"/>
      <c r="AI295" s="47"/>
      <c r="AJ295" s="47"/>
      <c r="AK295" s="47"/>
      <c r="AL295" s="47"/>
      <c r="AM295" s="47"/>
      <c r="AN295" s="47"/>
      <c r="AO295" s="47"/>
      <c r="AP295" s="47"/>
      <c r="AQ295" s="47"/>
      <c r="AR295" s="46"/>
      <c r="AS295" s="45"/>
      <c r="AT295" s="237"/>
      <c r="AU295" s="237"/>
      <c r="AV295" s="46"/>
      <c r="AW295" s="46"/>
      <c r="AX295" s="47"/>
      <c r="AY295" s="46"/>
      <c r="AZ295" s="45"/>
      <c r="BA295" s="46"/>
      <c r="BB295" s="46"/>
      <c r="BC295" s="46"/>
      <c r="BD295" s="46"/>
      <c r="BE295" s="47"/>
      <c r="BF295" s="47"/>
      <c r="BG295" s="47"/>
      <c r="BH295" s="46"/>
      <c r="BI295" s="328"/>
      <c r="BJ295" s="47"/>
      <c r="BK295" s="46"/>
      <c r="BL295" s="328"/>
      <c r="BN295" s="46"/>
      <c r="BO295" s="45"/>
      <c r="BP295" s="46"/>
      <c r="BQ295" s="46"/>
      <c r="BR295" s="47"/>
      <c r="BS295" s="47"/>
      <c r="BT295" s="46"/>
      <c r="BU295" s="45"/>
      <c r="BV295" s="45"/>
      <c r="BW295" s="45"/>
      <c r="BX295" s="328"/>
      <c r="BY295" s="46"/>
      <c r="BZ295" s="45"/>
      <c r="CA295" s="47"/>
      <c r="CB295" s="46"/>
      <c r="CC295" s="328"/>
      <c r="CD295" s="735"/>
      <c r="CE295" s="45"/>
      <c r="CF295" s="46"/>
      <c r="CG295" s="46"/>
      <c r="CH295" s="46"/>
      <c r="CI295" s="46"/>
      <c r="CJ295" s="46"/>
      <c r="CK295" s="46"/>
      <c r="CL295" s="46"/>
      <c r="CM295" s="46"/>
      <c r="CN295" s="46"/>
      <c r="CO295" s="46"/>
      <c r="CP295" s="46"/>
      <c r="CQ295" s="46"/>
      <c r="CR295" s="46"/>
      <c r="CS295" s="46"/>
      <c r="CT295" s="46"/>
      <c r="CU295" s="46"/>
      <c r="CV295" s="46"/>
    </row>
    <row r="296" spans="1:100" ht="9.75" customHeight="1">
      <c r="A296" s="1036"/>
      <c r="B296" s="985" t="s">
        <v>122</v>
      </c>
      <c r="C296" s="57" t="s">
        <v>5</v>
      </c>
      <c r="D296" s="57">
        <f t="shared" si="20"/>
        <v>0</v>
      </c>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241"/>
      <c r="AU296" s="241"/>
      <c r="AV296" s="57"/>
      <c r="AW296" s="57"/>
      <c r="AX296" s="57"/>
      <c r="AY296" s="57"/>
      <c r="AZ296" s="57"/>
      <c r="BA296" s="57"/>
      <c r="BB296" s="57"/>
      <c r="BC296" s="57"/>
      <c r="BD296" s="57"/>
      <c r="BE296" s="58"/>
      <c r="BF296" s="58"/>
      <c r="BG296" s="58"/>
      <c r="BH296" s="57"/>
      <c r="BI296" s="326"/>
      <c r="BJ296" s="58"/>
      <c r="BK296" s="57"/>
      <c r="BL296" s="326"/>
      <c r="BN296" s="57"/>
      <c r="BO296" s="60"/>
      <c r="BP296" s="57"/>
      <c r="BQ296" s="57"/>
      <c r="BR296" s="58"/>
      <c r="BS296" s="58"/>
      <c r="BT296" s="57"/>
      <c r="BU296" s="60"/>
      <c r="BV296" s="60"/>
      <c r="BW296" s="60"/>
      <c r="BX296" s="326"/>
      <c r="BY296" s="57"/>
      <c r="BZ296" s="60"/>
      <c r="CA296" s="58"/>
      <c r="CB296" s="57"/>
      <c r="CC296" s="326"/>
      <c r="CD296" s="730"/>
      <c r="CE296" s="60"/>
      <c r="CF296" s="57"/>
      <c r="CG296" s="57"/>
      <c r="CH296" s="57"/>
      <c r="CI296" s="57"/>
      <c r="CJ296" s="57"/>
      <c r="CK296" s="57"/>
      <c r="CL296" s="57"/>
      <c r="CM296" s="57"/>
      <c r="CN296" s="57"/>
      <c r="CO296" s="57"/>
      <c r="CP296" s="57"/>
      <c r="CQ296" s="57"/>
      <c r="CR296" s="57"/>
      <c r="CS296" s="57"/>
      <c r="CT296" s="57"/>
      <c r="CU296" s="57"/>
      <c r="CV296" s="57"/>
    </row>
    <row r="297" spans="1:100" ht="9.75" customHeight="1">
      <c r="A297" s="1037"/>
      <c r="B297" s="986"/>
      <c r="C297" s="36" t="s">
        <v>6</v>
      </c>
      <c r="D297" s="36">
        <f t="shared" si="20"/>
        <v>0</v>
      </c>
      <c r="M297" s="36"/>
      <c r="N297" s="36"/>
      <c r="O297" s="36"/>
      <c r="P297" s="36"/>
      <c r="Q297" s="36"/>
      <c r="R297" s="36"/>
      <c r="S297" s="36"/>
      <c r="T297" s="36"/>
      <c r="U297" s="36"/>
      <c r="V297" s="36"/>
      <c r="W297" s="36"/>
      <c r="X297" s="36"/>
      <c r="Y297" s="36"/>
      <c r="Z297" s="36"/>
      <c r="AA297" s="36"/>
      <c r="AC297" s="36"/>
      <c r="AD297" s="36"/>
      <c r="AE297" s="36"/>
      <c r="AF297" s="36"/>
      <c r="AG297" s="36"/>
      <c r="AH297" s="36"/>
      <c r="AI297" s="36"/>
      <c r="AJ297" s="36"/>
      <c r="AK297" s="36"/>
      <c r="AL297" s="36"/>
      <c r="AM297" s="36"/>
      <c r="AN297" s="36"/>
      <c r="AO297" s="36"/>
      <c r="AP297" s="36"/>
      <c r="AQ297" s="36"/>
      <c r="AS297" s="36"/>
      <c r="AX297" s="36"/>
      <c r="AZ297" s="36"/>
      <c r="BG297" s="160"/>
      <c r="BH297" s="43"/>
      <c r="BI297" s="336"/>
      <c r="BJ297" s="160"/>
      <c r="BK297" s="43"/>
      <c r="BL297" s="336"/>
      <c r="BM297" s="160"/>
      <c r="BN297" s="43"/>
      <c r="BO297" s="44"/>
      <c r="BP297" s="42"/>
      <c r="BQ297" s="646"/>
    </row>
    <row r="298" spans="1:100" ht="9.75" customHeight="1">
      <c r="A298" s="1037"/>
      <c r="B298" s="986"/>
      <c r="C298" s="36" t="s">
        <v>7</v>
      </c>
      <c r="D298" s="36">
        <f t="shared" si="20"/>
        <v>0</v>
      </c>
      <c r="M298" s="36"/>
      <c r="N298" s="36"/>
      <c r="O298" s="36"/>
      <c r="P298" s="36"/>
      <c r="Q298" s="36"/>
      <c r="R298" s="36"/>
      <c r="S298" s="36"/>
      <c r="T298" s="36"/>
      <c r="U298" s="36"/>
      <c r="V298" s="36"/>
      <c r="W298" s="36"/>
      <c r="X298" s="36"/>
      <c r="Y298" s="36"/>
      <c r="Z298" s="36"/>
      <c r="AA298" s="36"/>
      <c r="AC298" s="36"/>
      <c r="AD298" s="36"/>
      <c r="AE298" s="36"/>
      <c r="AF298" s="36"/>
      <c r="AG298" s="36"/>
      <c r="AH298" s="36"/>
      <c r="AI298" s="36"/>
      <c r="AJ298" s="36"/>
      <c r="AK298" s="36"/>
      <c r="AL298" s="36"/>
      <c r="AM298" s="36"/>
      <c r="AN298" s="36"/>
      <c r="AO298" s="36"/>
      <c r="AP298" s="36"/>
      <c r="AQ298" s="36"/>
      <c r="AS298" s="36"/>
      <c r="AX298" s="36"/>
      <c r="AZ298" s="36"/>
      <c r="BM298" s="160"/>
      <c r="BN298" s="43"/>
      <c r="BO298" s="44"/>
      <c r="BP298" s="43"/>
    </row>
    <row r="299" spans="1:100" ht="9.75" customHeight="1">
      <c r="A299" s="1037"/>
      <c r="B299" s="986"/>
      <c r="C299" s="36" t="s">
        <v>8</v>
      </c>
      <c r="D299" s="36">
        <f t="shared" si="20"/>
        <v>0</v>
      </c>
      <c r="M299" s="36"/>
      <c r="N299" s="36"/>
      <c r="O299" s="36"/>
      <c r="P299" s="36"/>
      <c r="Q299" s="36"/>
      <c r="R299" s="36"/>
      <c r="S299" s="36"/>
      <c r="T299" s="36"/>
      <c r="U299" s="36"/>
      <c r="V299" s="36"/>
      <c r="W299" s="36"/>
      <c r="X299" s="36"/>
      <c r="Y299" s="36"/>
      <c r="Z299" s="36"/>
      <c r="AA299" s="36"/>
      <c r="AC299" s="36"/>
      <c r="AD299" s="36"/>
      <c r="AE299" s="36"/>
      <c r="AF299" s="36"/>
      <c r="AG299" s="36"/>
      <c r="AH299" s="36"/>
      <c r="AI299" s="36"/>
      <c r="AJ299" s="36"/>
      <c r="AK299" s="36"/>
      <c r="AL299" s="36"/>
      <c r="AM299" s="36"/>
      <c r="AN299" s="36"/>
      <c r="AO299" s="36"/>
      <c r="AP299" s="36"/>
      <c r="AQ299" s="36"/>
      <c r="AS299" s="36"/>
      <c r="AX299" s="36"/>
      <c r="AZ299" s="36"/>
      <c r="BJ299" s="160"/>
      <c r="BK299" s="43"/>
      <c r="BL299" s="336"/>
      <c r="BM299" s="160"/>
      <c r="BN299" s="43"/>
      <c r="BO299" s="44"/>
      <c r="BP299" s="43"/>
    </row>
    <row r="300" spans="1:100" ht="9.75" customHeight="1">
      <c r="A300" s="1038"/>
      <c r="B300" s="987"/>
      <c r="C300" s="61" t="s">
        <v>9</v>
      </c>
      <c r="D300" s="61">
        <f t="shared" si="20"/>
        <v>0</v>
      </c>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243"/>
      <c r="AU300" s="243"/>
      <c r="AV300" s="61"/>
      <c r="AW300" s="61"/>
      <c r="AX300" s="61"/>
      <c r="AY300" s="61"/>
      <c r="AZ300" s="61"/>
      <c r="BA300" s="61"/>
      <c r="BB300" s="61"/>
      <c r="BC300" s="61"/>
      <c r="BD300" s="61"/>
      <c r="BE300" s="62"/>
      <c r="BF300" s="62"/>
      <c r="BG300" s="62"/>
      <c r="BH300" s="61"/>
      <c r="BI300" s="329"/>
      <c r="BJ300" s="62"/>
      <c r="BK300" s="61"/>
      <c r="BL300" s="329"/>
      <c r="BN300" s="61"/>
      <c r="BO300" s="64"/>
      <c r="BP300" s="61"/>
      <c r="BQ300" s="61"/>
      <c r="BR300" s="62"/>
      <c r="BS300" s="62"/>
      <c r="BT300" s="61"/>
      <c r="BU300" s="64"/>
      <c r="BV300" s="64"/>
      <c r="BW300" s="64"/>
      <c r="BX300" s="329"/>
      <c r="BY300" s="61"/>
      <c r="BZ300" s="64"/>
      <c r="CA300" s="62"/>
      <c r="CB300" s="61"/>
      <c r="CC300" s="329"/>
      <c r="CD300" s="732"/>
      <c r="CE300" s="64"/>
      <c r="CF300" s="61"/>
      <c r="CG300" s="61"/>
      <c r="CH300" s="61"/>
      <c r="CI300" s="61"/>
      <c r="CJ300" s="61"/>
      <c r="CK300" s="61"/>
      <c r="CL300" s="61"/>
      <c r="CM300" s="61"/>
      <c r="CN300" s="61"/>
      <c r="CO300" s="61"/>
      <c r="CP300" s="61"/>
      <c r="CQ300" s="61"/>
      <c r="CR300" s="61"/>
      <c r="CS300" s="61"/>
      <c r="CT300" s="61"/>
      <c r="CU300" s="61"/>
      <c r="CV300" s="61"/>
    </row>
    <row r="301" spans="1:100" ht="9.75" customHeight="1">
      <c r="A301" s="1036"/>
      <c r="B301" s="985" t="s">
        <v>123</v>
      </c>
      <c r="C301" s="67" t="s">
        <v>5</v>
      </c>
      <c r="D301" s="67">
        <f t="shared" si="20"/>
        <v>0</v>
      </c>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244"/>
      <c r="AU301" s="244"/>
      <c r="AV301" s="67"/>
      <c r="AW301" s="67"/>
      <c r="AX301" s="68"/>
      <c r="AY301" s="67"/>
      <c r="AZ301" s="70"/>
      <c r="BA301" s="67"/>
      <c r="BB301" s="67"/>
      <c r="BC301" s="67"/>
      <c r="BD301" s="67"/>
      <c r="BE301" s="68"/>
      <c r="BF301" s="68"/>
      <c r="BG301" s="68"/>
      <c r="BH301" s="67"/>
      <c r="BI301" s="674"/>
      <c r="BJ301" s="408"/>
      <c r="BK301" s="130"/>
      <c r="BL301" s="674"/>
      <c r="BM301" s="160"/>
      <c r="BN301" s="130"/>
      <c r="BO301" s="253"/>
      <c r="BP301" s="130"/>
      <c r="BQ301" s="130"/>
      <c r="BR301" s="408"/>
      <c r="BS301" s="408"/>
      <c r="BT301" s="130"/>
      <c r="BU301" s="224"/>
      <c r="BV301" s="224"/>
      <c r="BW301" s="224"/>
      <c r="BX301" s="691"/>
      <c r="BY301" s="67"/>
      <c r="BZ301" s="70"/>
      <c r="CA301" s="68"/>
      <c r="CB301" s="67"/>
      <c r="CC301" s="271"/>
      <c r="CD301" s="733"/>
      <c r="CE301" s="70"/>
      <c r="CF301" s="67"/>
      <c r="CG301" s="67"/>
      <c r="CH301" s="67"/>
      <c r="CI301" s="67"/>
      <c r="CJ301" s="67"/>
      <c r="CK301" s="67"/>
      <c r="CL301" s="67"/>
      <c r="CM301" s="67"/>
      <c r="CN301" s="67"/>
      <c r="CO301" s="67"/>
      <c r="CP301" s="67"/>
      <c r="CQ301" s="67"/>
      <c r="CR301" s="67"/>
      <c r="CS301" s="67"/>
      <c r="CT301" s="67"/>
      <c r="CU301" s="67"/>
      <c r="CV301" s="67"/>
    </row>
    <row r="302" spans="1:100" ht="9.75" customHeight="1">
      <c r="A302" s="1037"/>
      <c r="B302" s="986"/>
      <c r="C302" s="36" t="s">
        <v>6</v>
      </c>
      <c r="D302" s="36">
        <f t="shared" si="20"/>
        <v>0</v>
      </c>
      <c r="M302" s="36"/>
      <c r="N302" s="36"/>
      <c r="O302" s="36"/>
      <c r="P302" s="36"/>
      <c r="Q302" s="36"/>
      <c r="R302" s="36"/>
      <c r="S302" s="36"/>
      <c r="T302" s="36"/>
      <c r="U302" s="36"/>
      <c r="V302" s="36"/>
      <c r="W302" s="36"/>
      <c r="X302" s="36"/>
      <c r="Y302" s="36"/>
      <c r="Z302" s="36"/>
      <c r="AA302" s="36"/>
      <c r="AC302" s="36"/>
      <c r="AD302" s="36"/>
      <c r="AE302" s="36"/>
      <c r="AF302" s="36"/>
      <c r="AG302" s="36"/>
      <c r="AH302" s="36"/>
      <c r="AI302" s="36"/>
      <c r="AJ302" s="36"/>
      <c r="AK302" s="36"/>
      <c r="AL302" s="36"/>
      <c r="AM302" s="36"/>
      <c r="AN302" s="36"/>
      <c r="AO302" s="36"/>
      <c r="AP302" s="36"/>
      <c r="AQ302" s="36"/>
      <c r="AS302" s="36"/>
      <c r="BL302" s="336"/>
      <c r="BM302" s="160"/>
      <c r="BN302" s="43"/>
    </row>
    <row r="303" spans="1:100" ht="9.75" customHeight="1">
      <c r="A303" s="1037"/>
      <c r="B303" s="986"/>
      <c r="C303" s="36" t="s">
        <v>7</v>
      </c>
      <c r="D303" s="36">
        <f t="shared" si="20"/>
        <v>0</v>
      </c>
      <c r="M303" s="36"/>
      <c r="N303" s="36"/>
      <c r="O303" s="36"/>
      <c r="P303" s="36"/>
      <c r="Q303" s="36"/>
      <c r="R303" s="36"/>
      <c r="S303" s="36"/>
      <c r="T303" s="36"/>
      <c r="U303" s="36"/>
      <c r="V303" s="36"/>
      <c r="W303" s="36"/>
      <c r="X303" s="36"/>
      <c r="Y303" s="36"/>
      <c r="Z303" s="36"/>
      <c r="AA303" s="36"/>
      <c r="AC303" s="36"/>
      <c r="AD303" s="36"/>
      <c r="AE303" s="36"/>
      <c r="AF303" s="36"/>
      <c r="AG303" s="36"/>
      <c r="AH303" s="36"/>
      <c r="AI303" s="36"/>
      <c r="AJ303" s="36"/>
      <c r="AK303" s="36"/>
      <c r="AL303" s="36"/>
      <c r="AM303" s="36"/>
      <c r="AN303" s="36"/>
      <c r="AO303" s="36"/>
      <c r="AP303" s="36"/>
      <c r="AQ303" s="36"/>
      <c r="AS303" s="36"/>
      <c r="BO303" s="44"/>
      <c r="BP303" s="43"/>
      <c r="BQ303" s="43"/>
      <c r="BR303" s="160"/>
    </row>
    <row r="304" spans="1:100" ht="9.75" customHeight="1">
      <c r="A304" s="1037"/>
      <c r="B304" s="986"/>
      <c r="C304" s="36" t="s">
        <v>8</v>
      </c>
      <c r="D304" s="36">
        <f t="shared" si="20"/>
        <v>0</v>
      </c>
      <c r="M304" s="36"/>
      <c r="N304" s="36"/>
      <c r="O304" s="36"/>
      <c r="P304" s="36"/>
      <c r="Q304" s="36"/>
      <c r="R304" s="36"/>
      <c r="S304" s="36"/>
      <c r="T304" s="36"/>
      <c r="U304" s="36"/>
      <c r="V304" s="36"/>
      <c r="W304" s="36"/>
      <c r="X304" s="36"/>
      <c r="Y304" s="36"/>
      <c r="Z304" s="36"/>
      <c r="AA304" s="36"/>
      <c r="AC304" s="36"/>
      <c r="AD304" s="36"/>
      <c r="AE304" s="36"/>
      <c r="AF304" s="36"/>
      <c r="AG304" s="36"/>
      <c r="AH304" s="36"/>
      <c r="AI304" s="36"/>
      <c r="AJ304" s="36"/>
      <c r="AK304" s="36"/>
      <c r="AL304" s="36"/>
      <c r="AM304" s="36"/>
      <c r="AN304" s="36"/>
      <c r="AO304" s="36"/>
      <c r="AP304" s="36"/>
      <c r="AQ304" s="36"/>
      <c r="AS304" s="36"/>
      <c r="BI304" s="336"/>
      <c r="BJ304" s="160"/>
      <c r="BK304" s="43"/>
      <c r="BL304" s="336"/>
      <c r="BM304" s="160"/>
      <c r="BN304" s="43"/>
      <c r="BQ304" s="106"/>
    </row>
    <row r="305" spans="1:100" ht="9.75" customHeight="1">
      <c r="A305" s="1038"/>
      <c r="B305" s="987"/>
      <c r="C305" s="61" t="s">
        <v>9</v>
      </c>
      <c r="D305" s="61">
        <f t="shared" si="20"/>
        <v>0</v>
      </c>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243"/>
      <c r="AU305" s="243"/>
      <c r="AV305" s="61"/>
      <c r="AW305" s="61"/>
      <c r="AX305" s="62"/>
      <c r="AY305" s="61"/>
      <c r="AZ305" s="64"/>
      <c r="BA305" s="61"/>
      <c r="BB305" s="61"/>
      <c r="BC305" s="61"/>
      <c r="BD305" s="61"/>
      <c r="BE305" s="62"/>
      <c r="BF305" s="62"/>
      <c r="BG305" s="62"/>
      <c r="BH305" s="61"/>
      <c r="BI305" s="329"/>
      <c r="BJ305" s="62"/>
      <c r="BK305" s="61"/>
      <c r="BL305" s="329"/>
      <c r="BN305" s="61"/>
      <c r="BO305" s="64"/>
      <c r="BP305" s="61"/>
      <c r="BQ305" s="61"/>
      <c r="BR305" s="62"/>
      <c r="BS305" s="62"/>
      <c r="BT305" s="61"/>
      <c r="BU305" s="64"/>
      <c r="BV305" s="64"/>
      <c r="BW305" s="64"/>
      <c r="BX305" s="329"/>
      <c r="BY305" s="61"/>
      <c r="BZ305" s="64"/>
      <c r="CA305" s="62"/>
      <c r="CB305" s="61"/>
      <c r="CC305" s="329"/>
      <c r="CD305" s="732"/>
      <c r="CE305" s="64"/>
      <c r="CF305" s="61"/>
      <c r="CG305" s="61"/>
      <c r="CH305" s="61"/>
      <c r="CI305" s="61"/>
      <c r="CJ305" s="61"/>
      <c r="CK305" s="61"/>
      <c r="CL305" s="61"/>
      <c r="CM305" s="61"/>
      <c r="CN305" s="61"/>
      <c r="CO305" s="61"/>
      <c r="CP305" s="61"/>
      <c r="CQ305" s="61"/>
      <c r="CR305" s="61"/>
      <c r="CS305" s="61"/>
      <c r="CT305" s="61"/>
      <c r="CU305" s="61"/>
      <c r="CV305" s="61"/>
    </row>
  </sheetData>
  <sheetProtection formatCells="0"/>
  <protectedRanges>
    <protectedRange sqref="BS162:DK162 BO163:DK164 BO160:DK161 BO162:BQ162 BL161:BN164 BJ162 A161:BB164 BG162 BC163:BK164 BC161:BK161 BC162:BE162 A160:BN160 CW74:DK83 A79:AE79 AN79:CV79 A80:CV83 A84:DK159 BR304 BQ305:BR305 BQ301:BR303 BS301:CV305 A301:BP305 A74:CV78 CW236:DK256 A236:CV300 A165:DK235 CW49:DK53 BR52 BS51:CV52 A50:BP52 BQ51:BR51 A53:CV53 A49:CV49 A54:DK73 A14:DK48 BQ50:CV50" name="Zakres1"/>
    <protectedRange sqref="AF79:AM79" name="Zakres1_1"/>
  </protectedRanges>
  <autoFilter ref="A1:CT199" xr:uid="{44D5E0FA-8682-4778-BDC4-DC89439BED66}"/>
  <mergeCells count="119">
    <mergeCell ref="A24:A28"/>
    <mergeCell ref="B24:B28"/>
    <mergeCell ref="A29:A33"/>
    <mergeCell ref="B29:B33"/>
    <mergeCell ref="A34:A38"/>
    <mergeCell ref="B34:B38"/>
    <mergeCell ref="A1:A12"/>
    <mergeCell ref="B3:B7"/>
    <mergeCell ref="B8:B12"/>
    <mergeCell ref="A14:A18"/>
    <mergeCell ref="B14:B18"/>
    <mergeCell ref="A19:A23"/>
    <mergeCell ref="B19:B23"/>
    <mergeCell ref="A54:A58"/>
    <mergeCell ref="B54:B58"/>
    <mergeCell ref="A59:A63"/>
    <mergeCell ref="B59:B63"/>
    <mergeCell ref="A64:A68"/>
    <mergeCell ref="B64:B68"/>
    <mergeCell ref="A39:A43"/>
    <mergeCell ref="B39:B43"/>
    <mergeCell ref="A44:A48"/>
    <mergeCell ref="B44:B48"/>
    <mergeCell ref="A49:A53"/>
    <mergeCell ref="B49:B53"/>
    <mergeCell ref="A84:A88"/>
    <mergeCell ref="B84:B88"/>
    <mergeCell ref="A89:A93"/>
    <mergeCell ref="B89:B93"/>
    <mergeCell ref="A94:A98"/>
    <mergeCell ref="B94:B98"/>
    <mergeCell ref="A69:A73"/>
    <mergeCell ref="B69:B73"/>
    <mergeCell ref="A74:A78"/>
    <mergeCell ref="B74:B78"/>
    <mergeCell ref="A79:A83"/>
    <mergeCell ref="B79:B83"/>
    <mergeCell ref="A114:A118"/>
    <mergeCell ref="B114:B118"/>
    <mergeCell ref="A119:A123"/>
    <mergeCell ref="B119:B123"/>
    <mergeCell ref="A124:A128"/>
    <mergeCell ref="B124:B128"/>
    <mergeCell ref="A99:A103"/>
    <mergeCell ref="B99:B103"/>
    <mergeCell ref="A104:A108"/>
    <mergeCell ref="B104:B108"/>
    <mergeCell ref="A109:A113"/>
    <mergeCell ref="B109:B113"/>
    <mergeCell ref="A145:A149"/>
    <mergeCell ref="B145:B149"/>
    <mergeCell ref="A150:A154"/>
    <mergeCell ref="B150:B154"/>
    <mergeCell ref="A155:A159"/>
    <mergeCell ref="B155:B159"/>
    <mergeCell ref="A129:A133"/>
    <mergeCell ref="B129:B133"/>
    <mergeCell ref="A134:A138"/>
    <mergeCell ref="B134:B138"/>
    <mergeCell ref="A139:A143"/>
    <mergeCell ref="B139:B143"/>
    <mergeCell ref="A175:A179"/>
    <mergeCell ref="B175:B179"/>
    <mergeCell ref="A180:A184"/>
    <mergeCell ref="B180:B184"/>
    <mergeCell ref="A185:A189"/>
    <mergeCell ref="B185:B189"/>
    <mergeCell ref="A160:A164"/>
    <mergeCell ref="B160:B164"/>
    <mergeCell ref="A165:A169"/>
    <mergeCell ref="B165:B169"/>
    <mergeCell ref="A170:A174"/>
    <mergeCell ref="B170:B174"/>
    <mergeCell ref="A205:A209"/>
    <mergeCell ref="B205:B209"/>
    <mergeCell ref="A210:A214"/>
    <mergeCell ref="B210:B214"/>
    <mergeCell ref="A215:A219"/>
    <mergeCell ref="B215:B219"/>
    <mergeCell ref="A190:A194"/>
    <mergeCell ref="B190:B194"/>
    <mergeCell ref="A195:A199"/>
    <mergeCell ref="B195:B199"/>
    <mergeCell ref="A200:A204"/>
    <mergeCell ref="B200:B204"/>
    <mergeCell ref="A236:A240"/>
    <mergeCell ref="B236:B240"/>
    <mergeCell ref="A241:A245"/>
    <mergeCell ref="B241:B245"/>
    <mergeCell ref="A246:A250"/>
    <mergeCell ref="B246:B250"/>
    <mergeCell ref="A220:A224"/>
    <mergeCell ref="B220:B224"/>
    <mergeCell ref="A225:A229"/>
    <mergeCell ref="B225:B229"/>
    <mergeCell ref="A230:A234"/>
    <mergeCell ref="B230:B234"/>
    <mergeCell ref="A266:A270"/>
    <mergeCell ref="B266:B270"/>
    <mergeCell ref="A271:A275"/>
    <mergeCell ref="B271:B275"/>
    <mergeCell ref="A276:A280"/>
    <mergeCell ref="B276:B280"/>
    <mergeCell ref="A251:A255"/>
    <mergeCell ref="B251:B255"/>
    <mergeCell ref="A256:A260"/>
    <mergeCell ref="B256:B260"/>
    <mergeCell ref="A261:A265"/>
    <mergeCell ref="B261:B265"/>
    <mergeCell ref="A296:A300"/>
    <mergeCell ref="B296:B300"/>
    <mergeCell ref="A301:A305"/>
    <mergeCell ref="B301:B305"/>
    <mergeCell ref="A281:A285"/>
    <mergeCell ref="B281:B285"/>
    <mergeCell ref="A286:A290"/>
    <mergeCell ref="B286:B290"/>
    <mergeCell ref="A291:A295"/>
    <mergeCell ref="B291:B295"/>
  </mergeCells>
  <conditionalFormatting sqref="E8:CT13">
    <cfRule type="expression" dxfId="38"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B0DF-4520-4046-BB83-B1695BA112CD}">
  <dimension ref="A1:AOW65"/>
  <sheetViews>
    <sheetView showGridLines="0" tabSelected="1" zoomScale="85" zoomScaleNormal="85" workbookViewId="0">
      <pane xSplit="4" ySplit="12" topLeftCell="AGO20" activePane="bottomRight" state="frozen"/>
      <selection pane="bottomRight" activeCell="A13" sqref="A13"/>
      <selection pane="bottomLeft" activeCell="A13" sqref="A13"/>
      <selection pane="topRight" activeCell="E1" sqref="E1"/>
    </sheetView>
  </sheetViews>
  <sheetFormatPr defaultColWidth="9.140625" defaultRowHeight="15" customHeight="1" outlineLevelCol="1"/>
  <cols>
    <col min="1" max="1" width="8.85546875" style="709" customWidth="1"/>
    <col min="2" max="2" width="11.28515625" style="709" customWidth="1"/>
    <col min="3" max="3" width="16.28515625" style="709" customWidth="1"/>
    <col min="4" max="4" width="13.28515625" style="770" customWidth="1"/>
    <col min="5" max="5" width="10" style="709" bestFit="1" customWidth="1"/>
    <col min="6" max="6" width="11" style="709" customWidth="1"/>
    <col min="7" max="7" width="8.28515625" style="709" customWidth="1"/>
    <col min="8" max="10" width="8.28515625" style="709" hidden="1" customWidth="1" outlineLevel="1"/>
    <col min="11" max="11" width="8.28515625" style="719" hidden="1" customWidth="1" outlineLevel="1"/>
    <col min="12" max="13" width="8.28515625" style="720" hidden="1" customWidth="1" outlineLevel="1"/>
    <col min="14" max="17" width="8.28515625" style="709" hidden="1" customWidth="1" outlineLevel="1"/>
    <col min="18" max="18" width="8.28515625" style="719" hidden="1" customWidth="1" outlineLevel="1"/>
    <col min="19" max="20" width="8.28515625" style="720" hidden="1" customWidth="1" outlineLevel="1"/>
    <col min="21" max="27" width="8.28515625" style="709" hidden="1" customWidth="1" outlineLevel="1"/>
    <col min="28" max="36" width="7" style="709" hidden="1" customWidth="1" outlineLevel="1"/>
    <col min="37" max="57" width="7.85546875" style="709" hidden="1" customWidth="1" outlineLevel="1"/>
    <col min="58" max="66" width="7.28515625" style="709" hidden="1" customWidth="1" outlineLevel="1"/>
    <col min="67" max="88" width="8.140625" style="709" hidden="1" customWidth="1" outlineLevel="1"/>
    <col min="89" max="97" width="7" style="709" hidden="1" customWidth="1" outlineLevel="1"/>
    <col min="98" max="118" width="7.85546875" style="709" hidden="1" customWidth="1" outlineLevel="1"/>
    <col min="119" max="127" width="6.42578125" style="709" hidden="1" customWidth="1" outlineLevel="1"/>
    <col min="128" max="149" width="7.28515625" style="709" hidden="1" customWidth="1" outlineLevel="1"/>
    <col min="150" max="158" width="6.7109375" style="709" hidden="1" customWidth="1" outlineLevel="1"/>
    <col min="159" max="180" width="7.42578125" style="709" hidden="1" customWidth="1" outlineLevel="1"/>
    <col min="181" max="189" width="7" style="709" hidden="1" customWidth="1" outlineLevel="1"/>
    <col min="190" max="210" width="7.85546875" style="709" hidden="1" customWidth="1" outlineLevel="1"/>
    <col min="211" max="219" width="7.140625" style="709" hidden="1" customWidth="1" outlineLevel="1"/>
    <col min="220" max="241" width="8" style="709" hidden="1" customWidth="1" outlineLevel="1"/>
    <col min="242" max="250" width="6.28515625" style="709" hidden="1" customWidth="1" outlineLevel="1"/>
    <col min="251" max="271" width="7.140625" style="709" hidden="1" customWidth="1" outlineLevel="1"/>
    <col min="272" max="280" width="6.85546875" style="709" hidden="1" customWidth="1" outlineLevel="1"/>
    <col min="281" max="302" width="7.7109375" style="709" hidden="1" customWidth="1" outlineLevel="1"/>
    <col min="303" max="311" width="6.7109375" style="709" hidden="1" customWidth="1" outlineLevel="1"/>
    <col min="312" max="333" width="7.42578125" style="709" hidden="1" customWidth="1" outlineLevel="1"/>
    <col min="334" max="342" width="6.42578125" style="709" hidden="1" customWidth="1" outlineLevel="1"/>
    <col min="343" max="370" width="7.42578125" style="709" hidden="1" customWidth="1" outlineLevel="1"/>
    <col min="371" max="392" width="8.28515625" style="709" hidden="1" customWidth="1" outlineLevel="1"/>
    <col min="393" max="401" width="7" style="709" hidden="1" customWidth="1" outlineLevel="1"/>
    <col min="402" max="422" width="7.85546875" style="709" hidden="1" customWidth="1" outlineLevel="1"/>
    <col min="423" max="431" width="7.28515625" style="709" hidden="1" customWidth="1" outlineLevel="1"/>
    <col min="432" max="453" width="8.140625" style="709" hidden="1" customWidth="1" outlineLevel="1"/>
    <col min="454" max="462" width="7" style="709" hidden="1" customWidth="1" outlineLevel="1"/>
    <col min="463" max="483" width="7.85546875" style="709" hidden="1" customWidth="1" outlineLevel="1"/>
    <col min="484" max="492" width="6.42578125" style="709" hidden="1" customWidth="1" outlineLevel="1"/>
    <col min="493" max="514" width="7.28515625" style="709" hidden="1" customWidth="1" outlineLevel="1"/>
    <col min="515" max="515" width="6.7109375" style="709" hidden="1" customWidth="1" collapsed="1"/>
    <col min="516" max="523" width="6.7109375" style="709" hidden="1" customWidth="1" outlineLevel="1"/>
    <col min="524" max="545" width="7.42578125" style="709" hidden="1" customWidth="1" outlineLevel="1"/>
    <col min="546" max="546" width="7" style="709" hidden="1" customWidth="1" collapsed="1"/>
    <col min="547" max="554" width="7" style="709" hidden="1" customWidth="1" outlineLevel="1"/>
    <col min="555" max="575" width="7.85546875" style="709" hidden="1" customWidth="1" outlineLevel="1"/>
    <col min="576" max="576" width="7.140625" style="709" hidden="1" customWidth="1" collapsed="1"/>
    <col min="577" max="584" width="7.140625" style="709" hidden="1" customWidth="1" outlineLevel="1"/>
    <col min="585" max="606" width="8" style="709" hidden="1" customWidth="1" outlineLevel="1"/>
    <col min="607" max="607" width="6.28515625" style="709" hidden="1" customWidth="1" collapsed="1"/>
    <col min="608" max="615" width="6.28515625" style="709" hidden="1" customWidth="1" outlineLevel="1"/>
    <col min="616" max="636" width="7.140625" style="709" hidden="1" customWidth="1" outlineLevel="1"/>
    <col min="637" max="637" width="6.85546875" style="709" hidden="1" customWidth="1" collapsed="1"/>
    <col min="638" max="643" width="6.85546875" style="709" hidden="1" customWidth="1" outlineLevel="1"/>
    <col min="644" max="644" width="7.140625" style="709" hidden="1" customWidth="1" outlineLevel="1"/>
    <col min="645" max="645" width="6.85546875" style="709" hidden="1" customWidth="1" outlineLevel="1"/>
    <col min="646" max="657" width="7.7109375" style="709" hidden="1" customWidth="1" outlineLevel="1"/>
    <col min="658" max="658" width="8.42578125" style="709" hidden="1" customWidth="1" outlineLevel="1"/>
    <col min="659" max="659" width="8.140625" style="709" hidden="1" customWidth="1" outlineLevel="1"/>
    <col min="660" max="660" width="8.42578125" style="709" hidden="1" customWidth="1" outlineLevel="1"/>
    <col min="661" max="661" width="9.140625" style="709" hidden="1" customWidth="1" outlineLevel="1"/>
    <col min="662" max="663" width="8.42578125" style="709" hidden="1" customWidth="1" outlineLevel="1"/>
    <col min="664" max="664" width="8.7109375" style="709" hidden="1" customWidth="1" outlineLevel="1"/>
    <col min="665" max="665" width="8.42578125" style="709" hidden="1" customWidth="1" outlineLevel="1"/>
    <col min="666" max="666" width="9.140625" style="709" hidden="1" customWidth="1" outlineLevel="1"/>
    <col min="667" max="667" width="8.28515625" style="709" hidden="1" customWidth="1" outlineLevel="1"/>
    <col min="668" max="668" width="6.7109375" style="709" hidden="1" customWidth="1" collapsed="1"/>
    <col min="669" max="676" width="6.7109375" style="709" hidden="1" customWidth="1" outlineLevel="1"/>
    <col min="677" max="698" width="7.42578125" style="709" hidden="1" customWidth="1" outlineLevel="1"/>
    <col min="699" max="699" width="6.42578125" style="709" hidden="1" customWidth="1" collapsed="1"/>
    <col min="700" max="718" width="5.85546875" style="709" hidden="1" customWidth="1" outlineLevel="1"/>
    <col min="719" max="719" width="10.42578125" style="709" hidden="1" customWidth="1" outlineLevel="1"/>
    <col min="720" max="726" width="5.85546875" style="709" hidden="1" customWidth="1" outlineLevel="1"/>
    <col min="727" max="727" width="5.85546875" style="709" hidden="1" customWidth="1" collapsed="1"/>
    <col min="728" max="734" width="7.42578125" style="709" hidden="1" customWidth="1" outlineLevel="1"/>
    <col min="735" max="735" width="7.42578125" style="709" hidden="1" customWidth="1" outlineLevel="1" collapsed="1"/>
    <col min="736" max="741" width="8.28515625" style="709" hidden="1" customWidth="1" outlineLevel="1"/>
    <col min="742" max="742" width="8.28515625" style="709" hidden="1" customWidth="1" collapsed="1"/>
    <col min="743" max="757" width="8.28515625" style="709" hidden="1" customWidth="1" outlineLevel="1"/>
    <col min="758" max="758" width="7" style="709" bestFit="1" customWidth="1" collapsed="1"/>
    <col min="759" max="766" width="7" style="709" hidden="1" customWidth="1" outlineLevel="1"/>
    <col min="767" max="787" width="7.85546875" style="709" hidden="1" customWidth="1" outlineLevel="1"/>
    <col min="788" max="788" width="7.28515625" style="709" bestFit="1" customWidth="1" collapsed="1"/>
    <col min="789" max="790" width="5.28515625" style="709" hidden="1" customWidth="1" outlineLevel="1"/>
    <col min="791" max="795" width="7.28515625" style="709" hidden="1" customWidth="1" outlineLevel="1"/>
    <col min="796" max="797" width="5.28515625" style="709" hidden="1" customWidth="1" outlineLevel="1"/>
    <col min="798" max="802" width="8.140625" style="709" hidden="1" customWidth="1" outlineLevel="1"/>
    <col min="803" max="804" width="5.28515625" style="709" hidden="1" customWidth="1" outlineLevel="1"/>
    <col min="805" max="809" width="8.140625" style="709" hidden="1" customWidth="1" outlineLevel="1"/>
    <col min="810" max="811" width="5.28515625" style="709" hidden="1" customWidth="1" outlineLevel="1"/>
    <col min="812" max="816" width="8.140625" style="709" hidden="1" customWidth="1" outlineLevel="1"/>
    <col min="817" max="817" width="5.28515625" style="709" hidden="1" customWidth="1" outlineLevel="1"/>
    <col min="818" max="818" width="7.7109375" style="709" bestFit="1" customWidth="1" outlineLevel="1"/>
    <col min="819" max="819" width="8.140625" style="709" bestFit="1" customWidth="1"/>
    <col min="820" max="823" width="8.140625" style="709" hidden="1" customWidth="1" outlineLevel="1"/>
    <col min="824" max="825" width="5.28515625" style="709" hidden="1" customWidth="1" outlineLevel="1"/>
    <col min="826" max="827" width="7" style="709" hidden="1" customWidth="1" outlineLevel="1"/>
    <col min="828" max="830" width="7.85546875" style="709" hidden="1" customWidth="1" outlineLevel="1"/>
    <col min="831" max="832" width="5.28515625" style="709" hidden="1" customWidth="1" outlineLevel="1"/>
    <col min="833" max="837" width="8.140625" style="709" hidden="1" customWidth="1" outlineLevel="1"/>
    <col min="838" max="839" width="5.28515625" style="709" hidden="1" customWidth="1" outlineLevel="1"/>
    <col min="840" max="844" width="8.140625" style="709" hidden="1" customWidth="1" outlineLevel="1"/>
    <col min="845" max="846" width="5.28515625" style="709" hidden="1" customWidth="1" outlineLevel="1"/>
    <col min="847" max="848" width="8.140625" style="709" hidden="1" customWidth="1" outlineLevel="1"/>
    <col min="849" max="849" width="8.140625" style="709" bestFit="1" customWidth="1" collapsed="1"/>
    <col min="850" max="851" width="8.140625" style="709" bestFit="1" customWidth="1"/>
    <col min="852" max="853" width="5.28515625" style="709" customWidth="1"/>
    <col min="854" max="858" width="8.140625" style="709" bestFit="1" customWidth="1"/>
    <col min="859" max="860" width="5.28515625" style="709" customWidth="1"/>
    <col min="861" max="865" width="8.140625" style="709" bestFit="1" customWidth="1"/>
    <col min="866" max="867" width="5.28515625" style="709" customWidth="1"/>
    <col min="868" max="872" width="8.140625" style="709" bestFit="1" customWidth="1"/>
    <col min="873" max="874" width="5.28515625" style="709" customWidth="1"/>
    <col min="875" max="879" width="8.140625" style="709" bestFit="1" customWidth="1"/>
    <col min="880" max="881" width="5.28515625" style="709" customWidth="1"/>
    <col min="882" max="886" width="8.140625" style="709" bestFit="1" customWidth="1"/>
    <col min="887" max="888" width="5.28515625" style="709" customWidth="1"/>
    <col min="889" max="893" width="8.140625" style="709" bestFit="1" customWidth="1"/>
    <col min="894" max="895" width="5.28515625" style="709" customWidth="1"/>
    <col min="896" max="900" width="8.140625" style="709" bestFit="1" customWidth="1"/>
    <col min="901" max="902" width="5.28515625" style="709" customWidth="1"/>
    <col min="903" max="907" width="8.140625" style="709" bestFit="1" customWidth="1"/>
    <col min="908" max="909" width="5.28515625" style="709" customWidth="1"/>
    <col min="910" max="914" width="8.140625" style="709" bestFit="1" customWidth="1"/>
    <col min="915" max="916" width="5.28515625" style="709" customWidth="1"/>
    <col min="917" max="921" width="8.140625" style="709" bestFit="1" customWidth="1"/>
    <col min="922" max="923" width="5.28515625" style="709" customWidth="1"/>
    <col min="924" max="928" width="8.140625" style="709" bestFit="1" customWidth="1"/>
    <col min="929" max="930" width="5.28515625" style="709" customWidth="1"/>
    <col min="931" max="935" width="8.140625" style="709" bestFit="1" customWidth="1"/>
    <col min="936" max="937" width="5.28515625" style="709" customWidth="1"/>
    <col min="938" max="942" width="8.140625" style="709" bestFit="1" customWidth="1"/>
    <col min="943" max="944" width="5.28515625" style="709" customWidth="1"/>
    <col min="945" max="949" width="8.140625" style="709" bestFit="1" customWidth="1"/>
    <col min="950" max="951" width="5.28515625" style="709" customWidth="1"/>
    <col min="952" max="956" width="8.140625" style="709" bestFit="1" customWidth="1"/>
    <col min="957" max="958" width="5.28515625" style="709" customWidth="1"/>
    <col min="959" max="963" width="8.140625" style="709" bestFit="1" customWidth="1"/>
    <col min="964" max="965" width="5.28515625" style="709" customWidth="1"/>
    <col min="966" max="970" width="8.140625" style="709" bestFit="1" customWidth="1"/>
    <col min="971" max="972" width="5.28515625" style="709" customWidth="1"/>
    <col min="973" max="977" width="8.140625" style="709" bestFit="1" customWidth="1"/>
    <col min="978" max="979" width="5.28515625" style="709" customWidth="1"/>
    <col min="980" max="984" width="8.140625" style="709" bestFit="1" customWidth="1"/>
    <col min="985" max="986" width="5.28515625" style="709" customWidth="1"/>
    <col min="987" max="991" width="8.140625" style="709" bestFit="1" customWidth="1"/>
    <col min="992" max="993" width="5.28515625" style="709" customWidth="1"/>
    <col min="994" max="998" width="8.140625" style="709" bestFit="1" customWidth="1"/>
    <col min="999" max="1000" width="5.28515625" style="709" customWidth="1"/>
    <col min="1001" max="1005" width="8.140625" style="709" bestFit="1" customWidth="1"/>
    <col min="1006" max="1007" width="5.28515625" style="709" customWidth="1"/>
    <col min="1008" max="1012" width="8.140625" style="709" bestFit="1" customWidth="1"/>
    <col min="1013" max="1014" width="5.28515625" style="709" customWidth="1"/>
    <col min="1015" max="1019" width="8.140625" style="709" bestFit="1" customWidth="1"/>
    <col min="1020" max="1021" width="5.28515625" style="709" customWidth="1"/>
    <col min="1022" max="1026" width="8.140625" style="709" bestFit="1" customWidth="1"/>
    <col min="1027" max="1028" width="5.28515625" style="709" customWidth="1"/>
    <col min="1029" max="1033" width="8.140625" style="709" bestFit="1" customWidth="1"/>
    <col min="1034" max="1035" width="5.28515625" style="709" customWidth="1"/>
    <col min="1036" max="1040" width="8.140625" style="709" bestFit="1" customWidth="1"/>
    <col min="1041" max="1042" width="5.28515625" style="709" customWidth="1"/>
    <col min="1043" max="1047" width="8.140625" style="709" bestFit="1" customWidth="1"/>
    <col min="1048" max="1049" width="5.28515625" style="709" customWidth="1"/>
    <col min="1050" max="1054" width="8.140625" style="709" bestFit="1" customWidth="1"/>
    <col min="1055" max="1056" width="5.28515625" style="709" customWidth="1"/>
    <col min="1057" max="1061" width="8.140625" style="709" bestFit="1" customWidth="1"/>
    <col min="1062" max="1063" width="5.28515625" style="709" customWidth="1"/>
    <col min="1064" max="1068" width="8.140625" style="709" bestFit="1" customWidth="1"/>
    <col min="1069" max="1070" width="5.28515625" style="709" customWidth="1"/>
    <col min="1071" max="1075" width="8.140625" style="709" bestFit="1" customWidth="1"/>
    <col min="1076" max="1077" width="5.28515625" style="709" customWidth="1"/>
    <col min="1078" max="1082" width="8.140625" style="709" bestFit="1" customWidth="1"/>
    <col min="1083" max="1084" width="5.28515625" style="709" customWidth="1"/>
    <col min="1085" max="16384" width="9.140625" style="709"/>
  </cols>
  <sheetData>
    <row r="1" spans="1:1089" s="757" customFormat="1" ht="10.5" customHeight="1">
      <c r="D1" s="768"/>
      <c r="E1" s="757" t="s">
        <v>5</v>
      </c>
      <c r="F1" s="757" t="s">
        <v>133</v>
      </c>
      <c r="G1" s="962" cm="1">
        <f t="array" ref="G1">SUM((G13:K83)*(--($E$13:$E$83=$E$1)))</f>
        <v>51.149999999999991</v>
      </c>
      <c r="H1" s="962"/>
      <c r="I1" s="962"/>
      <c r="J1" s="962"/>
      <c r="K1" s="962"/>
      <c r="L1" s="962"/>
      <c r="M1" s="962"/>
      <c r="N1" s="962" cm="1">
        <f t="array" ref="N1">SUM((N13:R83)*(--($E$13:$E$83=$E$1)))</f>
        <v>51.149999999999991</v>
      </c>
      <c r="O1" s="962"/>
      <c r="P1" s="962"/>
      <c r="Q1" s="962"/>
      <c r="R1" s="962"/>
      <c r="S1" s="962"/>
      <c r="T1" s="962"/>
      <c r="U1" s="962" cm="1">
        <f t="array" ref="U1">SUM((U13:Y83)*(--($E$13:$E$83=$E$1)))</f>
        <v>51.149999999999991</v>
      </c>
      <c r="V1" s="962"/>
      <c r="W1" s="962"/>
      <c r="X1" s="962"/>
      <c r="Y1" s="962"/>
      <c r="Z1" s="962"/>
      <c r="AA1" s="962"/>
      <c r="AB1" s="962" cm="1">
        <f t="array" ref="AB1">SUM((AB13:AF83)*(--($E$13:$E$83=$E$1)))</f>
        <v>40.149999999999991</v>
      </c>
      <c r="AC1" s="962"/>
      <c r="AD1" s="962"/>
      <c r="AE1" s="962"/>
      <c r="AF1" s="962"/>
      <c r="AG1" s="962"/>
      <c r="AH1" s="962"/>
      <c r="AI1" s="962" cm="1">
        <f t="array" ref="AI1">SUM((AI13:AM83)*(--($E$13:$E$83=$E$1)))</f>
        <v>51.149999999999991</v>
      </c>
      <c r="AJ1" s="962"/>
      <c r="AK1" s="962"/>
      <c r="AL1" s="962"/>
      <c r="AM1" s="962"/>
      <c r="AN1" s="962"/>
      <c r="AO1" s="962"/>
      <c r="AP1" s="962" cm="1">
        <f t="array" ref="AP1">SUM((AP13:AT83)*(--($E$13:$E$83=$E$1)))</f>
        <v>51.149999999999991</v>
      </c>
      <c r="AQ1" s="962"/>
      <c r="AR1" s="962"/>
      <c r="AS1" s="962"/>
      <c r="AT1" s="962"/>
      <c r="AU1" s="962"/>
      <c r="AV1" s="962"/>
      <c r="AW1" s="962" cm="1">
        <f t="array" ref="AW1">SUM((AW13:BA83)*(--($E$13:$E$83=$E$1)))</f>
        <v>51.149999999999991</v>
      </c>
      <c r="AX1" s="962"/>
      <c r="AY1" s="962"/>
      <c r="AZ1" s="962"/>
      <c r="BA1" s="962"/>
      <c r="BB1" s="962"/>
      <c r="BC1" s="962"/>
      <c r="BD1" s="962" cm="1">
        <f t="array" ref="BD1">SUM((BD13:BH83)*(--($E$13:$E$83=$E$1)))</f>
        <v>26.4</v>
      </c>
      <c r="BE1" s="962"/>
      <c r="BF1" s="962"/>
      <c r="BG1" s="962"/>
      <c r="BH1" s="962"/>
      <c r="BI1" s="962"/>
      <c r="BJ1" s="962"/>
      <c r="BK1" s="962" cm="1">
        <f t="array" ref="BK1">SUM((BK13:BO83)*(--($E$13:$E$83=$E$1)))</f>
        <v>53.599999999999987</v>
      </c>
      <c r="BL1" s="962"/>
      <c r="BM1" s="962"/>
      <c r="BN1" s="962"/>
      <c r="BO1" s="962"/>
      <c r="BP1" s="962"/>
      <c r="BQ1" s="962"/>
      <c r="BR1" s="962" cm="1">
        <f t="array" ref="BR1">SUM((BR13:BV83)*(--($E$13:$E$83=$E$1)))</f>
        <v>53.599999999999987</v>
      </c>
      <c r="BS1" s="962"/>
      <c r="BT1" s="962"/>
      <c r="BU1" s="962"/>
      <c r="BV1" s="962"/>
      <c r="BW1" s="962"/>
      <c r="BX1" s="962"/>
      <c r="BY1" s="962" cm="1">
        <f t="array" ref="BY1">SUM((BY13:CC83)*(--($E$13:$E$83=$E$1)))</f>
        <v>54.599999999999987</v>
      </c>
      <c r="BZ1" s="962"/>
      <c r="CA1" s="962"/>
      <c r="CB1" s="962"/>
      <c r="CC1" s="962"/>
      <c r="CD1" s="962"/>
      <c r="CE1" s="962"/>
      <c r="CF1" s="962" cm="1">
        <f t="array" ref="CF1">SUM((CF13:CJ83)*(--($E$13:$E$83=$E$1)))</f>
        <v>33.29999999999999</v>
      </c>
      <c r="CG1" s="962"/>
      <c r="CH1" s="962"/>
      <c r="CI1" s="962"/>
      <c r="CJ1" s="962"/>
      <c r="CK1" s="962"/>
      <c r="CL1" s="962"/>
      <c r="CM1" s="962" cm="1">
        <f t="array" ref="CM1">SUM((CM13:CQ83)*(--($E$13:$E$83=$E$1)))</f>
        <v>54.599999999999987</v>
      </c>
      <c r="CN1" s="962"/>
      <c r="CO1" s="962"/>
      <c r="CP1" s="962"/>
      <c r="CQ1" s="962"/>
      <c r="CR1" s="962"/>
      <c r="CS1" s="962"/>
      <c r="CT1" s="962" cm="1">
        <f t="array" ref="CT1">SUM((CT13:CX83)*(--($E$13:$E$83=$E$1)))</f>
        <v>53.29999999999999</v>
      </c>
      <c r="CU1" s="962"/>
      <c r="CV1" s="962"/>
      <c r="CW1" s="962"/>
      <c r="CX1" s="962"/>
      <c r="CY1" s="962"/>
      <c r="CZ1" s="962"/>
      <c r="DA1" s="962" cm="1">
        <f t="array" ref="DA1">SUM((DA13:DE83)*(--($E$13:$E$83=$E$1)))</f>
        <v>47.649999999999991</v>
      </c>
      <c r="DB1" s="962"/>
      <c r="DC1" s="962"/>
      <c r="DD1" s="962"/>
      <c r="DE1" s="962"/>
      <c r="DF1" s="962"/>
      <c r="DG1" s="962"/>
      <c r="DH1" s="962" cm="1">
        <f t="array" ref="DH1">SUM((DH13:DL83)*(--($E$13:$E$83=$E$1)))</f>
        <v>51.499999999999986</v>
      </c>
      <c r="DI1" s="962"/>
      <c r="DJ1" s="962"/>
      <c r="DK1" s="962"/>
      <c r="DL1" s="962"/>
      <c r="DM1" s="962"/>
      <c r="DN1" s="962"/>
      <c r="DO1" s="962" cm="1">
        <f t="array" ref="DO1">SUM((DO13:DS83)*(--($E$13:$E$83=$E$1)))</f>
        <v>42.499999999999993</v>
      </c>
      <c r="DP1" s="962"/>
      <c r="DQ1" s="962"/>
      <c r="DR1" s="962"/>
      <c r="DS1" s="962"/>
      <c r="DT1" s="962"/>
      <c r="DU1" s="962"/>
      <c r="DV1" s="962" cm="1">
        <f t="array" ref="DV1">SUM((DV13:DZ83)*(--($E$13:$E$83=$E$1)))</f>
        <v>42.79999999999999</v>
      </c>
      <c r="DW1" s="962"/>
      <c r="DX1" s="962"/>
      <c r="DY1" s="962"/>
      <c r="DZ1" s="962"/>
      <c r="EA1" s="962"/>
      <c r="EB1" s="962"/>
      <c r="EC1" s="962" cm="1">
        <f t="array" ref="EC1">SUM((EC13:EG83)*(--($E$13:$E$83=$E$1)))</f>
        <v>49.79999999999999</v>
      </c>
      <c r="ED1" s="962"/>
      <c r="EE1" s="962"/>
      <c r="EF1" s="962"/>
      <c r="EG1" s="962"/>
      <c r="EH1" s="962"/>
      <c r="EI1" s="962"/>
      <c r="EJ1" s="962" cm="1">
        <f t="array" ref="EJ1">SUM((EJ13:EN83)*(--($E$13:$E$83=$E$1)))</f>
        <v>46.649999999999991</v>
      </c>
      <c r="EK1" s="962"/>
      <c r="EL1" s="962"/>
      <c r="EM1" s="962"/>
      <c r="EN1" s="962"/>
      <c r="EO1" s="962"/>
      <c r="EP1" s="962"/>
      <c r="EQ1" s="962" cm="1">
        <f t="array" ref="EQ1">SUM((EQ13:EU83)*(--($E$13:$E$83=$E$1)))</f>
        <v>55.79999999999999</v>
      </c>
      <c r="ER1" s="962"/>
      <c r="ES1" s="962"/>
      <c r="ET1" s="962"/>
      <c r="EU1" s="962"/>
      <c r="EV1" s="962"/>
      <c r="EW1" s="962"/>
      <c r="EX1" s="962" cm="1">
        <f t="array" ref="EX1">SUM((EX13:FB83)*(--($E$13:$E$83=$E$1)))</f>
        <v>55.449999999999989</v>
      </c>
      <c r="EY1" s="962"/>
      <c r="EZ1" s="962"/>
      <c r="FA1" s="962"/>
      <c r="FB1" s="962"/>
      <c r="FC1" s="962"/>
      <c r="FD1" s="962"/>
      <c r="FE1" s="962" cm="1">
        <f t="array" ref="FE1">SUM((FE13:FI83)*(--($E$13:$E$83=$E$1)))</f>
        <v>33.549999999999997</v>
      </c>
      <c r="FF1" s="962"/>
      <c r="FG1" s="962"/>
      <c r="FH1" s="962"/>
      <c r="FI1" s="962"/>
      <c r="FJ1" s="962"/>
      <c r="FK1" s="962"/>
      <c r="FL1" s="962" cm="1">
        <f t="array" ref="FL1">SUM((FL13:FP83)*(--($E$13:$E$83=$E$1)))</f>
        <v>54.449999999999982</v>
      </c>
      <c r="FM1" s="962"/>
      <c r="FN1" s="962"/>
      <c r="FO1" s="962"/>
      <c r="FP1" s="962"/>
      <c r="FQ1" s="962"/>
      <c r="FR1" s="962"/>
      <c r="FS1" s="962" cm="1">
        <f t="array" ref="FS1">SUM((FS13:FW83)*(--($E$13:$E$83=$E$1)))</f>
        <v>59.099999999999987</v>
      </c>
      <c r="FT1" s="962"/>
      <c r="FU1" s="962"/>
      <c r="FV1" s="962"/>
      <c r="FW1" s="962"/>
      <c r="FX1" s="962"/>
      <c r="FY1" s="962"/>
      <c r="FZ1" s="962" cm="1">
        <f t="array" ref="FZ1">SUM((FZ13:GD83)*(--($E$13:$E$83=$E$1)))</f>
        <v>54.799999999999983</v>
      </c>
      <c r="GA1" s="962"/>
      <c r="GB1" s="962"/>
      <c r="GC1" s="962"/>
      <c r="GD1" s="962"/>
      <c r="GE1" s="962"/>
      <c r="GF1" s="962"/>
      <c r="GG1" s="962" cm="1">
        <f t="array" ref="GG1">SUM((GG13:GK83)*(--($E$13:$E$83=$E$1)))</f>
        <v>54.79999999999999</v>
      </c>
      <c r="GH1" s="962"/>
      <c r="GI1" s="962"/>
      <c r="GJ1" s="962"/>
      <c r="GK1" s="962"/>
      <c r="GL1" s="962"/>
      <c r="GM1" s="962"/>
      <c r="GN1" s="962" cm="1">
        <f t="array" ref="GN1">SUM((GN13:GR83)*(--($E$13:$E$83=$E$1)))</f>
        <v>55.099999999999987</v>
      </c>
      <c r="GO1" s="962"/>
      <c r="GP1" s="962"/>
      <c r="GQ1" s="962"/>
      <c r="GR1" s="962"/>
      <c r="GS1" s="962"/>
      <c r="GT1" s="962"/>
      <c r="GU1" s="962" cm="1">
        <f t="array" ref="GU1">SUM((GU13:GY83)*(--($E$13:$E$83=$E$1)))</f>
        <v>59.099999999999987</v>
      </c>
      <c r="GV1" s="962"/>
      <c r="GW1" s="962"/>
      <c r="GX1" s="962"/>
      <c r="GY1" s="962"/>
      <c r="GZ1" s="962"/>
      <c r="HA1" s="962"/>
      <c r="HB1" s="962" cm="1">
        <f t="array" ref="HB1">SUM((HB13:HF83)*(--($E$13:$E$83=$E$1)))</f>
        <v>39.349999999999994</v>
      </c>
      <c r="HC1" s="962"/>
      <c r="HD1" s="962"/>
      <c r="HE1" s="962"/>
      <c r="HF1" s="962"/>
      <c r="HG1" s="962"/>
      <c r="HH1" s="962"/>
      <c r="HI1" s="962" cm="1">
        <f t="array" ref="HI1">SUM((HI13:HM83)*(--($E$13:$E$83=$E$1)))</f>
        <v>57.099999999999987</v>
      </c>
      <c r="HJ1" s="962"/>
      <c r="HK1" s="962"/>
      <c r="HL1" s="962"/>
      <c r="HM1" s="962"/>
      <c r="HN1" s="962"/>
      <c r="HO1" s="962"/>
      <c r="HP1" s="962" cm="1">
        <f t="array" ref="HP1">SUM((HP13:HT83)*(--($E$13:$E$83=$E$1)))</f>
        <v>56.449999999999989</v>
      </c>
      <c r="HQ1" s="962"/>
      <c r="HR1" s="962"/>
      <c r="HS1" s="962"/>
      <c r="HT1" s="962"/>
      <c r="HU1" s="962"/>
      <c r="HV1" s="962"/>
      <c r="HW1" s="962" cm="1">
        <f t="array" ref="HW1">SUM((HW13:IA83)*(--($E$13:$E$83=$E$1)))</f>
        <v>55.099999999999987</v>
      </c>
      <c r="HX1" s="962"/>
      <c r="HY1" s="962"/>
      <c r="HZ1" s="962"/>
      <c r="IA1" s="962"/>
      <c r="IB1" s="962"/>
      <c r="IC1" s="962"/>
      <c r="ID1" s="962" cm="1">
        <f t="array" ref="ID1">SUM((ID13:IH83)*(--($E$13:$E$83=$E$1)))</f>
        <v>49.8</v>
      </c>
      <c r="IE1" s="962"/>
      <c r="IF1" s="962"/>
      <c r="IG1" s="962"/>
      <c r="IH1" s="962"/>
      <c r="II1" s="962"/>
      <c r="IJ1" s="962"/>
      <c r="IK1" s="962" cm="1">
        <f t="array" ref="IK1">SUM((IK13:IO83)*(--($E$13:$E$83=$E$1)))</f>
        <v>59.099999999999987</v>
      </c>
      <c r="IL1" s="962"/>
      <c r="IM1" s="962"/>
      <c r="IN1" s="962"/>
      <c r="IO1" s="962"/>
      <c r="IP1" s="962"/>
      <c r="IQ1" s="962"/>
      <c r="IR1" s="962" cm="1">
        <f t="array" ref="IR1">SUM((IR13:IV83)*(--($E$13:$E$83=$E$1)))</f>
        <v>42.099999999999987</v>
      </c>
      <c r="IS1" s="962"/>
      <c r="IT1" s="962"/>
      <c r="IU1" s="962"/>
      <c r="IV1" s="962"/>
      <c r="IW1" s="962"/>
      <c r="IX1" s="962"/>
      <c r="IY1" s="962" cm="1">
        <f t="array" ref="IY1">SUM((IY13:JC83)*(--($E$13:$E$83=$E$1)))</f>
        <v>59.099999999999987</v>
      </c>
      <c r="IZ1" s="962"/>
      <c r="JA1" s="962"/>
      <c r="JB1" s="962"/>
      <c r="JC1" s="962"/>
      <c r="JD1" s="962"/>
      <c r="JE1" s="962"/>
      <c r="JF1" s="962" cm="1">
        <f t="array" ref="JF1">SUM((JF13:JJ83)*(--($E$13:$E$83=$E$1)))</f>
        <v>55.099999999999987</v>
      </c>
      <c r="JG1" s="962"/>
      <c r="JH1" s="962"/>
      <c r="JI1" s="962"/>
      <c r="JJ1" s="962"/>
      <c r="JK1" s="962"/>
      <c r="JL1" s="962"/>
      <c r="JM1" s="962" cm="1">
        <f t="array" ref="JM1">SUM((JM13:JQ83)*(--($E$13:$E$83=$E$1)))</f>
        <v>52.79999999999999</v>
      </c>
      <c r="JN1" s="962"/>
      <c r="JO1" s="962"/>
      <c r="JP1" s="962"/>
      <c r="JQ1" s="962"/>
      <c r="JR1" s="962"/>
      <c r="JS1" s="962"/>
      <c r="JT1" s="962" cm="1">
        <f t="array" ref="JT1">SUM((JT13:JX83)*(--($E$13:$E$83=$E$1)))</f>
        <v>58.449999999999989</v>
      </c>
      <c r="JU1" s="962"/>
      <c r="JV1" s="962"/>
      <c r="JW1" s="962"/>
      <c r="JX1" s="962"/>
      <c r="JY1" s="962"/>
      <c r="JZ1" s="962"/>
      <c r="KA1" s="962" cm="1">
        <f t="array" ref="KA1">SUM((KA13:KE83)*(--($E$13:$E$83=$E$1)))</f>
        <v>56.099999999999987</v>
      </c>
      <c r="KB1" s="962"/>
      <c r="KC1" s="962"/>
      <c r="KD1" s="962"/>
      <c r="KE1" s="962"/>
      <c r="KF1" s="962"/>
      <c r="KG1" s="962"/>
      <c r="KH1" s="962" cm="1">
        <f t="array" ref="KH1">SUM((KH13:KL83)*(--($E$13:$E$83=$E$1)))</f>
        <v>22.199999999999996</v>
      </c>
      <c r="KI1" s="962"/>
      <c r="KJ1" s="962"/>
      <c r="KK1" s="962"/>
      <c r="KL1" s="962"/>
      <c r="KM1" s="962"/>
      <c r="KN1" s="962"/>
      <c r="KO1" s="962" cm="1">
        <f t="array" ref="KO1">SUM((KO13:KS83)*(--($E$13:$E$83=$E$1)))</f>
        <v>33.349999999999994</v>
      </c>
      <c r="KP1" s="962"/>
      <c r="KQ1" s="962"/>
      <c r="KR1" s="962"/>
      <c r="KS1" s="962"/>
      <c r="KT1" s="962"/>
      <c r="KU1" s="962"/>
      <c r="KV1" s="962" cm="1">
        <f t="array" ref="KV1">SUM((KV13:KZ83)*(--($E$13:$E$83=$E$1)))</f>
        <v>44.399999999999984</v>
      </c>
      <c r="KW1" s="962"/>
      <c r="KX1" s="962"/>
      <c r="KY1" s="962"/>
      <c r="KZ1" s="962"/>
      <c r="LA1" s="962"/>
      <c r="LB1" s="962"/>
      <c r="LC1" s="962" cm="1">
        <f t="array" ref="LC1">SUM((LC13:LG83)*(--($E$13:$E$83=$E$1)))</f>
        <v>54.449999999999989</v>
      </c>
      <c r="LD1" s="962"/>
      <c r="LE1" s="962"/>
      <c r="LF1" s="962"/>
      <c r="LG1" s="962"/>
      <c r="LH1" s="962"/>
      <c r="LI1" s="962"/>
      <c r="LJ1" s="962" cm="1">
        <f t="array" ref="LJ1">SUM((LJ13:LN83)*(--($E$13:$E$83=$E$1)))</f>
        <v>54.449999999999982</v>
      </c>
      <c r="LK1" s="962"/>
      <c r="LL1" s="962"/>
      <c r="LM1" s="962"/>
      <c r="LN1" s="962"/>
      <c r="LO1" s="962"/>
      <c r="LP1" s="962"/>
      <c r="LQ1" s="962" cm="1">
        <f t="array" ref="LQ1">SUM((LQ13:LU83)*(--($E$13:$E$83=$E$1)))</f>
        <v>48.999999999999986</v>
      </c>
      <c r="LR1" s="962"/>
      <c r="LS1" s="962"/>
      <c r="LT1" s="962"/>
      <c r="LU1" s="962"/>
      <c r="LV1" s="962"/>
      <c r="LW1" s="962"/>
      <c r="LX1" s="962" cm="1">
        <f t="array" ref="LX1">SUM((LX13:MB83)*(--($E$13:$E$83=$E$1)))</f>
        <v>54.449999999999989</v>
      </c>
      <c r="LY1" s="962"/>
      <c r="LZ1" s="962"/>
      <c r="MA1" s="962"/>
      <c r="MB1" s="962"/>
      <c r="MC1" s="962"/>
      <c r="MD1" s="962"/>
      <c r="ME1" s="962" cm="1">
        <f t="array" ref="ME1">SUM((ME13:MI83)*(--($E$13:$E$83=$E$1)))</f>
        <v>55.79999999999999</v>
      </c>
      <c r="MF1" s="962"/>
      <c r="MG1" s="962"/>
      <c r="MH1" s="962"/>
      <c r="MI1" s="962"/>
      <c r="MJ1" s="962"/>
      <c r="MK1" s="962"/>
      <c r="ML1" s="962" cm="1">
        <f t="array" ref="ML1">SUM((ML13:MP83)*(--($E$13:$E$83=$E$1)))</f>
        <v>54.099999999999987</v>
      </c>
      <c r="MM1" s="962"/>
      <c r="MN1" s="962"/>
      <c r="MO1" s="962"/>
      <c r="MP1" s="962"/>
      <c r="MQ1" s="962"/>
      <c r="MR1" s="962"/>
      <c r="MS1" s="962" cm="1">
        <f t="array" ref="MS1">SUM((MS13:MW83)*(--($E$13:$E$83=$E$1)))</f>
        <v>57.399999999999991</v>
      </c>
      <c r="MT1" s="962"/>
      <c r="MU1" s="962"/>
      <c r="MV1" s="962"/>
      <c r="MW1" s="962"/>
      <c r="MX1" s="962"/>
      <c r="MY1" s="962"/>
      <c r="MZ1" s="962" cm="1">
        <f t="array" ref="MZ1">SUM((MZ13:ND83)*(--($E$13:$E$83=$E$1)))</f>
        <v>60.29999999999999</v>
      </c>
      <c r="NA1" s="962"/>
      <c r="NB1" s="962"/>
      <c r="NC1" s="962"/>
      <c r="ND1" s="962"/>
      <c r="NE1" s="962"/>
      <c r="NF1" s="962"/>
      <c r="NG1" s="962" cm="1">
        <f t="array" ref="NG1">SUM((NG13:NK83)*(--($E$13:$E$83=$E$1)))</f>
        <v>64.8</v>
      </c>
      <c r="NH1" s="962"/>
      <c r="NI1" s="962"/>
      <c r="NJ1" s="962"/>
      <c r="NK1" s="962"/>
      <c r="NL1" s="962"/>
      <c r="NM1" s="962"/>
      <c r="NN1" s="962" cm="1">
        <f t="array" ref="NN1">SUM((NN13:NR83)*(--($E$13:$E$83=$E$1)))</f>
        <v>62.849999999999987</v>
      </c>
      <c r="NO1" s="962"/>
      <c r="NP1" s="962"/>
      <c r="NQ1" s="962"/>
      <c r="NR1" s="962"/>
      <c r="NS1" s="962"/>
      <c r="NT1" s="962"/>
      <c r="NU1" s="962" cm="1">
        <f t="array" ref="NU1">SUM((NU13:NY83)*(--($E$13:$E$83=$E$1)))</f>
        <v>61.849999999999987</v>
      </c>
      <c r="NV1" s="962"/>
      <c r="NW1" s="962"/>
      <c r="NX1" s="962"/>
      <c r="NY1" s="962"/>
      <c r="NZ1" s="962"/>
      <c r="OA1" s="962"/>
      <c r="OB1" s="962" cm="1">
        <f t="array" ref="OB1">SUM((OB13:OF83)*(--($E$13:$E$83=$E$1)))</f>
        <v>72.16</v>
      </c>
      <c r="OC1" s="962"/>
      <c r="OD1" s="962"/>
      <c r="OE1" s="962"/>
      <c r="OF1" s="962"/>
      <c r="OG1" s="962"/>
      <c r="OH1" s="962"/>
      <c r="OI1" s="962" cm="1">
        <f t="array" ref="OI1">SUM((OI13:OM83)*(--($E$13:$E$83=$E$1)))</f>
        <v>59.149999999999991</v>
      </c>
      <c r="OJ1" s="962"/>
      <c r="OK1" s="962"/>
      <c r="OL1" s="962"/>
      <c r="OM1" s="962"/>
      <c r="ON1" s="962"/>
      <c r="OO1" s="962"/>
      <c r="OP1" s="962" cm="1">
        <f t="array" ref="OP1">SUM((OP13:OT83)*(--($E$13:$E$83=$E$1)))</f>
        <v>61.79999999999999</v>
      </c>
      <c r="OQ1" s="962"/>
      <c r="OR1" s="962"/>
      <c r="OS1" s="962"/>
      <c r="OT1" s="962"/>
      <c r="OU1" s="962"/>
      <c r="OV1" s="962"/>
      <c r="OW1" s="962" cm="1">
        <f t="array" ref="OW1">SUM((OW13:PA83)*(--($E$13:$E$83=$E$1)))</f>
        <v>46.04999999999999</v>
      </c>
      <c r="OX1" s="962"/>
      <c r="OY1" s="962"/>
      <c r="OZ1" s="962"/>
      <c r="PA1" s="962"/>
      <c r="PB1" s="962"/>
      <c r="PC1" s="962"/>
      <c r="PD1" s="962" cm="1">
        <f t="array" ref="PD1">SUM((PD13:PH83)*(--($E$13:$E$83=$E$1)))</f>
        <v>35.1</v>
      </c>
      <c r="PE1" s="962"/>
      <c r="PF1" s="962"/>
      <c r="PG1" s="962"/>
      <c r="PH1" s="962"/>
      <c r="PI1" s="962"/>
      <c r="PJ1" s="962"/>
      <c r="PK1" s="962" cm="1">
        <f t="array" ref="PK1">SUM((PK13:PO83)*(--($E$13:$E$83=$E$1)))</f>
        <v>63.499999999999986</v>
      </c>
      <c r="PL1" s="962"/>
      <c r="PM1" s="962"/>
      <c r="PN1" s="962"/>
      <c r="PO1" s="962"/>
      <c r="PP1" s="962"/>
      <c r="PQ1" s="962"/>
      <c r="PR1" s="962" cm="1">
        <f t="array" ref="PR1">SUM((PR13:PV83)*(--($E$13:$E$83=$E$1)))</f>
        <v>57.199999999999989</v>
      </c>
      <c r="PS1" s="962"/>
      <c r="PT1" s="962"/>
      <c r="PU1" s="962"/>
      <c r="PV1" s="962"/>
      <c r="PW1" s="962"/>
      <c r="PX1" s="962"/>
      <c r="PY1" s="962" cm="1">
        <f t="array" ref="PY1">SUM((PY13:QC83)*(--($E$13:$E$83=$E$1)))</f>
        <v>59.849999999999987</v>
      </c>
      <c r="PZ1" s="962"/>
      <c r="QA1" s="962"/>
      <c r="QB1" s="962"/>
      <c r="QC1" s="962"/>
      <c r="QD1" s="962"/>
      <c r="QE1" s="962"/>
      <c r="QF1" s="962" cm="1">
        <f t="array" ref="QF1">SUM((QF13:QJ83)*(--($E$13:$E$83=$E$1)))</f>
        <v>62.79999999999999</v>
      </c>
      <c r="QG1" s="962"/>
      <c r="QH1" s="962"/>
      <c r="QI1" s="962"/>
      <c r="QJ1" s="962"/>
      <c r="QK1" s="962"/>
      <c r="QL1" s="962"/>
      <c r="QM1" s="962" cm="1">
        <f t="array" ref="QM1">SUM((QM13:QQ83)*(--($E$13:$E$83=$E$1)))</f>
        <v>61.849999999999987</v>
      </c>
      <c r="QN1" s="962"/>
      <c r="QO1" s="962"/>
      <c r="QP1" s="962"/>
      <c r="QQ1" s="962"/>
      <c r="QR1" s="962"/>
      <c r="QS1" s="962"/>
      <c r="QT1" s="962" cm="1">
        <f t="array" ref="QT1">SUM((QT13:QX83)*(--($E$13:$E$83=$E$1)))</f>
        <v>64.399999999999991</v>
      </c>
      <c r="QU1" s="962"/>
      <c r="QV1" s="962"/>
      <c r="QW1" s="962"/>
      <c r="QX1" s="962"/>
      <c r="QY1" s="962"/>
      <c r="QZ1" s="962"/>
      <c r="RA1" s="962" cm="1">
        <f t="array" ref="RA1">SUM((RA13:RE83)*(--($E$13:$E$83=$E$1)))</f>
        <v>47.249999999999986</v>
      </c>
      <c r="RB1" s="962"/>
      <c r="RC1" s="962"/>
      <c r="RD1" s="962"/>
      <c r="RE1" s="962"/>
      <c r="RF1" s="962"/>
      <c r="RG1" s="962"/>
      <c r="RH1" s="962" cm="1">
        <f t="array" ref="RH1">SUM((RH13:RL83)*(--($E$13:$E$83=$E$1)))</f>
        <v>64.449999999999989</v>
      </c>
      <c r="RI1" s="962"/>
      <c r="RJ1" s="962"/>
      <c r="RK1" s="962"/>
      <c r="RL1" s="962"/>
      <c r="RM1" s="962"/>
      <c r="RN1" s="962"/>
      <c r="RO1" s="962" cm="1">
        <f t="array" ref="RO1">SUM((RO13:RS83)*(--($E$13:$E$83=$E$1)))</f>
        <v>67.05</v>
      </c>
      <c r="RP1" s="962"/>
      <c r="RQ1" s="962"/>
      <c r="RR1" s="962"/>
      <c r="RS1" s="962"/>
      <c r="RT1" s="962"/>
      <c r="RU1" s="962"/>
      <c r="RV1" s="962" cm="1">
        <f t="array" ref="RV1">SUM((RV13:RZ83)*(--($E$13:$E$83=$E$1)))</f>
        <v>63.399999999999984</v>
      </c>
      <c r="RW1" s="962"/>
      <c r="RX1" s="962"/>
      <c r="RY1" s="962"/>
      <c r="RZ1" s="962"/>
      <c r="SA1" s="962"/>
      <c r="SB1" s="962"/>
      <c r="SC1" s="962" cm="1">
        <f t="array" ref="SC1">SUM((SC13:SG83)*(--($E$13:$E$83=$E$1)))</f>
        <v>53.449999999999989</v>
      </c>
      <c r="SD1" s="962"/>
      <c r="SE1" s="962"/>
      <c r="SF1" s="962"/>
      <c r="SG1" s="962"/>
      <c r="SH1" s="962"/>
      <c r="SI1" s="962"/>
      <c r="SJ1" s="962" cm="1">
        <f t="array" ref="SJ1">SUM((SJ13:SN83)*(--($E$13:$E$83=$E$1)))</f>
        <v>50.179999999999986</v>
      </c>
      <c r="SK1" s="962"/>
      <c r="SL1" s="962"/>
      <c r="SM1" s="962"/>
      <c r="SN1" s="962"/>
      <c r="SO1" s="962"/>
      <c r="SP1" s="962"/>
      <c r="SQ1" s="962" cm="1">
        <f t="array" ref="SQ1">SUM((SQ13:SU83)*(--($E$13:$E$83=$E$1)))</f>
        <v>50.11999999999999</v>
      </c>
      <c r="SR1" s="962"/>
      <c r="SS1" s="962"/>
      <c r="ST1" s="962"/>
      <c r="SU1" s="957"/>
      <c r="SV1" s="962"/>
      <c r="SW1" s="962"/>
      <c r="SX1" s="964" cm="1">
        <f t="array" ref="SX1">SUM((SX13:TB83)*(--($E$13:$E$83=$E$1)))</f>
        <v>51.099999999999994</v>
      </c>
      <c r="SY1" s="964"/>
      <c r="SZ1" s="964"/>
      <c r="TA1" s="964"/>
      <c r="TB1" s="964"/>
      <c r="TC1" s="964"/>
      <c r="TD1" s="964"/>
      <c r="TE1" s="964" cm="1">
        <f t="array" ref="TE1">SUM((TE13:TI83)*(--($E$13:$E$83=$E$1)))</f>
        <v>44</v>
      </c>
      <c r="TF1" s="964"/>
      <c r="TG1" s="964"/>
      <c r="TH1" s="964"/>
      <c r="TI1" s="964"/>
      <c r="TJ1" s="964"/>
      <c r="TK1" s="964"/>
      <c r="TL1" s="964" cm="1">
        <f t="array" ref="TL1">SUM((TL13:TP83)*(--($E$13:$E$83=$E$1)))</f>
        <v>66.400000000000006</v>
      </c>
      <c r="TM1" s="964"/>
      <c r="TN1" s="964"/>
      <c r="TO1" s="964"/>
      <c r="TP1" s="964"/>
      <c r="TQ1" s="964"/>
      <c r="TR1" s="964"/>
      <c r="TS1" s="964" cm="1">
        <f t="array" ref="TS1">SUM((TS13:TW83)*(--($E$13:$E$83=$E$1)))</f>
        <v>63.499999999999986</v>
      </c>
      <c r="TT1" s="964"/>
      <c r="TU1" s="964"/>
      <c r="TV1" s="964"/>
      <c r="TW1" s="964"/>
      <c r="TX1" s="964"/>
      <c r="TY1" s="968"/>
      <c r="TZ1" s="957" cm="1">
        <f t="array" ref="TZ1">SUM((TZ13:UD83)*(--($E$13:$E$83=$E$1)))</f>
        <v>63.709999999999987</v>
      </c>
      <c r="UA1" s="969"/>
      <c r="UB1" s="964"/>
      <c r="UC1" s="964"/>
      <c r="UD1" s="964"/>
      <c r="UE1" s="964"/>
      <c r="UF1" s="964"/>
      <c r="UG1" s="964" cm="1">
        <f t="array" ref="UG1">SUM((UG13:UK83)*(--($E$13:$E$83=$E$1)))</f>
        <v>68.05</v>
      </c>
      <c r="UH1" s="964"/>
      <c r="UI1" s="964"/>
      <c r="UJ1" s="964"/>
      <c r="UK1" s="964"/>
      <c r="UL1" s="964"/>
      <c r="UM1" s="964"/>
      <c r="UN1" s="964" cm="1">
        <f t="array" ref="UN1">SUM((UN13:UR83)*(--($E$13:$E$83=$E$1)))</f>
        <v>64.149999999999991</v>
      </c>
      <c r="UO1" s="964"/>
      <c r="UP1" s="964"/>
      <c r="UQ1" s="964"/>
      <c r="UR1" s="964"/>
      <c r="US1" s="964"/>
      <c r="UT1" s="964"/>
      <c r="UU1" s="964" cm="1">
        <f t="array" ref="UU1">SUM((UU13:UY83)*(--($E$13:$E$83=$E$1)))</f>
        <v>59.749999999999986</v>
      </c>
      <c r="UV1" s="964"/>
      <c r="UW1" s="964"/>
      <c r="UX1" s="964"/>
      <c r="UY1" s="964"/>
      <c r="UZ1" s="964"/>
      <c r="VA1" s="964"/>
      <c r="VB1" s="964" cm="1">
        <f t="array" ref="VB1">SUM((VB13:VF83)*(--($E$13:$E$83=$E$1)))</f>
        <v>62.04999999999999</v>
      </c>
      <c r="VC1" s="968"/>
      <c r="VD1" s="957"/>
      <c r="VE1" s="957"/>
      <c r="VF1" s="957"/>
      <c r="VG1" s="957"/>
      <c r="VH1" s="957"/>
      <c r="VI1" s="957" cm="1">
        <f t="array" ref="VI1">SUM((VI13:VM83)*(--($E$13:$E$83=$E$1)))</f>
        <v>58.449999999999989</v>
      </c>
      <c r="VJ1" s="957"/>
      <c r="VK1" s="957"/>
      <c r="VL1" s="957"/>
      <c r="VM1" s="957"/>
      <c r="VN1" s="957"/>
      <c r="VO1" s="957"/>
      <c r="VP1" s="957" cm="1">
        <f t="array" ref="VP1">SUM((VP13:VT83)*(--($E$13:$E$83=$E$1)))</f>
        <v>63.599999999999987</v>
      </c>
      <c r="VQ1" s="957"/>
      <c r="VR1" s="957"/>
      <c r="VS1" s="957"/>
      <c r="VT1" s="957"/>
      <c r="VU1" s="957"/>
      <c r="VV1" s="957"/>
      <c r="VW1" s="957" cm="1">
        <f t="array" ref="VW1">SUM((VW13:WA83)*(--($E$13:$E$83=$E$1)))</f>
        <v>66.25</v>
      </c>
      <c r="VX1" s="957"/>
      <c r="VY1" s="957"/>
      <c r="VZ1" s="957"/>
      <c r="WA1" s="957"/>
      <c r="WB1" s="957"/>
      <c r="WC1" s="957"/>
      <c r="WD1" s="957" cm="1">
        <f t="array" ref="WD1">SUM((WD13:WH83)*(--($E$13:$E$83=$E$1)))</f>
        <v>67.599999999999994</v>
      </c>
      <c r="WE1" s="957"/>
      <c r="WF1" s="957"/>
      <c r="WG1" s="957"/>
      <c r="WH1" s="957"/>
      <c r="WI1" s="957"/>
      <c r="WJ1" s="957"/>
      <c r="WK1" s="957" cm="1">
        <f t="array" ref="WK1">SUM((WK13:WO83)*(--($E$13:$E$83=$E$1)))</f>
        <v>66</v>
      </c>
      <c r="WL1" s="957"/>
      <c r="WM1" s="957"/>
      <c r="WN1" s="957"/>
      <c r="WO1" s="957"/>
      <c r="WP1" s="957"/>
      <c r="WQ1" s="957"/>
      <c r="WR1" s="957" cm="1">
        <f t="array" ref="WR1">SUM((WR13:WV83)*(--($E$13:$E$83=$E$1)))</f>
        <v>34.199999999999996</v>
      </c>
      <c r="WS1" s="957"/>
      <c r="WT1" s="957"/>
      <c r="WU1" s="957"/>
      <c r="WV1" s="957"/>
      <c r="WW1" s="957"/>
      <c r="WX1" s="957"/>
      <c r="WY1" s="957" cm="1">
        <f t="array" ref="WY1">SUM((WY13:XC83)*(--($E$13:$E$83=$E$1)))</f>
        <v>68</v>
      </c>
      <c r="WZ1" s="957"/>
      <c r="XA1" s="957"/>
      <c r="XB1" s="957"/>
      <c r="XC1" s="957"/>
      <c r="XD1" s="957"/>
      <c r="XE1" s="957"/>
      <c r="XF1" s="957" cm="1">
        <f t="array" ref="XF1">SUM((XF13:XJ83)*(--($E$13:$E$83=$E$1)))</f>
        <v>67</v>
      </c>
      <c r="XG1" s="957"/>
      <c r="XH1" s="957"/>
      <c r="XI1" s="957"/>
      <c r="XJ1" s="957"/>
      <c r="XK1" s="957"/>
      <c r="XL1" s="957"/>
      <c r="XM1" s="957" cm="1">
        <f t="array" ref="XM1">SUM((XM13:XQ83)*(--($E$13:$E$83=$E$1)))</f>
        <v>65.849999999999994</v>
      </c>
      <c r="XN1" s="957"/>
      <c r="XO1" s="957"/>
      <c r="XP1" s="957"/>
      <c r="XQ1" s="957"/>
      <c r="XR1" s="957"/>
      <c r="XS1" s="957"/>
      <c r="XT1" s="957" cm="1">
        <f t="array" ref="XT1">SUM((XT13:XX83)*(--($E$13:$E$83=$E$1)))</f>
        <v>62.849999999999987</v>
      </c>
      <c r="XU1" s="957"/>
      <c r="XV1" s="957"/>
      <c r="XW1" s="957"/>
      <c r="XX1" s="957"/>
      <c r="XY1" s="957"/>
      <c r="XZ1" s="957"/>
      <c r="YA1" s="957" cm="1">
        <f t="array" ref="YA1">SUM((YA13:YE83)*(--($E$13:$E$83=$E$1)))</f>
        <v>63.199999999999989</v>
      </c>
      <c r="YB1" s="957"/>
      <c r="YC1" s="957"/>
      <c r="YD1" s="957"/>
      <c r="YE1" s="957"/>
      <c r="YF1" s="957"/>
      <c r="YG1" s="957"/>
      <c r="YH1" s="957" cm="1">
        <f t="array" ref="YH1">SUM((YH13:YL83)*(--($E$13:$E$83=$E$1)))</f>
        <v>17</v>
      </c>
      <c r="YI1" s="957"/>
      <c r="YJ1" s="957"/>
      <c r="YK1" s="957"/>
      <c r="YL1" s="957"/>
      <c r="YM1" s="957"/>
      <c r="YN1" s="957"/>
      <c r="YO1" s="957" cm="1">
        <f t="array" ref="YO1">SUM((YO13:YS83)*(--($E$13:$E$83=$E$1)))</f>
        <v>29.499999999999993</v>
      </c>
      <c r="YP1" s="957"/>
      <c r="YQ1" s="957"/>
      <c r="YR1" s="957"/>
      <c r="YS1" s="957"/>
      <c r="YT1" s="957"/>
      <c r="YU1" s="957"/>
      <c r="YV1" s="957" cm="1">
        <f t="array" ref="YV1">SUM((YV13:YZ83)*(--($E$13:$E$83=$E$1)))</f>
        <v>40.54999999999999</v>
      </c>
      <c r="YW1" s="957"/>
      <c r="YX1" s="957"/>
      <c r="YY1" s="957"/>
      <c r="YZ1" s="957"/>
      <c r="ZA1" s="957"/>
      <c r="ZB1" s="957"/>
      <c r="ZC1" s="957" cm="1">
        <f t="array" ref="ZC1">SUM((ZC13:ZG83)*(--($E$13:$E$83=$E$1)))</f>
        <v>67.5</v>
      </c>
      <c r="ZD1" s="957"/>
      <c r="ZE1" s="957"/>
      <c r="ZF1" s="957"/>
      <c r="ZG1" s="957"/>
      <c r="ZH1" s="957"/>
      <c r="ZI1" s="957"/>
      <c r="ZJ1" s="957" cm="1">
        <f t="array" ref="ZJ1">SUM((ZJ13:ZN83)*(--($E$13:$E$83=$E$1)))</f>
        <v>66.5</v>
      </c>
      <c r="ZK1" s="957"/>
      <c r="ZL1" s="957"/>
      <c r="ZM1" s="957"/>
      <c r="ZN1" s="957"/>
      <c r="ZO1" s="957"/>
      <c r="ZP1" s="957"/>
      <c r="ZQ1" s="957" cm="1">
        <f t="array" ref="ZQ1">SUM((ZQ13:ZU83)*(--($E$13:$E$83=$E$1)))</f>
        <v>63.849999999999987</v>
      </c>
      <c r="ZR1" s="957"/>
      <c r="ZS1" s="957"/>
      <c r="ZT1" s="957"/>
      <c r="ZU1" s="957"/>
      <c r="ZV1" s="957"/>
      <c r="ZW1" s="957"/>
      <c r="ZX1" s="957" cm="1">
        <f t="array" ref="ZX1">SUM((ZX13:AAB83)*(--($E$13:$E$83=$E$1)))</f>
        <v>69.75</v>
      </c>
      <c r="ZY1" s="957"/>
      <c r="ZZ1" s="957"/>
      <c r="AAA1" s="957"/>
      <c r="AAB1" s="957"/>
      <c r="AAC1" s="957"/>
      <c r="AAD1" s="957"/>
      <c r="AAE1" s="957" cm="1">
        <f t="array" ref="AAE1">SUM((AAE13:AAI83)*(--($E$13:$E$83=$E$1)))</f>
        <v>66.75</v>
      </c>
      <c r="AAF1" s="957"/>
      <c r="AAG1" s="957"/>
      <c r="AAH1" s="957"/>
      <c r="AAI1" s="957"/>
      <c r="AAJ1" s="957"/>
      <c r="AAK1" s="957"/>
      <c r="AAL1" s="957" cm="1">
        <f t="array" ref="AAL1">SUM((AAL13:AAP83)*(--($E$13:$E$83=$E$1)))</f>
        <v>64.099999999999994</v>
      </c>
      <c r="AAM1" s="957"/>
      <c r="AAN1" s="957"/>
      <c r="AAO1" s="957"/>
      <c r="AAP1" s="957"/>
      <c r="AAQ1" s="957"/>
      <c r="AAR1" s="957"/>
      <c r="AAS1" s="957" cm="1">
        <f t="array" ref="AAS1">SUM((AAS13:AAW83)*(--($E$13:$E$83=$E$1)))</f>
        <v>64.099999999999994</v>
      </c>
      <c r="AAT1" s="957"/>
      <c r="AAU1" s="957"/>
      <c r="AAV1" s="957"/>
      <c r="AAW1" s="957"/>
      <c r="AAX1" s="957"/>
      <c r="AAY1" s="957"/>
      <c r="AAZ1" s="957" cm="1">
        <f t="array" ref="AAZ1">SUM((AAZ13:ABD83)*(--($E$13:$E$83=$E$1)))</f>
        <v>60.149999999999991</v>
      </c>
      <c r="ABA1" s="957"/>
      <c r="ABB1" s="957"/>
      <c r="ABC1" s="957"/>
      <c r="ABD1" s="957"/>
      <c r="ABE1" s="957"/>
      <c r="ABF1" s="957"/>
      <c r="ABG1" s="957" cm="1">
        <f t="array" ref="ABG1">SUM((ABG13:ABK83)*(--($E$13:$E$83=$E$1)))</f>
        <v>68.8</v>
      </c>
      <c r="ABH1" s="957"/>
      <c r="ABI1" s="957"/>
      <c r="ABJ1" s="957"/>
      <c r="ABK1" s="957"/>
      <c r="ABL1" s="957"/>
      <c r="ABM1" s="957"/>
      <c r="ABN1" s="957" cm="1">
        <f t="array" ref="ABN1">SUM((ABN13:ABR83)*(--($E$13:$E$83=$E$1)))</f>
        <v>67.449999999999989</v>
      </c>
      <c r="ABO1" s="957"/>
      <c r="ABP1" s="957"/>
      <c r="ABQ1" s="957"/>
      <c r="ABR1" s="957"/>
      <c r="ABS1" s="957"/>
      <c r="ABT1" s="957"/>
      <c r="ABU1" s="957" cm="1">
        <f t="array" ref="ABU1">SUM((ABU13:ABY83)*(--($E$13:$E$83=$E$1)))</f>
        <v>62.149999999999984</v>
      </c>
      <c r="ABV1" s="957"/>
      <c r="ABW1" s="957"/>
      <c r="ABX1" s="957"/>
      <c r="ABY1" s="957"/>
      <c r="ABZ1" s="957"/>
      <c r="ACA1" s="957"/>
      <c r="ACB1" s="957" cm="1">
        <f t="array" ref="ACB1">SUM((ACB13:ACF83)*(--($E$13:$E$83=$E$1)))</f>
        <v>64.449999999999989</v>
      </c>
      <c r="ACC1" s="957"/>
      <c r="ACD1" s="957"/>
      <c r="ACE1" s="957"/>
      <c r="ACF1" s="957"/>
      <c r="ACG1" s="957"/>
      <c r="ACH1" s="957"/>
      <c r="ACI1" s="957" cm="1">
        <f t="array" ref="ACI1">SUM((ACI13:ACM83)*(--($E$13:$E$83=$E$1)))</f>
        <v>46.949999999999989</v>
      </c>
      <c r="ACJ1" s="957"/>
      <c r="ACK1" s="957"/>
      <c r="ACL1" s="957"/>
      <c r="ACM1" s="957"/>
      <c r="ACN1" s="957"/>
      <c r="ACO1" s="957"/>
      <c r="ACP1" s="957" cm="1">
        <f t="array" ref="ACP1">SUM((ACP13:ACT83)*(--($E$13:$E$83=$E$1)))</f>
        <v>63.149999999999991</v>
      </c>
      <c r="ACQ1" s="957"/>
      <c r="ACR1" s="957"/>
      <c r="ACS1" s="957"/>
      <c r="ACT1" s="957"/>
      <c r="ACU1" s="957"/>
      <c r="ACV1" s="957"/>
      <c r="ACW1" s="957" cm="1">
        <f t="array" ref="ACW1">SUM((ACW13:ADA83)*(--($E$13:$E$83=$E$1)))</f>
        <v>60.29999999999999</v>
      </c>
      <c r="ACX1" s="957"/>
      <c r="ACY1" s="957"/>
      <c r="ACZ1" s="957"/>
      <c r="ADA1" s="957"/>
      <c r="ADB1" s="957"/>
      <c r="ADC1" s="957"/>
      <c r="ADD1" s="957" cm="1">
        <f t="array" ref="ADD1">SUM((ADD13:ADH83)*(--($E$13:$E$83=$E$1)))</f>
        <v>58.85</v>
      </c>
      <c r="ADE1" s="957"/>
      <c r="ADF1" s="957"/>
      <c r="ADG1" s="957"/>
      <c r="ADH1" s="957"/>
      <c r="ADI1" s="957"/>
      <c r="ADJ1" s="957"/>
      <c r="ADK1" s="957" cm="1">
        <f t="array" ref="ADK1">SUM((ADK13:ADO83)*(--($E$13:$E$83=$E$1)))</f>
        <v>50.999999999999993</v>
      </c>
      <c r="ADL1" s="957"/>
      <c r="ADM1" s="957"/>
      <c r="ADN1" s="957"/>
      <c r="ADO1" s="957"/>
      <c r="ADP1" s="957"/>
      <c r="ADQ1" s="957"/>
      <c r="ADR1" s="957" cm="1">
        <f t="array" ref="ADR1">SUM((ADR13:ADV83)*(--($E$13:$E$83=$E$1)))</f>
        <v>52.999999999999993</v>
      </c>
      <c r="ADS1" s="957"/>
      <c r="ADT1" s="957"/>
      <c r="ADU1" s="957"/>
      <c r="ADV1" s="957"/>
      <c r="ADW1" s="957"/>
      <c r="ADX1" s="957"/>
      <c r="ADY1" s="957" cm="1">
        <f t="array" ref="ADY1">SUM((ADY13:AEC83)*(--($E$13:$E$83=$E$1)))</f>
        <v>63.949999999999989</v>
      </c>
      <c r="ADZ1" s="957"/>
      <c r="AEA1" s="957"/>
      <c r="AEB1" s="957"/>
      <c r="AEC1" s="957"/>
      <c r="AED1" s="957"/>
      <c r="AEE1" s="957"/>
      <c r="AEF1" s="957" cm="1">
        <f t="array" ref="AEF1">SUM((AEF13:AEJ83)*(--($E$13:$E$83=$E$1)))</f>
        <v>68.599999999999994</v>
      </c>
      <c r="AEG1" s="957"/>
      <c r="AEH1" s="957"/>
      <c r="AEI1" s="957"/>
      <c r="AEJ1" s="957"/>
      <c r="AEK1" s="957"/>
      <c r="AEL1" s="957"/>
      <c r="AEM1" s="957" cm="1">
        <f t="array" ref="AEM1">SUM((AEM13:AEQ83)*(--($E$13:$E$83=$E$1)))</f>
        <v>46.999999999999993</v>
      </c>
      <c r="AEN1" s="957"/>
      <c r="AEO1" s="957"/>
      <c r="AEP1" s="957"/>
      <c r="AEQ1" s="957"/>
      <c r="AER1" s="957"/>
      <c r="AES1" s="957"/>
      <c r="AET1" s="957" cm="1">
        <f t="array" ref="AET1">SUM((AET13:AEX83)*(--($E$13:$E$83=$E$1)))</f>
        <v>67.599999999999994</v>
      </c>
      <c r="AEU1" s="957"/>
      <c r="AEV1" s="957"/>
      <c r="AEW1" s="957"/>
      <c r="AEX1" s="957"/>
      <c r="AEY1" s="957"/>
      <c r="AEZ1" s="957"/>
      <c r="AFA1" s="957" cm="1">
        <f t="array" ref="AFA1">SUM((AFA13:AFE83)*(--($E$13:$E$83=$E$1)))</f>
        <v>67.599999999999994</v>
      </c>
      <c r="AFB1" s="957"/>
      <c r="AFC1" s="957"/>
      <c r="AFD1" s="957"/>
      <c r="AFE1" s="957"/>
      <c r="AFF1" s="957"/>
      <c r="AFG1" s="957"/>
      <c r="AFH1" s="957" cm="1">
        <f t="array" ref="AFH1">SUM((AFH13:AFL83)*(--($E$13:$E$83=$E$1)))</f>
        <v>66.75</v>
      </c>
      <c r="AFI1" s="957"/>
      <c r="AFJ1" s="957"/>
      <c r="AFK1" s="957"/>
      <c r="AFL1" s="957"/>
      <c r="AFM1" s="957"/>
      <c r="AFN1" s="957"/>
      <c r="AFO1" s="957" cm="1">
        <f t="array" ref="AFO1">SUM((AFO13:AFS83)*(--($E$13:$E$83=$E$1)))</f>
        <v>65.099999999999994</v>
      </c>
      <c r="AFP1" s="957"/>
      <c r="AFQ1" s="957"/>
      <c r="AFR1" s="957"/>
      <c r="AFS1" s="957"/>
      <c r="AFT1" s="957"/>
      <c r="AFU1" s="957"/>
      <c r="AFV1" s="957" cm="1">
        <f t="array" ref="AFV1">SUM((AFV13:AFZ83)*(--($E$13:$E$83=$E$1)))</f>
        <v>55.799999999999983</v>
      </c>
      <c r="AFW1" s="957"/>
      <c r="AFX1" s="957"/>
      <c r="AFY1" s="957"/>
      <c r="AFZ1" s="957"/>
      <c r="AGA1" s="957"/>
      <c r="AGB1" s="957"/>
      <c r="AGC1" s="957" cm="1">
        <f t="array" ref="AGC1">SUM((AGC13:AGG83)*(--($E$13:$E$83=$E$1)))</f>
        <v>53.149999999999991</v>
      </c>
      <c r="AGD1" s="957"/>
      <c r="AGE1" s="957"/>
      <c r="AGF1" s="957"/>
      <c r="AGG1" s="957"/>
      <c r="AGH1" s="957"/>
      <c r="AGI1" s="957"/>
      <c r="AGJ1" s="957" cm="1">
        <f t="array" ref="AGJ1">SUM((AGJ13:AGN83)*(--($E$13:$E$83=$E$1)))</f>
        <v>61.099999999999987</v>
      </c>
      <c r="AGK1" s="957"/>
      <c r="AGL1" s="957"/>
      <c r="AGM1" s="957"/>
      <c r="AGN1" s="957"/>
      <c r="AGO1" s="957"/>
      <c r="AGP1" s="957"/>
      <c r="AGQ1" s="957" cm="1">
        <f t="array" ref="AGQ1">SUM((AGQ13:AGU83)*(--($E$13:$E$83=$E$1)))</f>
        <v>65.449999999999989</v>
      </c>
      <c r="AGR1" s="957"/>
      <c r="AGS1" s="957"/>
      <c r="AGT1" s="957"/>
      <c r="AGU1" s="957"/>
      <c r="AGV1" s="957"/>
      <c r="AGW1" s="957"/>
      <c r="AGX1" s="957" cm="1">
        <f t="array" ref="AGX1">SUM((AGX13:AHB83)*(--($E$13:$E$83=$E$1)))</f>
        <v>65.099999999999994</v>
      </c>
      <c r="AGY1" s="957"/>
      <c r="AGZ1" s="957"/>
      <c r="AHA1" s="957"/>
      <c r="AHB1" s="957"/>
      <c r="AHC1" s="957"/>
      <c r="AHD1" s="957"/>
      <c r="AHE1" s="957" cm="1">
        <f t="array" ref="AHE1">SUM((AHE13:AHI83)*(--($E$13:$E$83=$E$1)))</f>
        <v>54</v>
      </c>
      <c r="AHF1" s="957"/>
      <c r="AHG1" s="957"/>
      <c r="AHH1" s="957"/>
      <c r="AHI1" s="957"/>
      <c r="AHJ1" s="957"/>
      <c r="AHK1" s="957"/>
      <c r="AHL1" s="957" cm="1">
        <f t="array" ref="AHL1">SUM((AHL13:AHP83)*(--($E$13:$E$83=$E$1)))</f>
        <v>63.099999999999987</v>
      </c>
      <c r="AHM1" s="957"/>
      <c r="AHN1" s="957"/>
      <c r="AHO1" s="957"/>
      <c r="AHP1" s="957"/>
      <c r="AHQ1" s="957"/>
      <c r="AHR1" s="957"/>
      <c r="AHS1" s="957" cm="1">
        <f t="array" ref="AHS1">SUM((AHS13:AHW83)*(--($E$13:$E$83=$E$1)))</f>
        <v>69.75</v>
      </c>
      <c r="AHT1" s="957"/>
      <c r="AHU1" s="957"/>
      <c r="AHV1" s="957"/>
      <c r="AHW1" s="957"/>
      <c r="AHX1" s="957"/>
      <c r="AHY1" s="957"/>
      <c r="AHZ1" s="957" cm="1">
        <f t="array" ref="AHZ1">SUM((AHZ13:AID83)*(--($E$13:$E$83=$E$1)))</f>
        <v>69.75</v>
      </c>
      <c r="AIA1" s="957"/>
      <c r="AIB1" s="957"/>
      <c r="AIC1" s="957"/>
      <c r="AID1" s="957"/>
      <c r="AIE1" s="957"/>
      <c r="AIF1" s="957"/>
      <c r="AIG1" s="957" cm="1">
        <f t="array" ref="AIG1">SUM((AIG13:AIK83)*(--($E$13:$E$83=$E$1)))</f>
        <v>69.75</v>
      </c>
      <c r="AIH1" s="957"/>
      <c r="AII1" s="957"/>
      <c r="AIJ1" s="957"/>
      <c r="AIK1" s="957"/>
      <c r="AIL1" s="957"/>
      <c r="AIM1" s="957"/>
      <c r="AIN1" s="957" cm="1">
        <f t="array" ref="AIN1">SUM((AIN13:AIR83)*(--($E$13:$E$83=$E$1)))</f>
        <v>69.75</v>
      </c>
      <c r="AIO1" s="957"/>
      <c r="AIP1" s="957"/>
      <c r="AIQ1" s="957"/>
      <c r="AIR1" s="957"/>
      <c r="AIS1" s="957"/>
      <c r="AIT1" s="957"/>
      <c r="AIU1" s="957" cm="1">
        <f t="array" ref="AIU1">SUM((AIU13:AIY83)*(--($E$13:$E$83=$E$1)))</f>
        <v>67.75</v>
      </c>
      <c r="AIV1" s="957"/>
      <c r="AIW1" s="957"/>
      <c r="AIX1" s="957"/>
      <c r="AIY1" s="957"/>
      <c r="AIZ1" s="957"/>
      <c r="AJA1" s="957"/>
      <c r="AJB1" s="957" cm="1">
        <f t="array" ref="AJB1">SUM((AJB13:AJF83)*(--($E$13:$E$83=$E$1)))</f>
        <v>69.099999999999994</v>
      </c>
      <c r="AJC1" s="957"/>
      <c r="AJD1" s="957"/>
      <c r="AJE1" s="957"/>
      <c r="AJF1" s="957"/>
      <c r="AJG1" s="957"/>
      <c r="AJH1" s="957"/>
      <c r="AJI1" s="957" cm="1">
        <f t="array" ref="AJI1">SUM((AJI13:AJM83)*(--($E$13:$E$83=$E$1)))</f>
        <v>68.75</v>
      </c>
      <c r="AJJ1" s="957"/>
      <c r="AJK1" s="957"/>
      <c r="AJL1" s="957"/>
      <c r="AJM1" s="957"/>
      <c r="AJN1" s="957"/>
      <c r="AJO1" s="957"/>
      <c r="AJP1" s="957" cm="1">
        <f t="array" ref="AJP1">SUM((AJP13:AJT83)*(--($E$13:$E$83=$E$1)))</f>
        <v>69.75</v>
      </c>
      <c r="AJQ1" s="957"/>
      <c r="AJR1" s="957"/>
      <c r="AJS1" s="957"/>
      <c r="AJT1" s="957"/>
      <c r="AJU1" s="957"/>
      <c r="AJV1" s="957"/>
      <c r="AJW1" s="957" cm="1">
        <f t="array" ref="AJW1">SUM((AJW13:AKA83)*(--($E$13:$E$83=$E$1)))</f>
        <v>69.75</v>
      </c>
      <c r="AJX1" s="957"/>
      <c r="AJY1" s="957"/>
      <c r="AJZ1" s="957"/>
      <c r="AKA1" s="957"/>
      <c r="AKB1" s="957"/>
      <c r="AKC1" s="957"/>
      <c r="AKD1" s="957" cm="1">
        <f t="array" ref="AKD1">SUM((AKD13:AKH83)*(--($E$13:$E$83=$E$1)))</f>
        <v>69.75</v>
      </c>
      <c r="AKE1" s="957"/>
      <c r="AKF1" s="957"/>
      <c r="AKG1" s="957"/>
      <c r="AKH1" s="957"/>
      <c r="AKI1" s="957"/>
      <c r="AKJ1" s="957"/>
      <c r="AKK1" s="957" cm="1">
        <f t="array" ref="AKK1">SUM((AKK13:AKO83)*(--($E$13:$E$83=$E$1)))</f>
        <v>69.75</v>
      </c>
      <c r="AKL1" s="957"/>
      <c r="AKM1" s="957"/>
      <c r="AKN1" s="957"/>
      <c r="AKO1" s="957"/>
      <c r="AKP1" s="957"/>
      <c r="AKQ1" s="957"/>
      <c r="AKR1" s="957" cm="1">
        <f t="array" ref="AKR1">SUM((AKR13:AKV83)*(--($E$13:$E$83=$E$1)))</f>
        <v>49.099999999999987</v>
      </c>
      <c r="AKS1" s="957"/>
      <c r="AKT1" s="957"/>
      <c r="AKU1" s="957"/>
      <c r="AKV1" s="957"/>
      <c r="AKW1" s="957"/>
      <c r="AKX1" s="957"/>
      <c r="AKY1" s="957" cm="1">
        <f t="array" ref="AKY1">SUM((AKY13:ALC83)*(--($E$13:$E$83=$E$1)))</f>
        <v>69.75</v>
      </c>
      <c r="AKZ1" s="957"/>
      <c r="ALA1" s="957"/>
      <c r="ALB1" s="957"/>
      <c r="ALC1" s="957"/>
      <c r="ALD1" s="957"/>
      <c r="ALE1" s="957"/>
      <c r="ALF1" s="957" cm="1">
        <f t="array" ref="ALF1">SUM((ALF13:ALJ83)*(--($E$13:$E$83=$E$1)))</f>
        <v>69.75</v>
      </c>
      <c r="ALG1" s="957"/>
      <c r="ALH1" s="957"/>
      <c r="ALI1" s="957"/>
      <c r="ALJ1" s="957"/>
      <c r="ALK1" s="957"/>
      <c r="ALL1" s="957"/>
      <c r="ALM1" s="957" cm="1">
        <f t="array" ref="ALM1">SUM((ALM13:ALQ83)*(--($E$13:$E$83=$E$1)))</f>
        <v>69.75</v>
      </c>
      <c r="ALN1" s="957"/>
      <c r="ALO1" s="957"/>
      <c r="ALP1" s="957"/>
      <c r="ALQ1" s="957"/>
      <c r="ALR1" s="957"/>
      <c r="ALS1" s="957"/>
      <c r="ALT1" s="957" cm="1">
        <f t="array" ref="ALT1">SUM((ALT13:ALX83)*(--($E$13:$E$83=$E$1)))</f>
        <v>69.75</v>
      </c>
      <c r="ALU1" s="957"/>
      <c r="ALV1" s="957"/>
      <c r="ALW1" s="957"/>
      <c r="ALX1" s="957"/>
      <c r="ALY1" s="957"/>
      <c r="ALZ1" s="957"/>
      <c r="AMA1" s="957" cm="1">
        <f t="array" ref="AMA1">SUM((AMA13:AME83)*(--($E$13:$E$83=$E$1)))</f>
        <v>69.75</v>
      </c>
      <c r="AMB1" s="957"/>
      <c r="AMC1" s="957"/>
      <c r="AMD1" s="957"/>
      <c r="AME1" s="957"/>
      <c r="AMF1" s="957"/>
      <c r="AMG1" s="957"/>
      <c r="AMH1" s="957" cm="1">
        <f t="array" ref="AMH1">SUM((AMH13:AML83)*(--($E$13:$E$83=$E$1)))</f>
        <v>39</v>
      </c>
      <c r="AMI1" s="957"/>
      <c r="AMJ1" s="957"/>
      <c r="AMK1" s="957"/>
      <c r="AML1" s="957"/>
      <c r="AMM1" s="957"/>
      <c r="AMN1" s="957"/>
      <c r="AMO1" s="957" cm="1">
        <f t="array" ref="AMO1">SUM((AMO13:AMS83)*(--($E$13:$E$83=$E$1)))</f>
        <v>42</v>
      </c>
      <c r="AMP1" s="957"/>
      <c r="AMQ1" s="957"/>
      <c r="AMR1" s="957"/>
      <c r="AMS1" s="957"/>
      <c r="AMT1" s="957"/>
      <c r="AMU1" s="957"/>
      <c r="AMV1" s="957" cm="1">
        <f t="array" ref="AMV1">SUM((AMV13:AMZ83)*(--($E$13:$E$83=$E$1)))</f>
        <v>54.749999999999986</v>
      </c>
      <c r="AMW1" s="957"/>
      <c r="AMX1" s="957"/>
      <c r="AMY1" s="957"/>
      <c r="AMZ1" s="957"/>
      <c r="ANA1" s="957"/>
      <c r="ANB1" s="957"/>
      <c r="ANC1" s="957" cm="1">
        <f t="array" ref="ANC1">SUM((ANC13:ANG83)*(--($E$13:$E$83=$E$1)))</f>
        <v>69.75</v>
      </c>
      <c r="AND1" s="957"/>
      <c r="ANE1" s="957"/>
      <c r="ANF1" s="957"/>
      <c r="ANG1" s="957"/>
      <c r="ANH1" s="957"/>
      <c r="ANI1" s="957"/>
      <c r="ANJ1" s="957" cm="1">
        <f t="array" ref="ANJ1">SUM((ANJ13:ANN83)*(--($E$13:$E$83=$E$1)))</f>
        <v>69.75</v>
      </c>
      <c r="ANK1" s="957"/>
      <c r="ANL1" s="957"/>
      <c r="ANM1" s="957"/>
      <c r="ANN1" s="957"/>
      <c r="ANO1" s="957"/>
      <c r="ANP1" s="957"/>
      <c r="ANQ1" s="957" cm="1">
        <f t="array" ref="ANQ1">SUM((ANQ13:ANU83)*(--($E$13:$E$83=$E$1)))</f>
        <v>69.75</v>
      </c>
      <c r="ANR1" s="957"/>
      <c r="ANS1" s="957"/>
      <c r="ANT1" s="957"/>
      <c r="ANU1" s="957"/>
      <c r="ANV1" s="957"/>
      <c r="ANW1" s="957"/>
      <c r="ANX1" s="957" cm="1">
        <f t="array" ref="ANX1">SUM((ANX13:AOB83)*(--($E$13:$E$83=$E$1)))</f>
        <v>69.75</v>
      </c>
      <c r="ANY1" s="957"/>
      <c r="ANZ1" s="957"/>
      <c r="AOA1" s="957"/>
      <c r="AOB1" s="957"/>
      <c r="AOC1" s="957"/>
      <c r="AOD1" s="957"/>
      <c r="AOE1" s="957" cm="1">
        <f t="array" ref="AOE1">SUM((AOE13:AOI83)*(--($E$13:$E$83=$E$1)))</f>
        <v>69.75</v>
      </c>
      <c r="AOF1" s="957"/>
      <c r="AOG1" s="957"/>
      <c r="AOH1" s="957"/>
      <c r="AOI1" s="957"/>
      <c r="AOJ1" s="957"/>
      <c r="AOK1" s="957"/>
      <c r="AOL1" s="957" cm="1">
        <f t="array" ref="AOL1">SUM((AOL13:AOP83)*(--($E$13:$E$83=$E$1)))</f>
        <v>69.75</v>
      </c>
      <c r="AOM1" s="957"/>
      <c r="AON1" s="957"/>
      <c r="AOO1" s="957"/>
      <c r="AOP1" s="957"/>
      <c r="AOQ1" s="957"/>
      <c r="AOR1" s="957"/>
    </row>
    <row r="2" spans="1:1089" s="757" customFormat="1" ht="10.5" customHeight="1">
      <c r="D2" s="768"/>
      <c r="E2" s="757" t="s">
        <v>5</v>
      </c>
      <c r="F2" s="757" t="s">
        <v>134</v>
      </c>
      <c r="G2" s="961">
        <v>27.341999999999995</v>
      </c>
      <c r="H2" s="961"/>
      <c r="I2" s="961"/>
      <c r="J2" s="961"/>
      <c r="K2" s="961"/>
      <c r="L2" s="961"/>
      <c r="M2" s="961"/>
      <c r="N2" s="961">
        <v>27.341999999999995</v>
      </c>
      <c r="O2" s="961"/>
      <c r="P2" s="961"/>
      <c r="Q2" s="961"/>
      <c r="R2" s="961"/>
      <c r="S2" s="961"/>
      <c r="T2" s="961"/>
      <c r="U2" s="961">
        <v>27.341999999999995</v>
      </c>
      <c r="V2" s="961"/>
      <c r="W2" s="961"/>
      <c r="X2" s="961"/>
      <c r="Y2" s="961"/>
      <c r="Z2" s="961"/>
      <c r="AA2" s="961"/>
      <c r="AB2" s="961">
        <v>21.461999999999993</v>
      </c>
      <c r="AC2" s="961"/>
      <c r="AD2" s="961"/>
      <c r="AE2" s="961"/>
      <c r="AF2" s="961"/>
      <c r="AG2" s="961"/>
      <c r="AH2" s="961"/>
      <c r="AI2" s="961">
        <v>27.341999999999995</v>
      </c>
      <c r="AJ2" s="961"/>
      <c r="AK2" s="961"/>
      <c r="AL2" s="961"/>
      <c r="AM2" s="961"/>
      <c r="AN2" s="961"/>
      <c r="AO2" s="961"/>
      <c r="AP2" s="961">
        <v>27.341999999999995</v>
      </c>
      <c r="AQ2" s="961"/>
      <c r="AR2" s="961"/>
      <c r="AS2" s="961"/>
      <c r="AT2" s="961"/>
      <c r="AU2" s="961"/>
      <c r="AV2" s="961"/>
      <c r="AW2" s="961">
        <v>27.341999999999995</v>
      </c>
      <c r="AX2" s="961"/>
      <c r="AY2" s="961"/>
      <c r="AZ2" s="961"/>
      <c r="BA2" s="961"/>
      <c r="BB2" s="961"/>
      <c r="BC2" s="961"/>
      <c r="BD2" s="961">
        <v>14.027999999999999</v>
      </c>
      <c r="BE2" s="961"/>
      <c r="BF2" s="961"/>
      <c r="BG2" s="961"/>
      <c r="BH2" s="961"/>
      <c r="BI2" s="961"/>
      <c r="BJ2" s="961"/>
      <c r="BK2" s="961">
        <v>28.371000000000002</v>
      </c>
      <c r="BL2" s="961"/>
      <c r="BM2" s="961"/>
      <c r="BN2" s="961"/>
      <c r="BO2" s="961"/>
      <c r="BP2" s="961"/>
      <c r="BQ2" s="961"/>
      <c r="BR2" s="961">
        <v>28.098000000000003</v>
      </c>
      <c r="BS2" s="961"/>
      <c r="BT2" s="961"/>
      <c r="BU2" s="961"/>
      <c r="BV2" s="961"/>
      <c r="BW2" s="961"/>
      <c r="BX2" s="961"/>
      <c r="BY2" s="961">
        <v>28.518000000000001</v>
      </c>
      <c r="BZ2" s="961"/>
      <c r="CA2" s="961"/>
      <c r="CB2" s="961"/>
      <c r="CC2" s="961"/>
      <c r="CD2" s="961"/>
      <c r="CE2" s="961"/>
      <c r="CF2" s="961">
        <v>18.312000000000001</v>
      </c>
      <c r="CG2" s="961"/>
      <c r="CH2" s="961"/>
      <c r="CI2" s="961"/>
      <c r="CJ2" s="961"/>
      <c r="CK2" s="961"/>
      <c r="CL2" s="961"/>
      <c r="CM2" s="961">
        <v>28.371000000000002</v>
      </c>
      <c r="CN2" s="961"/>
      <c r="CO2" s="961"/>
      <c r="CP2" s="961"/>
      <c r="CQ2" s="961"/>
      <c r="CR2" s="961"/>
      <c r="CS2" s="961"/>
      <c r="CT2" s="961">
        <v>28.244999999999997</v>
      </c>
      <c r="CU2" s="961"/>
      <c r="CV2" s="961"/>
      <c r="CW2" s="961"/>
      <c r="CX2" s="961"/>
      <c r="CY2" s="961"/>
      <c r="CZ2" s="961"/>
      <c r="DA2" s="961">
        <v>25.871999999999996</v>
      </c>
      <c r="DB2" s="961"/>
      <c r="DC2" s="961"/>
      <c r="DD2" s="961"/>
      <c r="DE2" s="961"/>
      <c r="DF2" s="961"/>
      <c r="DG2" s="961"/>
      <c r="DH2" s="961">
        <v>25.536000000000001</v>
      </c>
      <c r="DI2" s="961"/>
      <c r="DJ2" s="961"/>
      <c r="DK2" s="961"/>
      <c r="DL2" s="961"/>
      <c r="DM2" s="961"/>
      <c r="DN2" s="961"/>
      <c r="DO2" s="961">
        <v>23.709</v>
      </c>
      <c r="DP2" s="961"/>
      <c r="DQ2" s="961"/>
      <c r="DR2" s="961"/>
      <c r="DS2" s="961"/>
      <c r="DT2" s="961"/>
      <c r="DU2" s="961"/>
      <c r="DV2" s="961">
        <v>23.835000000000001</v>
      </c>
      <c r="DW2" s="961"/>
      <c r="DX2" s="961"/>
      <c r="DY2" s="961"/>
      <c r="DZ2" s="961"/>
      <c r="EA2" s="961"/>
      <c r="EB2" s="961"/>
      <c r="EC2" s="961">
        <v>26.774999999999999</v>
      </c>
      <c r="ED2" s="961"/>
      <c r="EE2" s="961"/>
      <c r="EF2" s="961"/>
      <c r="EG2" s="961"/>
      <c r="EH2" s="961"/>
      <c r="EI2" s="961"/>
      <c r="EJ2" s="961">
        <v>25.451999999999995</v>
      </c>
      <c r="EK2" s="961"/>
      <c r="EL2" s="961"/>
      <c r="EM2" s="961"/>
      <c r="EN2" s="961"/>
      <c r="EO2" s="961"/>
      <c r="EP2" s="961"/>
      <c r="EQ2" s="961">
        <v>29.294999999999998</v>
      </c>
      <c r="ER2" s="961"/>
      <c r="ES2" s="961"/>
      <c r="ET2" s="961"/>
      <c r="EU2" s="961"/>
      <c r="EV2" s="961"/>
      <c r="EW2" s="961"/>
      <c r="EX2" s="961">
        <v>26.922000000000004</v>
      </c>
      <c r="EY2" s="961"/>
      <c r="EZ2" s="961"/>
      <c r="FA2" s="961"/>
      <c r="FB2" s="961"/>
      <c r="FC2" s="961"/>
      <c r="FD2" s="961"/>
      <c r="FE2" s="961">
        <v>17.156999999999996</v>
      </c>
      <c r="FF2" s="961"/>
      <c r="FG2" s="961"/>
      <c r="FH2" s="961"/>
      <c r="FI2" s="961"/>
      <c r="FJ2" s="961"/>
      <c r="FK2" s="961"/>
      <c r="FL2" s="961">
        <v>28.728000000000002</v>
      </c>
      <c r="FM2" s="961"/>
      <c r="FN2" s="961"/>
      <c r="FO2" s="961"/>
      <c r="FP2" s="961"/>
      <c r="FQ2" s="961"/>
      <c r="FR2" s="961"/>
      <c r="FS2" s="961">
        <v>30.681000000000004</v>
      </c>
      <c r="FT2" s="961"/>
      <c r="FU2" s="961"/>
      <c r="FV2" s="961"/>
      <c r="FW2" s="961"/>
      <c r="FX2" s="961"/>
      <c r="FY2" s="961"/>
      <c r="FZ2" s="961">
        <v>26.922000000000004</v>
      </c>
      <c r="GA2" s="961"/>
      <c r="GB2" s="961"/>
      <c r="GC2" s="961"/>
      <c r="GD2" s="961"/>
      <c r="GE2" s="961"/>
      <c r="GF2" s="961"/>
      <c r="GG2" s="961">
        <v>26.922000000000004</v>
      </c>
      <c r="GH2" s="961"/>
      <c r="GI2" s="961"/>
      <c r="GJ2" s="961"/>
      <c r="GK2" s="961"/>
      <c r="GL2" s="961"/>
      <c r="GM2" s="961"/>
      <c r="GN2" s="961">
        <v>27.048000000000002</v>
      </c>
      <c r="GO2" s="961"/>
      <c r="GP2" s="961"/>
      <c r="GQ2" s="961"/>
      <c r="GR2" s="961"/>
      <c r="GS2" s="961"/>
      <c r="GT2" s="961"/>
      <c r="GU2" s="961">
        <v>28.728000000000002</v>
      </c>
      <c r="GV2" s="961"/>
      <c r="GW2" s="961"/>
      <c r="GX2" s="961"/>
      <c r="GY2" s="961"/>
      <c r="GZ2" s="961"/>
      <c r="HA2" s="961"/>
      <c r="HB2" s="961">
        <v>22.385999999999996</v>
      </c>
      <c r="HC2" s="961"/>
      <c r="HD2" s="961"/>
      <c r="HE2" s="961"/>
      <c r="HF2" s="961"/>
      <c r="HG2" s="961"/>
      <c r="HH2" s="961"/>
      <c r="HI2" s="961">
        <v>29.840999999999998</v>
      </c>
      <c r="HJ2" s="961"/>
      <c r="HK2" s="961"/>
      <c r="HL2" s="961"/>
      <c r="HM2" s="961"/>
      <c r="HN2" s="961"/>
      <c r="HO2" s="961"/>
      <c r="HP2" s="961">
        <v>29.567999999999994</v>
      </c>
      <c r="HQ2" s="961"/>
      <c r="HR2" s="961"/>
      <c r="HS2" s="961"/>
      <c r="HT2" s="961"/>
      <c r="HU2" s="961"/>
      <c r="HV2" s="961"/>
      <c r="HW2" s="961">
        <v>29.001000000000005</v>
      </c>
      <c r="HX2" s="961"/>
      <c r="HY2" s="961"/>
      <c r="HZ2" s="961"/>
      <c r="IA2" s="961"/>
      <c r="IB2" s="961"/>
      <c r="IC2" s="961"/>
      <c r="ID2" s="961">
        <v>25.956000000000003</v>
      </c>
      <c r="IE2" s="961"/>
      <c r="IF2" s="961"/>
      <c r="IG2" s="961"/>
      <c r="IH2" s="961"/>
      <c r="II2" s="961"/>
      <c r="IJ2" s="961"/>
      <c r="IK2" s="961">
        <v>30.681000000000004</v>
      </c>
      <c r="IL2" s="961"/>
      <c r="IM2" s="961"/>
      <c r="IN2" s="961"/>
      <c r="IO2" s="961"/>
      <c r="IP2" s="961"/>
      <c r="IQ2" s="961"/>
      <c r="IR2" s="961">
        <v>22.280999999999999</v>
      </c>
      <c r="IS2" s="961"/>
      <c r="IT2" s="961"/>
      <c r="IU2" s="961"/>
      <c r="IV2" s="961"/>
      <c r="IW2" s="961"/>
      <c r="IX2" s="961"/>
      <c r="IY2" s="961">
        <v>30.681000000000004</v>
      </c>
      <c r="IZ2" s="961"/>
      <c r="JA2" s="961"/>
      <c r="JB2" s="961"/>
      <c r="JC2" s="961"/>
      <c r="JD2" s="961"/>
      <c r="JE2" s="961"/>
      <c r="JF2" s="961">
        <v>29.001000000000005</v>
      </c>
      <c r="JG2" s="961"/>
      <c r="JH2" s="961"/>
      <c r="JI2" s="961"/>
      <c r="JJ2" s="961"/>
      <c r="JK2" s="961"/>
      <c r="JL2" s="961"/>
      <c r="JM2" s="961">
        <v>27.342000000000002</v>
      </c>
      <c r="JN2" s="961"/>
      <c r="JO2" s="961"/>
      <c r="JP2" s="961"/>
      <c r="JQ2" s="961"/>
      <c r="JR2" s="961"/>
      <c r="JS2" s="961"/>
      <c r="JT2" s="961">
        <v>30.408000000000001</v>
      </c>
      <c r="JU2" s="961"/>
      <c r="JV2" s="961"/>
      <c r="JW2" s="961"/>
      <c r="JX2" s="961"/>
      <c r="JY2" s="961"/>
      <c r="JZ2" s="961"/>
      <c r="KA2" s="961">
        <v>29.420999999999999</v>
      </c>
      <c r="KB2" s="961"/>
      <c r="KC2" s="961"/>
      <c r="KD2" s="961"/>
      <c r="KE2" s="961"/>
      <c r="KF2" s="961"/>
      <c r="KG2" s="961"/>
      <c r="KH2" s="961">
        <v>12.389999999999997</v>
      </c>
      <c r="KI2" s="961"/>
      <c r="KJ2" s="961"/>
      <c r="KK2" s="961"/>
      <c r="KL2" s="961"/>
      <c r="KM2" s="961"/>
      <c r="KN2" s="961"/>
      <c r="KO2" s="961">
        <v>17.345999999999997</v>
      </c>
      <c r="KP2" s="961"/>
      <c r="KQ2" s="961"/>
      <c r="KR2" s="961"/>
      <c r="KS2" s="961"/>
      <c r="KT2" s="961"/>
      <c r="KU2" s="961"/>
      <c r="KV2" s="961">
        <v>23.246999999999996</v>
      </c>
      <c r="KW2" s="961"/>
      <c r="KX2" s="961"/>
      <c r="KY2" s="961"/>
      <c r="KZ2" s="961"/>
      <c r="LA2" s="961"/>
      <c r="LB2" s="961"/>
      <c r="LC2" s="961">
        <v>28.728000000000002</v>
      </c>
      <c r="LD2" s="961"/>
      <c r="LE2" s="961"/>
      <c r="LF2" s="961"/>
      <c r="LG2" s="961"/>
      <c r="LH2" s="961"/>
      <c r="LI2" s="961"/>
      <c r="LJ2" s="961">
        <v>28.728000000000002</v>
      </c>
      <c r="LK2" s="961"/>
      <c r="LL2" s="961"/>
      <c r="LM2" s="961"/>
      <c r="LN2" s="961"/>
      <c r="LO2" s="961"/>
      <c r="LP2" s="961"/>
      <c r="LQ2" s="961">
        <v>26.438999999999993</v>
      </c>
      <c r="LR2" s="961"/>
      <c r="LS2" s="961"/>
      <c r="LT2" s="961"/>
      <c r="LU2" s="961"/>
      <c r="LV2" s="961"/>
      <c r="LW2" s="961"/>
      <c r="LX2" s="961">
        <v>28.454999999999998</v>
      </c>
      <c r="LY2" s="961"/>
      <c r="LZ2" s="961"/>
      <c r="MA2" s="961"/>
      <c r="MB2" s="961"/>
      <c r="MC2" s="961"/>
      <c r="MD2" s="961"/>
      <c r="ME2" s="961">
        <v>27.341999999999995</v>
      </c>
      <c r="MF2" s="961"/>
      <c r="MG2" s="961"/>
      <c r="MH2" s="961"/>
      <c r="MI2" s="961"/>
      <c r="MJ2" s="961"/>
      <c r="MK2" s="961"/>
      <c r="ML2" s="961">
        <v>28.581</v>
      </c>
      <c r="MM2" s="961"/>
      <c r="MN2" s="961"/>
      <c r="MO2" s="961"/>
      <c r="MP2" s="961"/>
      <c r="MQ2" s="961"/>
      <c r="MR2" s="961"/>
      <c r="MS2" s="961">
        <v>29.966999999999992</v>
      </c>
      <c r="MT2" s="961"/>
      <c r="MU2" s="961"/>
      <c r="MV2" s="961"/>
      <c r="MW2" s="961"/>
      <c r="MX2" s="961"/>
      <c r="MY2" s="961"/>
      <c r="MZ2" s="961">
        <v>31.184999999999999</v>
      </c>
      <c r="NA2" s="961"/>
      <c r="NB2" s="961"/>
      <c r="NC2" s="961"/>
      <c r="ND2" s="961"/>
      <c r="NE2" s="961"/>
      <c r="NF2" s="961"/>
      <c r="NG2" s="961">
        <v>33.074999999999996</v>
      </c>
      <c r="NH2" s="961"/>
      <c r="NI2" s="961"/>
      <c r="NJ2" s="961"/>
      <c r="NK2" s="961"/>
      <c r="NL2" s="961"/>
      <c r="NM2" s="961"/>
      <c r="NN2" s="961">
        <v>32.256</v>
      </c>
      <c r="NO2" s="961"/>
      <c r="NP2" s="961"/>
      <c r="NQ2" s="961"/>
      <c r="NR2" s="961"/>
      <c r="NS2" s="961"/>
      <c r="NT2" s="961"/>
      <c r="NU2" s="961">
        <v>31.836000000000002</v>
      </c>
      <c r="NV2" s="961"/>
      <c r="NW2" s="961"/>
      <c r="NX2" s="961"/>
      <c r="NY2" s="961"/>
      <c r="NZ2" s="961"/>
      <c r="OA2" s="961"/>
      <c r="OB2" s="961">
        <v>36.166199999999989</v>
      </c>
      <c r="OC2" s="961"/>
      <c r="OD2" s="961"/>
      <c r="OE2" s="961"/>
      <c r="OF2" s="961"/>
      <c r="OG2" s="961"/>
      <c r="OH2" s="961"/>
      <c r="OI2" s="961">
        <v>30.702000000000002</v>
      </c>
      <c r="OJ2" s="961"/>
      <c r="OK2" s="961"/>
      <c r="OL2" s="961"/>
      <c r="OM2" s="961"/>
      <c r="ON2" s="961"/>
      <c r="OO2" s="961"/>
      <c r="OP2" s="961">
        <v>31.815000000000005</v>
      </c>
      <c r="OQ2" s="961"/>
      <c r="OR2" s="961"/>
      <c r="OS2" s="961"/>
      <c r="OT2" s="961"/>
      <c r="OU2" s="961"/>
      <c r="OV2" s="961"/>
      <c r="OW2" s="961">
        <v>23.939999999999998</v>
      </c>
      <c r="OX2" s="961"/>
      <c r="OY2" s="961"/>
      <c r="OZ2" s="961"/>
      <c r="PA2" s="961"/>
      <c r="PB2" s="961"/>
      <c r="PC2" s="961"/>
      <c r="PD2" s="961">
        <v>18.102000000000004</v>
      </c>
      <c r="PE2" s="961"/>
      <c r="PF2" s="961"/>
      <c r="PG2" s="961"/>
      <c r="PH2" s="961"/>
      <c r="PI2" s="961"/>
      <c r="PJ2" s="961"/>
      <c r="PK2" s="961">
        <v>30.576000000000004</v>
      </c>
      <c r="PL2" s="961"/>
      <c r="PM2" s="961"/>
      <c r="PN2" s="961"/>
      <c r="PO2" s="961"/>
      <c r="PP2" s="961"/>
      <c r="PQ2" s="961"/>
      <c r="PR2" s="961">
        <v>29.883000000000003</v>
      </c>
      <c r="PS2" s="961"/>
      <c r="PT2" s="961"/>
      <c r="PU2" s="961"/>
      <c r="PV2" s="961"/>
      <c r="PW2" s="961"/>
      <c r="PX2" s="961"/>
      <c r="PY2" s="961">
        <v>30.723000000000003</v>
      </c>
      <c r="PZ2" s="961"/>
      <c r="QA2" s="961"/>
      <c r="QB2" s="961"/>
      <c r="QC2" s="961"/>
      <c r="QD2" s="961"/>
      <c r="QE2" s="961"/>
      <c r="QF2" s="961">
        <v>32.235000000000007</v>
      </c>
      <c r="QG2" s="961"/>
      <c r="QH2" s="961"/>
      <c r="QI2" s="961"/>
      <c r="QJ2" s="961"/>
      <c r="QK2" s="961"/>
      <c r="QL2" s="961"/>
      <c r="QM2" s="961">
        <v>31.836000000000002</v>
      </c>
      <c r="QN2" s="961"/>
      <c r="QO2" s="961"/>
      <c r="QP2" s="961"/>
      <c r="QQ2" s="961"/>
      <c r="QR2" s="961"/>
      <c r="QS2" s="961"/>
      <c r="QT2" s="961">
        <v>32.214000000000006</v>
      </c>
      <c r="QU2" s="961"/>
      <c r="QV2" s="961"/>
      <c r="QW2" s="961"/>
      <c r="QX2" s="961"/>
      <c r="QY2" s="961"/>
      <c r="QZ2" s="961"/>
      <c r="RA2" s="961">
        <v>22.910999999999998</v>
      </c>
      <c r="RB2" s="961"/>
      <c r="RC2" s="961"/>
      <c r="RD2" s="961"/>
      <c r="RE2" s="961"/>
      <c r="RF2" s="961"/>
      <c r="RG2" s="961"/>
      <c r="RH2" s="961">
        <v>32.928000000000004</v>
      </c>
      <c r="RI2" s="961"/>
      <c r="RJ2" s="961"/>
      <c r="RK2" s="961"/>
      <c r="RL2" s="961"/>
      <c r="RM2" s="961"/>
      <c r="RN2" s="961"/>
      <c r="RO2" s="961">
        <v>33.327000000000005</v>
      </c>
      <c r="RP2" s="961"/>
      <c r="RQ2" s="961"/>
      <c r="RR2" s="961"/>
      <c r="RS2" s="961"/>
      <c r="RT2" s="961"/>
      <c r="RU2" s="961"/>
      <c r="RV2" s="961">
        <v>31.794000000000008</v>
      </c>
      <c r="RW2" s="961"/>
      <c r="RX2" s="961"/>
      <c r="RY2" s="961"/>
      <c r="RZ2" s="961"/>
      <c r="SA2" s="961"/>
      <c r="SB2" s="961"/>
      <c r="SC2" s="961">
        <v>28.308</v>
      </c>
      <c r="SD2" s="961"/>
      <c r="SE2" s="961"/>
      <c r="SF2" s="961"/>
      <c r="SG2" s="961"/>
      <c r="SH2" s="961"/>
      <c r="SI2" s="961"/>
      <c r="SJ2" s="961">
        <v>24.981599999999993</v>
      </c>
      <c r="SK2" s="961"/>
      <c r="SL2" s="961"/>
      <c r="SM2" s="961"/>
      <c r="SN2" s="961"/>
      <c r="SO2" s="961"/>
      <c r="SP2" s="961"/>
      <c r="SQ2" s="961">
        <v>26.636399999999995</v>
      </c>
      <c r="SR2" s="961"/>
      <c r="SS2" s="961"/>
      <c r="ST2" s="961"/>
      <c r="SU2" s="956"/>
      <c r="SV2" s="961"/>
      <c r="SW2" s="961"/>
      <c r="SX2" s="965">
        <v>26.900999999999996</v>
      </c>
      <c r="SY2" s="965"/>
      <c r="SZ2" s="965"/>
      <c r="TA2" s="965"/>
      <c r="TB2" s="965"/>
      <c r="TC2" s="965"/>
      <c r="TD2" s="965"/>
      <c r="TE2" s="965">
        <v>23.52</v>
      </c>
      <c r="TF2" s="965"/>
      <c r="TG2" s="965"/>
      <c r="TH2" s="965"/>
      <c r="TI2" s="965"/>
      <c r="TJ2" s="965"/>
      <c r="TK2" s="965"/>
      <c r="TL2" s="965">
        <v>31.794000000000008</v>
      </c>
      <c r="TM2" s="965"/>
      <c r="TN2" s="965"/>
      <c r="TO2" s="965"/>
      <c r="TP2" s="965"/>
      <c r="TQ2" s="965"/>
      <c r="TR2" s="965"/>
      <c r="TS2" s="965">
        <v>30.575999999999993</v>
      </c>
      <c r="TT2" s="965"/>
      <c r="TU2" s="965"/>
      <c r="TV2" s="965"/>
      <c r="TW2" s="965"/>
      <c r="TX2" s="965"/>
      <c r="TY2" s="966"/>
      <c r="TZ2" s="956">
        <v>32.617199999999997</v>
      </c>
      <c r="UA2" s="967"/>
      <c r="UB2" s="965"/>
      <c r="UC2" s="965"/>
      <c r="UD2" s="965"/>
      <c r="UE2" s="965"/>
      <c r="UF2" s="965"/>
      <c r="UG2" s="965">
        <v>33.747</v>
      </c>
      <c r="UH2" s="965"/>
      <c r="UI2" s="965"/>
      <c r="UJ2" s="965"/>
      <c r="UK2" s="965"/>
      <c r="UL2" s="965"/>
      <c r="UM2" s="965"/>
      <c r="UN2" s="965">
        <v>32.108999999999995</v>
      </c>
      <c r="UO2" s="965"/>
      <c r="UP2" s="965"/>
      <c r="UQ2" s="965"/>
      <c r="UR2" s="965"/>
      <c r="US2" s="965"/>
      <c r="UT2" s="965"/>
      <c r="UU2" s="965">
        <v>29.001000000000005</v>
      </c>
      <c r="UV2" s="965"/>
      <c r="UW2" s="965"/>
      <c r="UX2" s="965"/>
      <c r="UY2" s="965"/>
      <c r="UZ2" s="965"/>
      <c r="VA2" s="965"/>
      <c r="VB2" s="965">
        <v>29.967000000000002</v>
      </c>
      <c r="VC2" s="966"/>
      <c r="VD2" s="956"/>
      <c r="VE2" s="956"/>
      <c r="VF2" s="956"/>
      <c r="VG2" s="956"/>
      <c r="VH2" s="956"/>
      <c r="VI2" s="956">
        <v>30.408000000000001</v>
      </c>
      <c r="VJ2" s="956"/>
      <c r="VK2" s="956"/>
      <c r="VL2" s="956"/>
      <c r="VM2" s="956"/>
      <c r="VN2" s="956"/>
      <c r="VO2" s="956"/>
      <c r="VP2" s="956">
        <v>32.571000000000005</v>
      </c>
      <c r="VQ2" s="956"/>
      <c r="VR2" s="956"/>
      <c r="VS2" s="956"/>
      <c r="VT2" s="956"/>
      <c r="VU2" s="956"/>
      <c r="VV2" s="956"/>
      <c r="VW2" s="956">
        <v>33.684000000000005</v>
      </c>
      <c r="VX2" s="956"/>
      <c r="VY2" s="956"/>
      <c r="VZ2" s="956"/>
      <c r="WA2" s="956"/>
      <c r="WB2" s="956"/>
      <c r="WC2" s="956"/>
      <c r="WD2" s="956">
        <v>33.831000000000003</v>
      </c>
      <c r="WE2" s="956"/>
      <c r="WF2" s="956"/>
      <c r="WG2" s="956"/>
      <c r="WH2" s="956"/>
      <c r="WI2" s="956"/>
      <c r="WJ2" s="956"/>
      <c r="WK2" s="956">
        <v>33.579000000000008</v>
      </c>
      <c r="WL2" s="956"/>
      <c r="WM2" s="956"/>
      <c r="WN2" s="956"/>
      <c r="WO2" s="956"/>
      <c r="WP2" s="956"/>
      <c r="WQ2" s="956"/>
      <c r="WR2" s="956">
        <v>17.702999999999996</v>
      </c>
      <c r="WS2" s="956"/>
      <c r="WT2" s="956"/>
      <c r="WU2" s="956"/>
      <c r="WV2" s="956"/>
      <c r="WW2" s="956"/>
      <c r="WX2" s="956"/>
      <c r="WY2" s="956">
        <v>34.419000000000004</v>
      </c>
      <c r="WZ2" s="956"/>
      <c r="XA2" s="956"/>
      <c r="XB2" s="956"/>
      <c r="XC2" s="956"/>
      <c r="XD2" s="956"/>
      <c r="XE2" s="956"/>
      <c r="XF2" s="956">
        <v>33.999000000000009</v>
      </c>
      <c r="XG2" s="956"/>
      <c r="XH2" s="956"/>
      <c r="XI2" s="956"/>
      <c r="XJ2" s="956"/>
      <c r="XK2" s="956"/>
      <c r="XL2" s="956"/>
      <c r="XM2" s="956">
        <v>33.516000000000005</v>
      </c>
      <c r="XN2" s="956"/>
      <c r="XO2" s="956"/>
      <c r="XP2" s="956"/>
      <c r="XQ2" s="956"/>
      <c r="XR2" s="956"/>
      <c r="XS2" s="956"/>
      <c r="XT2" s="956">
        <v>31.836000000000002</v>
      </c>
      <c r="XU2" s="956"/>
      <c r="XV2" s="956"/>
      <c r="XW2" s="956"/>
      <c r="XX2" s="956"/>
      <c r="XY2" s="956"/>
      <c r="XZ2" s="956"/>
      <c r="YA2" s="956">
        <v>32.402999999999999</v>
      </c>
      <c r="YB2" s="956"/>
      <c r="YC2" s="956"/>
      <c r="YD2" s="956"/>
      <c r="YE2" s="956"/>
      <c r="YF2" s="956"/>
      <c r="YG2" s="956"/>
      <c r="YH2" s="956">
        <v>9.66</v>
      </c>
      <c r="YI2" s="956"/>
      <c r="YJ2" s="956"/>
      <c r="YK2" s="956"/>
      <c r="YL2" s="956"/>
      <c r="YM2" s="956"/>
      <c r="YN2" s="956"/>
      <c r="YO2" s="956">
        <v>16.442999999999994</v>
      </c>
      <c r="YP2" s="956"/>
      <c r="YQ2" s="956"/>
      <c r="YR2" s="956"/>
      <c r="YS2" s="956"/>
      <c r="YT2" s="956"/>
      <c r="YU2" s="956"/>
      <c r="YV2" s="956">
        <v>18.143999999999995</v>
      </c>
      <c r="YW2" s="956"/>
      <c r="YX2" s="956"/>
      <c r="YY2" s="956"/>
      <c r="YZ2" s="956"/>
      <c r="ZA2" s="956"/>
      <c r="ZB2" s="956"/>
      <c r="ZC2" s="956">
        <v>30.303000000000001</v>
      </c>
      <c r="ZD2" s="956"/>
      <c r="ZE2" s="956"/>
      <c r="ZF2" s="956"/>
      <c r="ZG2" s="956"/>
      <c r="ZH2" s="956"/>
      <c r="ZI2" s="956"/>
      <c r="ZJ2" s="956">
        <v>29.883000000000003</v>
      </c>
      <c r="ZK2" s="956"/>
      <c r="ZL2" s="956"/>
      <c r="ZM2" s="956"/>
      <c r="ZN2" s="956"/>
      <c r="ZO2" s="956"/>
      <c r="ZP2" s="956"/>
      <c r="ZQ2" s="956">
        <v>30.723000000000003</v>
      </c>
      <c r="ZR2" s="956"/>
      <c r="ZS2" s="956"/>
      <c r="ZT2" s="956"/>
      <c r="ZU2" s="956"/>
      <c r="ZV2" s="956"/>
      <c r="ZW2" s="956"/>
      <c r="ZX2" s="956">
        <f>ZX1*PARAMS!$F$3</f>
        <v>39.06</v>
      </c>
      <c r="ZY2" s="956"/>
      <c r="ZZ2" s="956"/>
      <c r="AAA2" s="956"/>
      <c r="AAB2" s="956"/>
      <c r="AAC2" s="956"/>
      <c r="AAD2" s="956"/>
      <c r="AAE2" s="956">
        <f>AAE1*PARAMS!$F$3</f>
        <v>37.380000000000003</v>
      </c>
      <c r="AAF2" s="956"/>
      <c r="AAG2" s="956"/>
      <c r="AAH2" s="956"/>
      <c r="AAI2" s="956"/>
      <c r="AAJ2" s="956"/>
      <c r="AAK2" s="956"/>
      <c r="AAL2" s="956">
        <f>AAL1*PARAMS!$F$3</f>
        <v>35.896000000000001</v>
      </c>
      <c r="AAM2" s="956"/>
      <c r="AAN2" s="956"/>
      <c r="AAO2" s="956"/>
      <c r="AAP2" s="956"/>
      <c r="AAQ2" s="956"/>
      <c r="AAR2" s="956"/>
      <c r="AAS2" s="956">
        <f>AAS1*PARAMS!$F$3</f>
        <v>35.896000000000001</v>
      </c>
      <c r="AAT2" s="956"/>
      <c r="AAU2" s="956"/>
      <c r="AAV2" s="956"/>
      <c r="AAW2" s="956"/>
      <c r="AAX2" s="956"/>
      <c r="AAY2" s="956"/>
      <c r="AAZ2" s="956">
        <f>AAZ1*PARAMS!$F$3</f>
        <v>33.683999999999997</v>
      </c>
      <c r="ABA2" s="956"/>
      <c r="ABB2" s="956"/>
      <c r="ABC2" s="956"/>
      <c r="ABD2" s="956"/>
      <c r="ABE2" s="956"/>
      <c r="ABF2" s="956"/>
      <c r="ABG2" s="956">
        <f>ABG1*PARAMS!$F$3</f>
        <v>38.527999999999999</v>
      </c>
      <c r="ABH2" s="956"/>
      <c r="ABI2" s="956"/>
      <c r="ABJ2" s="956"/>
      <c r="ABK2" s="956"/>
      <c r="ABL2" s="956"/>
      <c r="ABM2" s="956"/>
      <c r="ABN2" s="956">
        <f>ABN1*PARAMS!$F$3</f>
        <v>37.771999999999998</v>
      </c>
      <c r="ABO2" s="956"/>
      <c r="ABP2" s="956"/>
      <c r="ABQ2" s="956"/>
      <c r="ABR2" s="956"/>
      <c r="ABS2" s="956"/>
      <c r="ABT2" s="956"/>
      <c r="ABU2" s="956">
        <f>ABU1*PARAMS!$F$3</f>
        <v>34.803999999999995</v>
      </c>
      <c r="ABV2" s="956"/>
      <c r="ABW2" s="956"/>
      <c r="ABX2" s="956"/>
      <c r="ABY2" s="956"/>
      <c r="ABZ2" s="956"/>
      <c r="ACA2" s="956"/>
      <c r="ACB2" s="956">
        <f>ACB1*PARAMS!$F$3</f>
        <v>36.091999999999999</v>
      </c>
      <c r="ACC2" s="956"/>
      <c r="ACD2" s="956"/>
      <c r="ACE2" s="956"/>
      <c r="ACF2" s="956"/>
      <c r="ACG2" s="956"/>
      <c r="ACH2" s="956"/>
      <c r="ACI2" s="956">
        <f>ACI1*PARAMS!$F$3</f>
        <v>26.291999999999994</v>
      </c>
      <c r="ACJ2" s="956"/>
      <c r="ACK2" s="956"/>
      <c r="ACL2" s="956"/>
      <c r="ACM2" s="956"/>
      <c r="ACN2" s="956"/>
      <c r="ACO2" s="956"/>
      <c r="ACP2" s="956">
        <f>ACP1*PARAMS!$F$3</f>
        <v>35.363999999999997</v>
      </c>
      <c r="ACQ2" s="956"/>
      <c r="ACR2" s="956"/>
      <c r="ACS2" s="956"/>
      <c r="ACT2" s="956"/>
      <c r="ACU2" s="956"/>
      <c r="ACV2" s="956"/>
      <c r="ACW2" s="956">
        <f>ACW1*PARAMS!$F$3</f>
        <v>33.768000000000001</v>
      </c>
      <c r="ACX2" s="956"/>
      <c r="ACY2" s="956"/>
      <c r="ACZ2" s="956"/>
      <c r="ADA2" s="956"/>
      <c r="ADB2" s="956"/>
      <c r="ADC2" s="956"/>
      <c r="ADD2" s="956">
        <f>ADD1*PARAMS!$F$3</f>
        <v>32.956000000000003</v>
      </c>
      <c r="ADE2" s="956"/>
      <c r="ADF2" s="956"/>
      <c r="ADG2" s="956"/>
      <c r="ADH2" s="956"/>
      <c r="ADI2" s="956"/>
      <c r="ADJ2" s="956"/>
      <c r="ADK2" s="956">
        <f>ADK1*PARAMS!$F$3</f>
        <v>28.56</v>
      </c>
      <c r="ADL2" s="956"/>
      <c r="ADM2" s="956"/>
      <c r="ADN2" s="956"/>
      <c r="ADO2" s="956"/>
      <c r="ADP2" s="956"/>
      <c r="ADQ2" s="956"/>
      <c r="ADR2" s="956">
        <f>ADR1*PARAMS!$F$3</f>
        <v>29.68</v>
      </c>
      <c r="ADS2" s="956"/>
      <c r="ADT2" s="956"/>
      <c r="ADU2" s="956"/>
      <c r="ADV2" s="956"/>
      <c r="ADW2" s="956"/>
      <c r="ADX2" s="956"/>
      <c r="ADY2" s="956">
        <f>ADY1*PARAMS!$F$3</f>
        <v>35.811999999999998</v>
      </c>
      <c r="ADZ2" s="956"/>
      <c r="AEA2" s="956"/>
      <c r="AEB2" s="956"/>
      <c r="AEC2" s="956"/>
      <c r="AED2" s="956"/>
      <c r="AEE2" s="956"/>
      <c r="AEF2" s="956">
        <f>AEF1*PARAMS!$F$3</f>
        <v>38.416000000000004</v>
      </c>
      <c r="AEG2" s="956"/>
      <c r="AEH2" s="956"/>
      <c r="AEI2" s="956"/>
      <c r="AEJ2" s="956"/>
      <c r="AEK2" s="956"/>
      <c r="AEL2" s="956"/>
      <c r="AEM2" s="956">
        <f>AEM1*PARAMS!$F$3</f>
        <v>26.32</v>
      </c>
      <c r="AEN2" s="956"/>
      <c r="AEO2" s="956"/>
      <c r="AEP2" s="956"/>
      <c r="AEQ2" s="956"/>
      <c r="AER2" s="956"/>
      <c r="AES2" s="956"/>
      <c r="AET2" s="956">
        <f>AET1*PARAMS!$F$3</f>
        <v>37.856000000000002</v>
      </c>
      <c r="AEU2" s="956"/>
      <c r="AEV2" s="956"/>
      <c r="AEW2" s="956"/>
      <c r="AEX2" s="956"/>
      <c r="AEY2" s="956"/>
      <c r="AEZ2" s="956"/>
      <c r="AFA2" s="956">
        <f>AFA1*PARAMS!$F$3</f>
        <v>37.856000000000002</v>
      </c>
      <c r="AFB2" s="956"/>
      <c r="AFC2" s="956"/>
      <c r="AFD2" s="956"/>
      <c r="AFE2" s="956"/>
      <c r="AFF2" s="956"/>
      <c r="AFG2" s="956"/>
      <c r="AFH2" s="956">
        <f>AFH1*PARAMS!$F$3</f>
        <v>37.380000000000003</v>
      </c>
      <c r="AFI2" s="956"/>
      <c r="AFJ2" s="956"/>
      <c r="AFK2" s="956"/>
      <c r="AFL2" s="956"/>
      <c r="AFM2" s="956"/>
      <c r="AFN2" s="956"/>
      <c r="AFO2" s="956">
        <f>AFO1*PARAMS!$F$3</f>
        <v>36.456000000000003</v>
      </c>
      <c r="AFP2" s="956"/>
      <c r="AFQ2" s="956"/>
      <c r="AFR2" s="956"/>
      <c r="AFS2" s="956"/>
      <c r="AFT2" s="956"/>
      <c r="AFU2" s="956"/>
      <c r="AFV2" s="956">
        <f>AFV1*PARAMS!$F$3</f>
        <v>31.247999999999994</v>
      </c>
      <c r="AFW2" s="956"/>
      <c r="AFX2" s="956"/>
      <c r="AFY2" s="956"/>
      <c r="AFZ2" s="956"/>
      <c r="AGA2" s="956"/>
      <c r="AGB2" s="956"/>
      <c r="AGC2" s="956">
        <f>AGC1*PARAMS!$F$3</f>
        <v>29.763999999999999</v>
      </c>
      <c r="AGD2" s="956"/>
      <c r="AGE2" s="956"/>
      <c r="AGF2" s="956"/>
      <c r="AGG2" s="956"/>
      <c r="AGH2" s="956"/>
      <c r="AGI2" s="956"/>
      <c r="AGJ2" s="956">
        <f>AGJ1*PARAMS!$F$3</f>
        <v>34.215999999999994</v>
      </c>
      <c r="AGK2" s="956"/>
      <c r="AGL2" s="956"/>
      <c r="AGM2" s="956"/>
      <c r="AGN2" s="956"/>
      <c r="AGO2" s="956"/>
      <c r="AGP2" s="956"/>
      <c r="AGQ2" s="956">
        <f>AGQ1*PARAMS!$F$3</f>
        <v>36.651999999999994</v>
      </c>
      <c r="AGR2" s="956"/>
      <c r="AGS2" s="956"/>
      <c r="AGT2" s="956"/>
      <c r="AGU2" s="956"/>
      <c r="AGV2" s="956"/>
      <c r="AGW2" s="956"/>
      <c r="AGX2" s="956">
        <f>AGX1*PARAMS!$F$3</f>
        <v>36.456000000000003</v>
      </c>
      <c r="AGY2" s="956"/>
      <c r="AGZ2" s="956"/>
      <c r="AHA2" s="956"/>
      <c r="AHB2" s="956"/>
      <c r="AHC2" s="956"/>
      <c r="AHD2" s="956"/>
      <c r="AHE2" s="956">
        <f>AHE1*PARAMS!$F$3</f>
        <v>30.240000000000002</v>
      </c>
      <c r="AHF2" s="956"/>
      <c r="AHG2" s="956"/>
      <c r="AHH2" s="956"/>
      <c r="AHI2" s="956"/>
      <c r="AHJ2" s="956"/>
      <c r="AHK2" s="956"/>
      <c r="AHL2" s="956">
        <f>AHL1*PARAMS!$F$3</f>
        <v>35.335999999999999</v>
      </c>
      <c r="AHM2" s="956"/>
      <c r="AHN2" s="956"/>
      <c r="AHO2" s="956"/>
      <c r="AHP2" s="956"/>
      <c r="AHQ2" s="956"/>
      <c r="AHR2" s="956"/>
      <c r="AHS2" s="956">
        <f>AHS1*PARAMS!$F$3</f>
        <v>39.06</v>
      </c>
      <c r="AHT2" s="956"/>
      <c r="AHU2" s="956"/>
      <c r="AHV2" s="956"/>
      <c r="AHW2" s="956"/>
      <c r="AHX2" s="956"/>
      <c r="AHY2" s="956"/>
      <c r="AHZ2" s="956">
        <f>AHZ1*PARAMS!$F$3</f>
        <v>39.06</v>
      </c>
      <c r="AIA2" s="956"/>
      <c r="AIB2" s="956"/>
      <c r="AIC2" s="956"/>
      <c r="AID2" s="956"/>
      <c r="AIE2" s="956"/>
      <c r="AIF2" s="956"/>
      <c r="AIG2" s="956">
        <f>AIG1*PARAMS!$F$3</f>
        <v>39.06</v>
      </c>
      <c r="AIH2" s="956"/>
      <c r="AII2" s="956"/>
      <c r="AIJ2" s="956"/>
      <c r="AIK2" s="956"/>
      <c r="AIL2" s="956"/>
      <c r="AIM2" s="956"/>
      <c r="AIN2" s="956">
        <f>AIN1*PARAMS!$F$3</f>
        <v>39.06</v>
      </c>
      <c r="AIO2" s="956"/>
      <c r="AIP2" s="956"/>
      <c r="AIQ2" s="956"/>
      <c r="AIR2" s="956"/>
      <c r="AIS2" s="956"/>
      <c r="AIT2" s="956"/>
      <c r="AIU2" s="956">
        <f>AIU1*PARAMS!$F$3</f>
        <v>37.940000000000005</v>
      </c>
      <c r="AIV2" s="956"/>
      <c r="AIW2" s="956"/>
      <c r="AIX2" s="956"/>
      <c r="AIY2" s="956"/>
      <c r="AIZ2" s="956"/>
      <c r="AJA2" s="956"/>
      <c r="AJB2" s="956">
        <f>AJB1*PARAMS!$F$3</f>
        <v>38.695999999999998</v>
      </c>
      <c r="AJC2" s="956"/>
      <c r="AJD2" s="956"/>
      <c r="AJE2" s="956"/>
      <c r="AJF2" s="956"/>
      <c r="AJG2" s="956"/>
      <c r="AJH2" s="956"/>
      <c r="AJI2" s="956">
        <f>AJI1*PARAMS!$F$3</f>
        <v>38.500000000000007</v>
      </c>
      <c r="AJJ2" s="956"/>
      <c r="AJK2" s="956"/>
      <c r="AJL2" s="956"/>
      <c r="AJM2" s="956"/>
      <c r="AJN2" s="956"/>
      <c r="AJO2" s="956"/>
      <c r="AJP2" s="956">
        <f>AJP1*PARAMS!$F$3</f>
        <v>39.06</v>
      </c>
      <c r="AJQ2" s="956"/>
      <c r="AJR2" s="956"/>
      <c r="AJS2" s="956"/>
      <c r="AJT2" s="956"/>
      <c r="AJU2" s="956"/>
      <c r="AJV2" s="956"/>
      <c r="AJW2" s="956">
        <f>AJW1*PARAMS!$F$3</f>
        <v>39.06</v>
      </c>
      <c r="AJX2" s="956"/>
      <c r="AJY2" s="956"/>
      <c r="AJZ2" s="956"/>
      <c r="AKA2" s="956"/>
      <c r="AKB2" s="956"/>
      <c r="AKC2" s="956"/>
      <c r="AKD2" s="956">
        <f>AKD1*PARAMS!$F$3</f>
        <v>39.06</v>
      </c>
      <c r="AKE2" s="956"/>
      <c r="AKF2" s="956"/>
      <c r="AKG2" s="956"/>
      <c r="AKH2" s="956"/>
      <c r="AKI2" s="956"/>
      <c r="AKJ2" s="956"/>
      <c r="AKK2" s="956">
        <f>AKK1*PARAMS!$F$3</f>
        <v>39.06</v>
      </c>
      <c r="AKL2" s="956"/>
      <c r="AKM2" s="956"/>
      <c r="AKN2" s="956"/>
      <c r="AKO2" s="956"/>
      <c r="AKP2" s="956"/>
      <c r="AKQ2" s="956"/>
      <c r="AKR2" s="956">
        <f>AKR1*PARAMS!$F$3</f>
        <v>27.495999999999995</v>
      </c>
      <c r="AKS2" s="956"/>
      <c r="AKT2" s="956"/>
      <c r="AKU2" s="956"/>
      <c r="AKV2" s="956"/>
      <c r="AKW2" s="956"/>
      <c r="AKX2" s="956"/>
      <c r="AKY2" s="956">
        <f>AKY1*PARAMS!$F$3</f>
        <v>39.06</v>
      </c>
      <c r="AKZ2" s="956"/>
      <c r="ALA2" s="956"/>
      <c r="ALB2" s="956"/>
      <c r="ALC2" s="956"/>
      <c r="ALD2" s="956"/>
      <c r="ALE2" s="956"/>
      <c r="ALF2" s="956">
        <f>ALF1*PARAMS!$F$3</f>
        <v>39.06</v>
      </c>
      <c r="ALG2" s="956"/>
      <c r="ALH2" s="956"/>
      <c r="ALI2" s="956"/>
      <c r="ALJ2" s="956"/>
      <c r="ALK2" s="956"/>
      <c r="ALL2" s="956"/>
      <c r="ALM2" s="956">
        <f>ALM1*PARAMS!$F$3</f>
        <v>39.06</v>
      </c>
      <c r="ALN2" s="956"/>
      <c r="ALO2" s="956"/>
      <c r="ALP2" s="956"/>
      <c r="ALQ2" s="956"/>
      <c r="ALR2" s="956"/>
      <c r="ALS2" s="956"/>
      <c r="ALT2" s="956">
        <f>ALT1*PARAMS!$F$3</f>
        <v>39.06</v>
      </c>
      <c r="ALU2" s="956"/>
      <c r="ALV2" s="956"/>
      <c r="ALW2" s="956"/>
      <c r="ALX2" s="956"/>
      <c r="ALY2" s="956"/>
      <c r="ALZ2" s="956"/>
      <c r="AMA2" s="956">
        <f>AMA1*PARAMS!$F$3</f>
        <v>39.06</v>
      </c>
      <c r="AMB2" s="956"/>
      <c r="AMC2" s="956"/>
      <c r="AMD2" s="956"/>
      <c r="AME2" s="956"/>
      <c r="AMF2" s="956"/>
      <c r="AMG2" s="956"/>
      <c r="AMH2" s="956">
        <f>AMH1*PARAMS!$F$3</f>
        <v>21.840000000000003</v>
      </c>
      <c r="AMI2" s="956"/>
      <c r="AMJ2" s="956"/>
      <c r="AMK2" s="956"/>
      <c r="AML2" s="956"/>
      <c r="AMM2" s="956"/>
      <c r="AMN2" s="956"/>
      <c r="AMO2" s="956">
        <f>AMO1*PARAMS!$F$3</f>
        <v>23.520000000000003</v>
      </c>
      <c r="AMP2" s="956"/>
      <c r="AMQ2" s="956"/>
      <c r="AMR2" s="956"/>
      <c r="AMS2" s="956"/>
      <c r="AMT2" s="956"/>
      <c r="AMU2" s="956"/>
      <c r="AMV2" s="956">
        <f>AMV1*PARAMS!$F$3</f>
        <v>30.659999999999997</v>
      </c>
      <c r="AMW2" s="956"/>
      <c r="AMX2" s="956"/>
      <c r="AMY2" s="956"/>
      <c r="AMZ2" s="956"/>
      <c r="ANA2" s="956"/>
      <c r="ANB2" s="956"/>
      <c r="ANC2" s="956">
        <f>ANC1*PARAMS!$F$3</f>
        <v>39.06</v>
      </c>
      <c r="AND2" s="956"/>
      <c r="ANE2" s="956"/>
      <c r="ANF2" s="956"/>
      <c r="ANG2" s="956"/>
      <c r="ANH2" s="956"/>
      <c r="ANI2" s="956"/>
      <c r="ANJ2" s="956">
        <f>ANJ1*PARAMS!$F$3</f>
        <v>39.06</v>
      </c>
      <c r="ANK2" s="956"/>
      <c r="ANL2" s="956"/>
      <c r="ANM2" s="956"/>
      <c r="ANN2" s="956"/>
      <c r="ANO2" s="956"/>
      <c r="ANP2" s="956"/>
      <c r="ANQ2" s="956">
        <f>ANQ1*PARAMS!$F$3</f>
        <v>39.06</v>
      </c>
      <c r="ANR2" s="956"/>
      <c r="ANS2" s="956"/>
      <c r="ANT2" s="956"/>
      <c r="ANU2" s="956"/>
      <c r="ANV2" s="956"/>
      <c r="ANW2" s="956"/>
      <c r="ANX2" s="956">
        <f>ANX1*PARAMS!$F$3</f>
        <v>39.06</v>
      </c>
      <c r="ANY2" s="956"/>
      <c r="ANZ2" s="956"/>
      <c r="AOA2" s="956"/>
      <c r="AOB2" s="956"/>
      <c r="AOC2" s="956"/>
      <c r="AOD2" s="956"/>
      <c r="AOE2" s="956">
        <f>AOE1*PARAMS!$F$3</f>
        <v>39.06</v>
      </c>
      <c r="AOF2" s="956"/>
      <c r="AOG2" s="956"/>
      <c r="AOH2" s="956"/>
      <c r="AOI2" s="956"/>
      <c r="AOJ2" s="956"/>
      <c r="AOK2" s="956"/>
      <c r="AOL2" s="956">
        <f>AOL1*PARAMS!$F$3</f>
        <v>39.06</v>
      </c>
      <c r="AOM2" s="956"/>
      <c r="AON2" s="956"/>
      <c r="AOO2" s="956"/>
      <c r="AOP2" s="956"/>
      <c r="AOQ2" s="956"/>
      <c r="AOR2" s="956"/>
    </row>
    <row r="3" spans="1:1089" s="757" customFormat="1" ht="10.5" customHeight="1">
      <c r="D3" s="768"/>
      <c r="E3" s="757" t="s">
        <v>6</v>
      </c>
      <c r="F3" s="757" t="s">
        <v>133</v>
      </c>
      <c r="G3" s="962" cm="1">
        <f t="array" ref="G3">SUM((G13:K83)*(--($E$13:$E$83=$E$3)))</f>
        <v>23.25</v>
      </c>
      <c r="H3" s="962"/>
      <c r="I3" s="962"/>
      <c r="J3" s="962"/>
      <c r="K3" s="962"/>
      <c r="L3" s="962"/>
      <c r="M3" s="962"/>
      <c r="N3" s="962" cm="1">
        <f t="array" ref="N3">SUM((N13:R83)*(--($E$13:$E$83=$E$3)))</f>
        <v>23.25</v>
      </c>
      <c r="O3" s="962"/>
      <c r="P3" s="962"/>
      <c r="Q3" s="962"/>
      <c r="R3" s="962"/>
      <c r="S3" s="962"/>
      <c r="T3" s="962"/>
      <c r="U3" s="962" cm="1">
        <f t="array" ref="U3">SUM((U13:Y83)*(--($E$13:$E$83=$E$3)))</f>
        <v>23.25</v>
      </c>
      <c r="V3" s="962"/>
      <c r="W3" s="962"/>
      <c r="X3" s="962"/>
      <c r="Y3" s="962"/>
      <c r="Z3" s="962"/>
      <c r="AA3" s="962"/>
      <c r="AB3" s="962" cm="1">
        <f t="array" ref="AB3">SUM((AB13:AF83)*(--($E$13:$E$83=$E$3)))</f>
        <v>18.25</v>
      </c>
      <c r="AC3" s="962"/>
      <c r="AD3" s="962"/>
      <c r="AE3" s="962"/>
      <c r="AF3" s="962"/>
      <c r="AG3" s="962"/>
      <c r="AH3" s="962"/>
      <c r="AI3" s="962" cm="1">
        <f t="array" ref="AI3">SUM((AI13:AM83)*(--($E$13:$E$83=$E$3)))</f>
        <v>23.25</v>
      </c>
      <c r="AJ3" s="962"/>
      <c r="AK3" s="962"/>
      <c r="AL3" s="962"/>
      <c r="AM3" s="962"/>
      <c r="AN3" s="962"/>
      <c r="AO3" s="962"/>
      <c r="AP3" s="962" cm="1">
        <f t="array" ref="AP3">SUM((AP13:AT83)*(--($E$13:$E$83=$E$3)))</f>
        <v>22.25</v>
      </c>
      <c r="AQ3" s="962"/>
      <c r="AR3" s="962"/>
      <c r="AS3" s="962"/>
      <c r="AT3" s="962"/>
      <c r="AU3" s="962"/>
      <c r="AV3" s="962"/>
      <c r="AW3" s="962" cm="1">
        <f t="array" ref="AW3">SUM((AW13:BA83)*(--($E$13:$E$83=$E$3)))</f>
        <v>23.25</v>
      </c>
      <c r="AX3" s="962"/>
      <c r="AY3" s="962"/>
      <c r="AZ3" s="962"/>
      <c r="BA3" s="962"/>
      <c r="BB3" s="962"/>
      <c r="BC3" s="962"/>
      <c r="BD3" s="962" cm="1">
        <f t="array" ref="BD3">SUM((BD13:BH83)*(--($E$13:$E$83=$E$3)))</f>
        <v>6</v>
      </c>
      <c r="BE3" s="962"/>
      <c r="BF3" s="962"/>
      <c r="BG3" s="962"/>
      <c r="BH3" s="962"/>
      <c r="BI3" s="962"/>
      <c r="BJ3" s="962"/>
      <c r="BK3" s="962" cm="1">
        <f t="array" ref="BK3">SUM((BK13:BO83)*(--($E$13:$E$83=$E$3)))</f>
        <v>20.25</v>
      </c>
      <c r="BL3" s="962"/>
      <c r="BM3" s="962"/>
      <c r="BN3" s="962"/>
      <c r="BO3" s="962"/>
      <c r="BP3" s="962"/>
      <c r="BQ3" s="962"/>
      <c r="BR3" s="962" cm="1">
        <f t="array" ref="BR3">SUM((BR13:BV83)*(--($E$13:$E$83=$E$3)))</f>
        <v>23.25</v>
      </c>
      <c r="BS3" s="962"/>
      <c r="BT3" s="962"/>
      <c r="BU3" s="962"/>
      <c r="BV3" s="962"/>
      <c r="BW3" s="962"/>
      <c r="BX3" s="962"/>
      <c r="BY3" s="962" cm="1">
        <f t="array" ref="BY3">SUM((BY13:CC83)*(--($E$13:$E$83=$E$3)))</f>
        <v>19.600000000000001</v>
      </c>
      <c r="BZ3" s="962"/>
      <c r="CA3" s="962"/>
      <c r="CB3" s="962"/>
      <c r="CC3" s="962"/>
      <c r="CD3" s="962"/>
      <c r="CE3" s="962"/>
      <c r="CF3" s="962" cm="1">
        <f t="array" ref="CF3">SUM((CF13:CJ83)*(--($E$13:$E$83=$E$3)))</f>
        <v>11.3</v>
      </c>
      <c r="CG3" s="962"/>
      <c r="CH3" s="962"/>
      <c r="CI3" s="962"/>
      <c r="CJ3" s="962"/>
      <c r="CK3" s="962"/>
      <c r="CL3" s="962"/>
      <c r="CM3" s="962" cm="1">
        <f t="array" ref="CM3">SUM((CM13:CQ83)*(--($E$13:$E$83=$E$3)))</f>
        <v>15.600000000000001</v>
      </c>
      <c r="CN3" s="962"/>
      <c r="CO3" s="962"/>
      <c r="CP3" s="962"/>
      <c r="CQ3" s="962"/>
      <c r="CR3" s="962"/>
      <c r="CS3" s="962"/>
      <c r="CT3" s="962" cm="1">
        <f t="array" ref="CT3">SUM((CT13:CX83)*(--($E$13:$E$83=$E$3)))</f>
        <v>20.25</v>
      </c>
      <c r="CU3" s="962"/>
      <c r="CV3" s="962"/>
      <c r="CW3" s="962"/>
      <c r="CX3" s="962"/>
      <c r="CY3" s="962"/>
      <c r="CZ3" s="962"/>
      <c r="DA3" s="962" cm="1">
        <f t="array" ref="DA3">SUM((DA13:DE83)*(--($E$13:$E$83=$E$3)))</f>
        <v>20.25</v>
      </c>
      <c r="DB3" s="962"/>
      <c r="DC3" s="962"/>
      <c r="DD3" s="962"/>
      <c r="DE3" s="962"/>
      <c r="DF3" s="962"/>
      <c r="DG3" s="962"/>
      <c r="DH3" s="962" cm="1">
        <f t="array" ref="DH3">SUM((DH13:DL83)*(--($E$13:$E$83=$E$3)))</f>
        <v>21.25</v>
      </c>
      <c r="DI3" s="962"/>
      <c r="DJ3" s="962"/>
      <c r="DK3" s="962"/>
      <c r="DL3" s="962"/>
      <c r="DM3" s="962"/>
      <c r="DN3" s="962"/>
      <c r="DO3" s="962" cm="1">
        <f t="array" ref="DO3">SUM((DO13:DS83)*(--($E$13:$E$83=$E$3)))</f>
        <v>19.600000000000001</v>
      </c>
      <c r="DP3" s="962"/>
      <c r="DQ3" s="962"/>
      <c r="DR3" s="962"/>
      <c r="DS3" s="962"/>
      <c r="DT3" s="962"/>
      <c r="DU3" s="962"/>
      <c r="DV3" s="962" cm="1">
        <f t="array" ref="DV3">SUM((DV13:DZ83)*(--($E$13:$E$83=$E$3)))</f>
        <v>19.600000000000001</v>
      </c>
      <c r="DW3" s="962"/>
      <c r="DX3" s="962"/>
      <c r="DY3" s="962"/>
      <c r="DZ3" s="962"/>
      <c r="EA3" s="962"/>
      <c r="EB3" s="962"/>
      <c r="EC3" s="962" cm="1">
        <f t="array" ref="EC3">SUM((EC13:EG83)*(--($E$13:$E$83=$E$3)))</f>
        <v>15.600000000000001</v>
      </c>
      <c r="ED3" s="962"/>
      <c r="EE3" s="962"/>
      <c r="EF3" s="962"/>
      <c r="EG3" s="962"/>
      <c r="EH3" s="962"/>
      <c r="EI3" s="962"/>
      <c r="EJ3" s="962" cm="1">
        <f t="array" ref="EJ3">SUM((EJ13:EN83)*(--($E$13:$E$83=$E$3)))</f>
        <v>21.25</v>
      </c>
      <c r="EK3" s="962"/>
      <c r="EL3" s="962"/>
      <c r="EM3" s="962"/>
      <c r="EN3" s="962"/>
      <c r="EO3" s="962"/>
      <c r="EP3" s="962"/>
      <c r="EQ3" s="962" cm="1">
        <f t="array" ref="EQ3">SUM((EQ13:EU83)*(--($E$13:$E$83=$E$3)))</f>
        <v>18.600000000000001</v>
      </c>
      <c r="ER3" s="962"/>
      <c r="ES3" s="962"/>
      <c r="ET3" s="962"/>
      <c r="EU3" s="962"/>
      <c r="EV3" s="962"/>
      <c r="EW3" s="962"/>
      <c r="EX3" s="962" cm="1">
        <f t="array" ref="EX3">SUM((EX13:FB83)*(--($E$13:$E$83=$E$3)))</f>
        <v>21.25</v>
      </c>
      <c r="EY3" s="962"/>
      <c r="EZ3" s="962"/>
      <c r="FA3" s="962"/>
      <c r="FB3" s="962"/>
      <c r="FC3" s="962"/>
      <c r="FD3" s="962"/>
      <c r="FE3" s="962" cm="1">
        <f t="array" ref="FE3">SUM((FE13:FI83)*(--($E$13:$E$83=$E$3)))</f>
        <v>14.3</v>
      </c>
      <c r="FF3" s="962"/>
      <c r="FG3" s="962"/>
      <c r="FH3" s="962"/>
      <c r="FI3" s="962"/>
      <c r="FJ3" s="962"/>
      <c r="FK3" s="962"/>
      <c r="FL3" s="962" cm="1">
        <f t="array" ref="FL3">SUM((FL13:FP83)*(--($E$13:$E$83=$E$3)))</f>
        <v>16.600000000000001</v>
      </c>
      <c r="FM3" s="962"/>
      <c r="FN3" s="962"/>
      <c r="FO3" s="962"/>
      <c r="FP3" s="962"/>
      <c r="FQ3" s="962"/>
      <c r="FR3" s="962"/>
      <c r="FS3" s="962" cm="1">
        <f t="array" ref="FS3">SUM((FS13:FW83)*(--($E$13:$E$83=$E$3)))</f>
        <v>14.600000000000001</v>
      </c>
      <c r="FT3" s="962"/>
      <c r="FU3" s="962"/>
      <c r="FV3" s="962"/>
      <c r="FW3" s="962"/>
      <c r="FX3" s="962"/>
      <c r="FY3" s="962"/>
      <c r="FZ3" s="962" cm="1">
        <f t="array" ref="FZ3">SUM((FZ13:GD83)*(--($E$13:$E$83=$E$3)))</f>
        <v>19.600000000000001</v>
      </c>
      <c r="GA3" s="962"/>
      <c r="GB3" s="962"/>
      <c r="GC3" s="962"/>
      <c r="GD3" s="962"/>
      <c r="GE3" s="962"/>
      <c r="GF3" s="962"/>
      <c r="GG3" s="962" cm="1">
        <f t="array" ref="GG3">SUM((GG13:GK83)*(--($E$13:$E$83=$E$3)))</f>
        <v>19.25</v>
      </c>
      <c r="GH3" s="962"/>
      <c r="GI3" s="962"/>
      <c r="GJ3" s="962"/>
      <c r="GK3" s="962"/>
      <c r="GL3" s="962"/>
      <c r="GM3" s="962"/>
      <c r="GN3" s="962" cm="1">
        <f t="array" ref="GN3">SUM((GN13:GR83)*(--($E$13:$E$83=$E$3)))</f>
        <v>21.25</v>
      </c>
      <c r="GO3" s="962"/>
      <c r="GP3" s="962"/>
      <c r="GQ3" s="962"/>
      <c r="GR3" s="962"/>
      <c r="GS3" s="962"/>
      <c r="GT3" s="962"/>
      <c r="GU3" s="962" cm="1">
        <f t="array" ref="GU3">SUM((GU13:GY83)*(--($E$13:$E$83=$E$3)))</f>
        <v>20.599999999999998</v>
      </c>
      <c r="GV3" s="962"/>
      <c r="GW3" s="962"/>
      <c r="GX3" s="962"/>
      <c r="GY3" s="962"/>
      <c r="GZ3" s="962"/>
      <c r="HA3" s="962"/>
      <c r="HB3" s="962" cm="1">
        <f t="array" ref="HB3">SUM((HB13:HF83)*(--($E$13:$E$83=$E$3)))</f>
        <v>13.600000000000001</v>
      </c>
      <c r="HC3" s="962"/>
      <c r="HD3" s="962"/>
      <c r="HE3" s="962"/>
      <c r="HF3" s="962"/>
      <c r="HG3" s="962"/>
      <c r="HH3" s="962"/>
      <c r="HI3" s="962" cm="1">
        <f t="array" ref="HI3">SUM((HI13:HM83)*(--($E$13:$E$83=$E$3)))</f>
        <v>22.25</v>
      </c>
      <c r="HJ3" s="962"/>
      <c r="HK3" s="962"/>
      <c r="HL3" s="962"/>
      <c r="HM3" s="962"/>
      <c r="HN3" s="962"/>
      <c r="HO3" s="962"/>
      <c r="HP3" s="962" cm="1">
        <f t="array" ref="HP3">SUM((HP13:HT83)*(--($E$13:$E$83=$E$3)))</f>
        <v>16.600000000000001</v>
      </c>
      <c r="HQ3" s="962"/>
      <c r="HR3" s="962"/>
      <c r="HS3" s="962"/>
      <c r="HT3" s="962"/>
      <c r="HU3" s="962"/>
      <c r="HV3" s="962"/>
      <c r="HW3" s="962" cm="1">
        <f t="array" ref="HW3">SUM((HW13:IA83)*(--($E$13:$E$83=$E$3)))</f>
        <v>23.25</v>
      </c>
      <c r="HX3" s="962"/>
      <c r="HY3" s="962"/>
      <c r="HZ3" s="962"/>
      <c r="IA3" s="962"/>
      <c r="IB3" s="962"/>
      <c r="IC3" s="962"/>
      <c r="ID3" s="962" cm="1">
        <f t="array" ref="ID3">SUM((ID13:IH83)*(--($E$13:$E$83=$E$3)))</f>
        <v>16</v>
      </c>
      <c r="IE3" s="962"/>
      <c r="IF3" s="962"/>
      <c r="IG3" s="962"/>
      <c r="IH3" s="962"/>
      <c r="II3" s="962"/>
      <c r="IJ3" s="962"/>
      <c r="IK3" s="962" cm="1">
        <f t="array" ref="IK3">SUM((IK13:IO83)*(--($E$13:$E$83=$E$3)))</f>
        <v>22.6</v>
      </c>
      <c r="IL3" s="962"/>
      <c r="IM3" s="962"/>
      <c r="IN3" s="962"/>
      <c r="IO3" s="962"/>
      <c r="IP3" s="962"/>
      <c r="IQ3" s="962"/>
      <c r="IR3" s="962" cm="1">
        <f t="array" ref="IR3">SUM((IR13:IV83)*(--($E$13:$E$83=$E$3)))</f>
        <v>18.25</v>
      </c>
      <c r="IS3" s="962"/>
      <c r="IT3" s="962"/>
      <c r="IU3" s="962"/>
      <c r="IV3" s="962"/>
      <c r="IW3" s="962"/>
      <c r="IX3" s="962"/>
      <c r="IY3" s="962" cm="1">
        <f t="array" ref="IY3">SUM((IY13:JC83)*(--($E$13:$E$83=$E$3)))</f>
        <v>22.25</v>
      </c>
      <c r="IZ3" s="962"/>
      <c r="JA3" s="962"/>
      <c r="JB3" s="962"/>
      <c r="JC3" s="962"/>
      <c r="JD3" s="962"/>
      <c r="JE3" s="962"/>
      <c r="JF3" s="962" cm="1">
        <f t="array" ref="JF3">SUM((JF13:JJ83)*(--($E$13:$E$83=$E$3)))</f>
        <v>23.25</v>
      </c>
      <c r="JG3" s="962"/>
      <c r="JH3" s="962"/>
      <c r="JI3" s="962"/>
      <c r="JJ3" s="962"/>
      <c r="JK3" s="962"/>
      <c r="JL3" s="962"/>
      <c r="JM3" s="962" cm="1">
        <f t="array" ref="JM3">SUM((JM13:JQ83)*(--($E$13:$E$83=$E$1)))</f>
        <v>52.79999999999999</v>
      </c>
      <c r="JN3" s="962"/>
      <c r="JO3" s="962"/>
      <c r="JP3" s="962"/>
      <c r="JQ3" s="962"/>
      <c r="JR3" s="962"/>
      <c r="JS3" s="962"/>
      <c r="JT3" s="962" cm="1">
        <f t="array" ref="JT3">SUM((JT13:JX83)*(--($E$13:$E$83=$E$1)))</f>
        <v>58.449999999999989</v>
      </c>
      <c r="JU3" s="962"/>
      <c r="JV3" s="962"/>
      <c r="JW3" s="962"/>
      <c r="JX3" s="962"/>
      <c r="JY3" s="962"/>
      <c r="JZ3" s="962"/>
      <c r="KA3" s="962" cm="1">
        <f t="array" ref="KA3">SUM((KA13:KE83)*(--($E$13:$E$83=$E$1)))</f>
        <v>56.099999999999987</v>
      </c>
      <c r="KB3" s="962"/>
      <c r="KC3" s="962"/>
      <c r="KD3" s="962"/>
      <c r="KE3" s="962"/>
      <c r="KF3" s="962"/>
      <c r="KG3" s="962"/>
      <c r="KH3" s="962" cm="1">
        <f t="array" ref="KH3">SUM((KH13:KL83)*(--($E$13:$E$83=$E$1)))</f>
        <v>22.199999999999996</v>
      </c>
      <c r="KI3" s="962"/>
      <c r="KJ3" s="962"/>
      <c r="KK3" s="962"/>
      <c r="KL3" s="962"/>
      <c r="KM3" s="962"/>
      <c r="KN3" s="962"/>
      <c r="KO3" s="962" cm="1">
        <f t="array" ref="KO3">SUM((KO13:KS83)*(--($E$13:$E$83=$E$1)))</f>
        <v>33.349999999999994</v>
      </c>
      <c r="KP3" s="962"/>
      <c r="KQ3" s="962"/>
      <c r="KR3" s="962"/>
      <c r="KS3" s="962"/>
      <c r="KT3" s="962"/>
      <c r="KU3" s="962"/>
      <c r="KV3" s="962" cm="1">
        <f t="array" ref="KV3">SUM((KV13:KZ83)*(--($E$13:$E$83=$E$1)))</f>
        <v>44.399999999999984</v>
      </c>
      <c r="KW3" s="962"/>
      <c r="KX3" s="962"/>
      <c r="KY3" s="962"/>
      <c r="KZ3" s="962"/>
      <c r="LA3" s="962"/>
      <c r="LB3" s="962"/>
      <c r="LC3" s="962" cm="1">
        <f t="array" ref="LC3">SUM((LC13:LG83)*(--($E$13:$E$83=$E$1)))</f>
        <v>54.449999999999989</v>
      </c>
      <c r="LD3" s="962"/>
      <c r="LE3" s="962"/>
      <c r="LF3" s="962"/>
      <c r="LG3" s="962"/>
      <c r="LH3" s="962"/>
      <c r="LI3" s="962"/>
      <c r="LJ3" s="962" cm="1">
        <f t="array" ref="LJ3">SUM((LJ13:LN83)*(--($E$13:$E$83=$E$1)))</f>
        <v>54.449999999999982</v>
      </c>
      <c r="LK3" s="962"/>
      <c r="LL3" s="962"/>
      <c r="LM3" s="962"/>
      <c r="LN3" s="962"/>
      <c r="LO3" s="962"/>
      <c r="LP3" s="962"/>
      <c r="LQ3" s="962" cm="1">
        <f t="array" ref="LQ3">SUM((LQ13:LU83)*(--($E$13:$E$83=$E$1)))</f>
        <v>48.999999999999986</v>
      </c>
      <c r="LR3" s="962"/>
      <c r="LS3" s="962"/>
      <c r="LT3" s="962"/>
      <c r="LU3" s="962"/>
      <c r="LV3" s="962"/>
      <c r="LW3" s="962"/>
      <c r="LX3" s="962" cm="1">
        <f t="array" ref="LX3">SUM((LX13:MB83)*(--($E$13:$E$83=$E$1)))</f>
        <v>54.449999999999989</v>
      </c>
      <c r="LY3" s="962"/>
      <c r="LZ3" s="962"/>
      <c r="MA3" s="962"/>
      <c r="MB3" s="962"/>
      <c r="MC3" s="962"/>
      <c r="MD3" s="962"/>
      <c r="ME3" s="962" cm="1">
        <f t="array" ref="ME3">SUM((ME13:MI83)*(--($E$13:$E$83=$E$1)))</f>
        <v>55.79999999999999</v>
      </c>
      <c r="MF3" s="962"/>
      <c r="MG3" s="962"/>
      <c r="MH3" s="962"/>
      <c r="MI3" s="962"/>
      <c r="MJ3" s="962"/>
      <c r="MK3" s="962"/>
      <c r="ML3" s="962" cm="1">
        <f t="array" ref="ML3">SUM((ML13:MP83)*(--($E$13:$E$83=$E$1)))</f>
        <v>54.099999999999987</v>
      </c>
      <c r="MM3" s="962"/>
      <c r="MN3" s="962"/>
      <c r="MO3" s="962"/>
      <c r="MP3" s="962"/>
      <c r="MQ3" s="962"/>
      <c r="MR3" s="962"/>
      <c r="MS3" s="962" cm="1">
        <f t="array" ref="MS3">SUM((MS13:MW83)*(--($E$13:$E$83=$E$1)))</f>
        <v>57.399999999999991</v>
      </c>
      <c r="MT3" s="962"/>
      <c r="MU3" s="962"/>
      <c r="MV3" s="962"/>
      <c r="MW3" s="962"/>
      <c r="MX3" s="962"/>
      <c r="MY3" s="962"/>
      <c r="MZ3" s="962" cm="1">
        <f t="array" ref="MZ3">SUM((MZ13:ND83)*(--($E$13:$E$83=$E$1)))</f>
        <v>60.29999999999999</v>
      </c>
      <c r="NA3" s="962"/>
      <c r="NB3" s="962"/>
      <c r="NC3" s="962"/>
      <c r="ND3" s="962"/>
      <c r="NE3" s="962"/>
      <c r="NF3" s="962"/>
      <c r="NG3" s="962" cm="1">
        <f t="array" ref="NG3">SUM((NG13:NK83)*(--($E$13:$E$83=$E$1)))</f>
        <v>64.8</v>
      </c>
      <c r="NH3" s="962"/>
      <c r="NI3" s="962"/>
      <c r="NJ3" s="962"/>
      <c r="NK3" s="962"/>
      <c r="NL3" s="962"/>
      <c r="NM3" s="962"/>
      <c r="NN3" s="962" cm="1">
        <f t="array" ref="NN3">SUM((NN13:NR83)*(--($E$13:$E$83=$E$1)))</f>
        <v>62.849999999999987</v>
      </c>
      <c r="NO3" s="962"/>
      <c r="NP3" s="962"/>
      <c r="NQ3" s="962"/>
      <c r="NR3" s="962"/>
      <c r="NS3" s="962"/>
      <c r="NT3" s="962"/>
      <c r="NU3" s="962" cm="1">
        <f t="array" ref="NU3">SUM((NU13:NY83)*(--($E$13:$E$83=$E$1)))</f>
        <v>61.849999999999987</v>
      </c>
      <c r="NV3" s="962"/>
      <c r="NW3" s="962"/>
      <c r="NX3" s="962"/>
      <c r="NY3" s="962"/>
      <c r="NZ3" s="962"/>
      <c r="OA3" s="962"/>
      <c r="OB3" s="962" cm="1">
        <f t="array" ref="OB3">SUM((OB13:OF83)*(--($E$13:$E$83=$E$1)))</f>
        <v>72.16</v>
      </c>
      <c r="OC3" s="962"/>
      <c r="OD3" s="962"/>
      <c r="OE3" s="962"/>
      <c r="OF3" s="962"/>
      <c r="OG3" s="962"/>
      <c r="OH3" s="962"/>
      <c r="OI3" s="962" cm="1">
        <f t="array" ref="OI3">SUM((OI13:OM83)*(--($E$13:$E$83=$E$1)))</f>
        <v>59.149999999999991</v>
      </c>
      <c r="OJ3" s="962"/>
      <c r="OK3" s="962"/>
      <c r="OL3" s="962"/>
      <c r="OM3" s="962"/>
      <c r="ON3" s="962"/>
      <c r="OO3" s="962"/>
      <c r="OP3" s="962" cm="1">
        <f t="array" ref="OP3">SUM((OP13:OT83)*(--($E$13:$E$83=$E$1)))</f>
        <v>61.79999999999999</v>
      </c>
      <c r="OQ3" s="962"/>
      <c r="OR3" s="962"/>
      <c r="OS3" s="962"/>
      <c r="OT3" s="962"/>
      <c r="OU3" s="962"/>
      <c r="OV3" s="962"/>
      <c r="OW3" s="962" cm="1">
        <f t="array" ref="OW3">SUM((OW13:PA83)*(--($E$13:$E$83=$E$1)))</f>
        <v>46.04999999999999</v>
      </c>
      <c r="OX3" s="962"/>
      <c r="OY3" s="962"/>
      <c r="OZ3" s="962"/>
      <c r="PA3" s="962"/>
      <c r="PB3" s="962"/>
      <c r="PC3" s="962"/>
      <c r="PD3" s="962" cm="1">
        <f t="array" ref="PD3">SUM((PD13:PH83)*(--($E$13:$E$83=$E$1)))</f>
        <v>35.1</v>
      </c>
      <c r="PE3" s="962"/>
      <c r="PF3" s="962"/>
      <c r="PG3" s="962"/>
      <c r="PH3" s="962"/>
      <c r="PI3" s="962"/>
      <c r="PJ3" s="962"/>
      <c r="PK3" s="962" cm="1">
        <f t="array" ref="PK3">SUM((PK13:PO83)*(--($E$13:$E$83=$E$1)))</f>
        <v>63.499999999999986</v>
      </c>
      <c r="PL3" s="962"/>
      <c r="PM3" s="962"/>
      <c r="PN3" s="962"/>
      <c r="PO3" s="962"/>
      <c r="PP3" s="962"/>
      <c r="PQ3" s="962"/>
      <c r="PR3" s="962" cm="1">
        <f t="array" ref="PR3">SUM((PR13:PV83)*(--($E$13:$E$83=$E$1)))</f>
        <v>57.199999999999989</v>
      </c>
      <c r="PS3" s="962"/>
      <c r="PT3" s="962"/>
      <c r="PU3" s="962"/>
      <c r="PV3" s="962"/>
      <c r="PW3" s="962"/>
      <c r="PX3" s="962"/>
      <c r="PY3" s="962" cm="1">
        <f t="array" ref="PY3">SUM((PY13:QC83)*(--($E$13:$E$83=$E$1)))</f>
        <v>59.849999999999987</v>
      </c>
      <c r="PZ3" s="962"/>
      <c r="QA3" s="962"/>
      <c r="QB3" s="962"/>
      <c r="QC3" s="962"/>
      <c r="QD3" s="962"/>
      <c r="QE3" s="962"/>
      <c r="QF3" s="962" cm="1">
        <f t="array" ref="QF3">SUM((QF13:QJ83)*(--($E$13:$E$83=$E$1)))</f>
        <v>62.79999999999999</v>
      </c>
      <c r="QG3" s="962"/>
      <c r="QH3" s="962"/>
      <c r="QI3" s="962"/>
      <c r="QJ3" s="962"/>
      <c r="QK3" s="962"/>
      <c r="QL3" s="962"/>
      <c r="QM3" s="962" cm="1">
        <f t="array" ref="QM3">SUM((QM13:QQ83)*(--($E$13:$E$83=$E$1)))</f>
        <v>61.849999999999987</v>
      </c>
      <c r="QN3" s="962"/>
      <c r="QO3" s="962"/>
      <c r="QP3" s="962"/>
      <c r="QQ3" s="962"/>
      <c r="QR3" s="962"/>
      <c r="QS3" s="962"/>
      <c r="QT3" s="962" cm="1">
        <f t="array" ref="QT3">SUM((QT13:QX83)*(--($E$13:$E$83=$E$1)))</f>
        <v>64.399999999999991</v>
      </c>
      <c r="QU3" s="962"/>
      <c r="QV3" s="962"/>
      <c r="QW3" s="962"/>
      <c r="QX3" s="962"/>
      <c r="QY3" s="962"/>
      <c r="QZ3" s="962"/>
      <c r="RA3" s="962" cm="1">
        <f t="array" ref="RA3">SUM((RA13:RE83)*(--($E$13:$E$83=$E$1)))</f>
        <v>47.249999999999986</v>
      </c>
      <c r="RB3" s="962"/>
      <c r="RC3" s="962"/>
      <c r="RD3" s="962"/>
      <c r="RE3" s="962"/>
      <c r="RF3" s="962"/>
      <c r="RG3" s="962"/>
      <c r="RH3" s="962" cm="1">
        <f t="array" ref="RH3">SUM((RH13:RL83)*(--($E$13:$E$83=$E$1)))</f>
        <v>64.449999999999989</v>
      </c>
      <c r="RI3" s="962"/>
      <c r="RJ3" s="962"/>
      <c r="RK3" s="962"/>
      <c r="RL3" s="962"/>
      <c r="RM3" s="962"/>
      <c r="RN3" s="962"/>
      <c r="RO3" s="962" cm="1">
        <f t="array" ref="RO3">SUM((RO13:RS83)*(--($E$13:$E$83=$E$1)))</f>
        <v>67.05</v>
      </c>
      <c r="RP3" s="962"/>
      <c r="RQ3" s="962"/>
      <c r="RR3" s="962"/>
      <c r="RS3" s="962"/>
      <c r="RT3" s="962"/>
      <c r="RU3" s="962"/>
      <c r="RV3" s="962" cm="1">
        <f t="array" ref="RV3">SUM((RV13:RZ83)*(--($E$13:$E$83=$E$1)))</f>
        <v>63.399999999999984</v>
      </c>
      <c r="RW3" s="962"/>
      <c r="RX3" s="962"/>
      <c r="RY3" s="962"/>
      <c r="RZ3" s="962"/>
      <c r="SA3" s="962"/>
      <c r="SB3" s="962"/>
      <c r="SC3" s="962" cm="1">
        <f t="array" ref="SC3">SUM((SC13:SG83)*(--($E$13:$E$83=$E$1)))</f>
        <v>53.449999999999989</v>
      </c>
      <c r="SD3" s="962"/>
      <c r="SE3" s="962"/>
      <c r="SF3" s="962"/>
      <c r="SG3" s="962"/>
      <c r="SH3" s="962"/>
      <c r="SI3" s="962"/>
      <c r="SJ3" s="962" cm="1">
        <f t="array" ref="SJ3">SUM((SJ13:SN83)*(--($E$13:$E$83=$E$1)))</f>
        <v>50.179999999999986</v>
      </c>
      <c r="SK3" s="962"/>
      <c r="SL3" s="962"/>
      <c r="SM3" s="962"/>
      <c r="SN3" s="962"/>
      <c r="SO3" s="962"/>
      <c r="SP3" s="962"/>
      <c r="SQ3" s="962" cm="1">
        <f t="array" ref="SQ3">SUM((SQ13:SU83)*(--($E$13:$E$83=$E$1)))</f>
        <v>50.11999999999999</v>
      </c>
      <c r="SR3" s="962"/>
      <c r="SS3" s="962"/>
      <c r="ST3" s="962"/>
      <c r="SU3" s="957"/>
      <c r="SV3" s="962"/>
      <c r="SW3" s="962"/>
      <c r="SX3" s="964" cm="1">
        <f t="array" ref="SX3">SUM((SX13:TB83)*(--($E$13:$E$83=$E$1)))</f>
        <v>51.099999999999994</v>
      </c>
      <c r="SY3" s="964"/>
      <c r="SZ3" s="964"/>
      <c r="TA3" s="964"/>
      <c r="TB3" s="964"/>
      <c r="TC3" s="964"/>
      <c r="TD3" s="964"/>
      <c r="TE3" s="964" cm="1">
        <f t="array" ref="TE3">SUM((TE13:TI83)*(--($E$13:$E$83=$E$1)))</f>
        <v>44</v>
      </c>
      <c r="TF3" s="964"/>
      <c r="TG3" s="964"/>
      <c r="TH3" s="964"/>
      <c r="TI3" s="964"/>
      <c r="TJ3" s="964"/>
      <c r="TK3" s="964"/>
      <c r="TL3" s="964" cm="1">
        <f t="array" ref="TL3">SUM((TL13:TP83)*(--($E$13:$E$83=$E$1)))</f>
        <v>66.400000000000006</v>
      </c>
      <c r="TM3" s="964"/>
      <c r="TN3" s="964"/>
      <c r="TO3" s="964"/>
      <c r="TP3" s="964"/>
      <c r="TQ3" s="964"/>
      <c r="TR3" s="964"/>
      <c r="TS3" s="964" cm="1">
        <f t="array" ref="TS3">SUM((TS13:TW83)*(--($E$13:$E$83=$E$1)))</f>
        <v>63.499999999999986</v>
      </c>
      <c r="TT3" s="964"/>
      <c r="TU3" s="964"/>
      <c r="TV3" s="964"/>
      <c r="TW3" s="964"/>
      <c r="TX3" s="964"/>
      <c r="TY3" s="968"/>
      <c r="TZ3" s="957" cm="1">
        <f t="array" ref="TZ3">SUM((TZ13:UD83)*(--($E$13:$E$83=$E$1)))</f>
        <v>63.709999999999987</v>
      </c>
      <c r="UA3" s="969"/>
      <c r="UB3" s="964"/>
      <c r="UC3" s="964"/>
      <c r="UD3" s="964"/>
      <c r="UE3" s="964"/>
      <c r="UF3" s="964"/>
      <c r="UG3" s="964" cm="1">
        <f t="array" ref="UG3">SUM((UG13:UK83)*(--($E$13:$E$83=$E$1)))</f>
        <v>68.05</v>
      </c>
      <c r="UH3" s="964"/>
      <c r="UI3" s="964"/>
      <c r="UJ3" s="964"/>
      <c r="UK3" s="964"/>
      <c r="UL3" s="964"/>
      <c r="UM3" s="964"/>
      <c r="UN3" s="964" cm="1">
        <f t="array" ref="UN3">SUM((UN13:UR83)*(--($E$13:$E$83=$E$1)))</f>
        <v>64.149999999999991</v>
      </c>
      <c r="UO3" s="964"/>
      <c r="UP3" s="964"/>
      <c r="UQ3" s="964"/>
      <c r="UR3" s="964"/>
      <c r="US3" s="964"/>
      <c r="UT3" s="964"/>
      <c r="UU3" s="964" cm="1">
        <f t="array" ref="UU3">SUM((UU13:UY83)*(--($E$13:$E$83=$E$1)))</f>
        <v>59.749999999999986</v>
      </c>
      <c r="UV3" s="964"/>
      <c r="UW3" s="964"/>
      <c r="UX3" s="964"/>
      <c r="UY3" s="964"/>
      <c r="UZ3" s="964"/>
      <c r="VA3" s="964"/>
      <c r="VB3" s="964" cm="1">
        <f t="array" ref="VB3">SUM((VB13:VF83)*(--($E$13:$E$83=$E$1)))</f>
        <v>62.04999999999999</v>
      </c>
      <c r="VC3" s="968"/>
      <c r="VD3" s="957"/>
      <c r="VE3" s="957"/>
      <c r="VF3" s="957"/>
      <c r="VG3" s="957"/>
      <c r="VH3" s="957"/>
      <c r="VI3" s="957" cm="1">
        <f t="array" ref="VI3">SUM((VI13:VM83)*(--($E$13:$E$83=$E$1)))</f>
        <v>58.449999999999989</v>
      </c>
      <c r="VJ3" s="957"/>
      <c r="VK3" s="957"/>
      <c r="VL3" s="957"/>
      <c r="VM3" s="957"/>
      <c r="VN3" s="957"/>
      <c r="VO3" s="957"/>
      <c r="VP3" s="957" cm="1">
        <f t="array" ref="VP3">SUM((VP13:VT83)*(--($E$13:$E$83=$E$1)))</f>
        <v>63.599999999999987</v>
      </c>
      <c r="VQ3" s="957"/>
      <c r="VR3" s="957"/>
      <c r="VS3" s="957"/>
      <c r="VT3" s="957"/>
      <c r="VU3" s="957"/>
      <c r="VV3" s="957"/>
      <c r="VW3" s="957" cm="1">
        <f t="array" ref="VW3">SUM((VW13:WA83)*(--($E$13:$E$83=$E$1)))</f>
        <v>66.25</v>
      </c>
      <c r="VX3" s="957"/>
      <c r="VY3" s="957"/>
      <c r="VZ3" s="957"/>
      <c r="WA3" s="957"/>
      <c r="WB3" s="957"/>
      <c r="WC3" s="957"/>
      <c r="WD3" s="957" cm="1">
        <f t="array" ref="WD3">SUM((WD13:WH83)*(--($E$13:$E$83=$E$1)))</f>
        <v>67.599999999999994</v>
      </c>
      <c r="WE3" s="957"/>
      <c r="WF3" s="957"/>
      <c r="WG3" s="957"/>
      <c r="WH3" s="957"/>
      <c r="WI3" s="957"/>
      <c r="WJ3" s="957"/>
      <c r="WK3" s="957" cm="1">
        <f t="array" ref="WK3">SUM((WK13:WO83)*(--($E$13:$E$83=$E$1)))</f>
        <v>66</v>
      </c>
      <c r="WL3" s="957"/>
      <c r="WM3" s="957"/>
      <c r="WN3" s="957"/>
      <c r="WO3" s="957"/>
      <c r="WP3" s="957"/>
      <c r="WQ3" s="957"/>
      <c r="WR3" s="957" cm="1">
        <f t="array" ref="WR3">SUM((WR13:WV83)*(--($E$13:$E$83=$E$1)))</f>
        <v>34.199999999999996</v>
      </c>
      <c r="WS3" s="957"/>
      <c r="WT3" s="957"/>
      <c r="WU3" s="957"/>
      <c r="WV3" s="957"/>
      <c r="WW3" s="957"/>
      <c r="WX3" s="957"/>
      <c r="WY3" s="957" cm="1">
        <f t="array" ref="WY3">SUM((WY13:XC83)*(--($E$13:$E$83=$E$1)))</f>
        <v>68</v>
      </c>
      <c r="WZ3" s="957"/>
      <c r="XA3" s="957"/>
      <c r="XB3" s="957"/>
      <c r="XC3" s="957"/>
      <c r="XD3" s="957"/>
      <c r="XE3" s="957"/>
      <c r="XF3" s="957" cm="1">
        <f t="array" ref="XF3">SUM((XF13:XJ83)*(--($E$13:$E$83=$E$1)))</f>
        <v>67</v>
      </c>
      <c r="XG3" s="957"/>
      <c r="XH3" s="957"/>
      <c r="XI3" s="957"/>
      <c r="XJ3" s="957"/>
      <c r="XK3" s="957"/>
      <c r="XL3" s="957"/>
      <c r="XM3" s="957" cm="1">
        <f t="array" ref="XM3">SUM((XM13:XQ83)*(--($E$13:$E$83=$E$1)))</f>
        <v>65.849999999999994</v>
      </c>
      <c r="XN3" s="957"/>
      <c r="XO3" s="957"/>
      <c r="XP3" s="957"/>
      <c r="XQ3" s="957"/>
      <c r="XR3" s="957"/>
      <c r="XS3" s="957"/>
      <c r="XT3" s="957" cm="1">
        <f t="array" ref="XT3">SUM((XT13:XX83)*(--($E$13:$E$83=$E$1)))</f>
        <v>62.849999999999987</v>
      </c>
      <c r="XU3" s="957"/>
      <c r="XV3" s="957"/>
      <c r="XW3" s="957"/>
      <c r="XX3" s="957"/>
      <c r="XY3" s="957"/>
      <c r="XZ3" s="957"/>
      <c r="YA3" s="957" cm="1">
        <f t="array" ref="YA3">SUM((YA13:YE83)*(--($E$13:$E$83=$E$1)))</f>
        <v>63.199999999999989</v>
      </c>
      <c r="YB3" s="957"/>
      <c r="YC3" s="957"/>
      <c r="YD3" s="957"/>
      <c r="YE3" s="957"/>
      <c r="YF3" s="957"/>
      <c r="YG3" s="957"/>
      <c r="YH3" s="957" cm="1">
        <f t="array" ref="YH3">SUM((YH13:YL83)*(--($E$13:$E$83=$E$1)))</f>
        <v>17</v>
      </c>
      <c r="YI3" s="957"/>
      <c r="YJ3" s="957"/>
      <c r="YK3" s="957"/>
      <c r="YL3" s="957"/>
      <c r="YM3" s="957"/>
      <c r="YN3" s="957"/>
      <c r="YO3" s="957" cm="1">
        <f t="array" ref="YO3">SUM((YO13:YS83)*(--($E$13:$E$83=$E$1)))</f>
        <v>29.499999999999993</v>
      </c>
      <c r="YP3" s="957"/>
      <c r="YQ3" s="957"/>
      <c r="YR3" s="957"/>
      <c r="YS3" s="957"/>
      <c r="YT3" s="957"/>
      <c r="YU3" s="957"/>
      <c r="YV3" s="957" cm="1">
        <f t="array" ref="YV3">SUM((YV13:YZ83)*(--($E$13:$E$83=$E$1)))</f>
        <v>40.54999999999999</v>
      </c>
      <c r="YW3" s="957"/>
      <c r="YX3" s="957"/>
      <c r="YY3" s="957"/>
      <c r="YZ3" s="957"/>
      <c r="ZA3" s="957"/>
      <c r="ZB3" s="957"/>
      <c r="ZC3" s="957" cm="1">
        <f t="array" ref="ZC3">SUM((ZC13:ZG83)*(--($E$13:$E$83=$E$1)))</f>
        <v>67.5</v>
      </c>
      <c r="ZD3" s="957"/>
      <c r="ZE3" s="957"/>
      <c r="ZF3" s="957"/>
      <c r="ZG3" s="957"/>
      <c r="ZH3" s="957"/>
      <c r="ZI3" s="957"/>
      <c r="ZJ3" s="957" cm="1">
        <f t="array" ref="ZJ3">SUM((ZJ13:ZN83)*(--($E$13:$E$83=$E$1)))</f>
        <v>66.5</v>
      </c>
      <c r="ZK3" s="957"/>
      <c r="ZL3" s="957"/>
      <c r="ZM3" s="957"/>
      <c r="ZN3" s="957"/>
      <c r="ZO3" s="957"/>
      <c r="ZP3" s="957"/>
      <c r="ZQ3" s="957" cm="1">
        <f t="array" ref="ZQ3">SUM((ZQ13:ZU83)*(--($E$13:$E$83=$E$1)))</f>
        <v>63.849999999999987</v>
      </c>
      <c r="ZR3" s="957"/>
      <c r="ZS3" s="957"/>
      <c r="ZT3" s="957"/>
      <c r="ZU3" s="957"/>
      <c r="ZV3" s="957"/>
      <c r="ZW3" s="957"/>
      <c r="ZX3" s="957" cm="1">
        <f t="array" ref="ZX3">SUM((ZX13:AAB83)*(--($E$13:$E$83=$E$1)))</f>
        <v>69.75</v>
      </c>
      <c r="ZY3" s="957"/>
      <c r="ZZ3" s="957"/>
      <c r="AAA3" s="957"/>
      <c r="AAB3" s="957"/>
      <c r="AAC3" s="957"/>
      <c r="AAD3" s="957"/>
      <c r="AAE3" s="957" cm="1">
        <f t="array" ref="AAE3">SUM((AAE13:AAI83)*(--($E$13:$E$83=$E$1)))</f>
        <v>66.75</v>
      </c>
      <c r="AAF3" s="957"/>
      <c r="AAG3" s="957"/>
      <c r="AAH3" s="957"/>
      <c r="AAI3" s="957"/>
      <c r="AAJ3" s="957"/>
      <c r="AAK3" s="957"/>
      <c r="AAL3" s="957" cm="1">
        <f t="array" ref="AAL3">SUM((AAL13:AAP83)*(--($E$13:$E$83=$E$1)))</f>
        <v>64.099999999999994</v>
      </c>
      <c r="AAM3" s="957"/>
      <c r="AAN3" s="957"/>
      <c r="AAO3" s="957"/>
      <c r="AAP3" s="957"/>
      <c r="AAQ3" s="957"/>
      <c r="AAR3" s="957"/>
      <c r="AAS3" s="957" cm="1">
        <f t="array" ref="AAS3">SUM((AAS13:AAW83)*(--($E$13:$E$83=$E$1)))</f>
        <v>64.099999999999994</v>
      </c>
      <c r="AAT3" s="957"/>
      <c r="AAU3" s="957"/>
      <c r="AAV3" s="957"/>
      <c r="AAW3" s="957"/>
      <c r="AAX3" s="957"/>
      <c r="AAY3" s="957"/>
      <c r="AAZ3" s="957" cm="1">
        <f t="array" ref="AAZ3">SUM((AAZ13:ABD83)*(--($E$13:$E$83=$E$1)))</f>
        <v>60.149999999999991</v>
      </c>
      <c r="ABA3" s="957"/>
      <c r="ABB3" s="957"/>
      <c r="ABC3" s="957"/>
      <c r="ABD3" s="957"/>
      <c r="ABE3" s="957"/>
      <c r="ABF3" s="957"/>
      <c r="ABG3" s="957" cm="1">
        <f t="array" ref="ABG3">SUM((ABG13:ABK83)*(--($E$13:$E$83=$E$1)))</f>
        <v>68.8</v>
      </c>
      <c r="ABH3" s="957"/>
      <c r="ABI3" s="957"/>
      <c r="ABJ3" s="957"/>
      <c r="ABK3" s="957"/>
      <c r="ABL3" s="957"/>
      <c r="ABM3" s="957"/>
      <c r="ABN3" s="957" cm="1">
        <f t="array" ref="ABN3">SUM((ABN13:ABR83)*(--($E$13:$E$83=$E$3)))</f>
        <v>31.549999999999997</v>
      </c>
      <c r="ABO3" s="957"/>
      <c r="ABP3" s="957"/>
      <c r="ABQ3" s="957"/>
      <c r="ABR3" s="957"/>
      <c r="ABS3" s="957"/>
      <c r="ABT3" s="957"/>
      <c r="ABU3" s="957" cm="1">
        <f t="array" ref="ABU3">SUM((ABU13:ABY83)*(--($E$13:$E$83=$E$3)))</f>
        <v>29.549999999999997</v>
      </c>
      <c r="ABV3" s="957"/>
      <c r="ABW3" s="957"/>
      <c r="ABX3" s="957"/>
      <c r="ABY3" s="957"/>
      <c r="ABZ3" s="957"/>
      <c r="ACA3" s="957"/>
      <c r="ACB3" s="957" cm="1">
        <f t="array" ref="ACB3">SUM((ACB13:ACF83)*(--($E$13:$E$83=$E$3)))</f>
        <v>31.549999999999997</v>
      </c>
      <c r="ACC3" s="957"/>
      <c r="ACD3" s="957"/>
      <c r="ACE3" s="957"/>
      <c r="ACF3" s="957"/>
      <c r="ACG3" s="957"/>
      <c r="ACH3" s="957"/>
      <c r="ACI3" s="957" cm="1">
        <f t="array" ref="ACI3">SUM((ACI13:ACM83)*(--($E$13:$E$83=$E$3)))</f>
        <v>18.899999999999999</v>
      </c>
      <c r="ACJ3" s="957"/>
      <c r="ACK3" s="957"/>
      <c r="ACL3" s="957"/>
      <c r="ACM3" s="957"/>
      <c r="ACN3" s="957"/>
      <c r="ACO3" s="957"/>
      <c r="ACP3" s="957" cm="1">
        <f t="array" ref="ACP3">SUM((ACP13:ACT83)*(--($E$13:$E$83=$E$3)))</f>
        <v>29.249999999999996</v>
      </c>
      <c r="ACQ3" s="957"/>
      <c r="ACR3" s="957"/>
      <c r="ACS3" s="957"/>
      <c r="ACT3" s="957"/>
      <c r="ACU3" s="957"/>
      <c r="ACV3" s="957"/>
      <c r="ACW3" s="957" cm="1">
        <f t="array" ref="ACW3">SUM((ACW13:ADA83)*(--($E$13:$E$83=$E$3)))</f>
        <v>26.9</v>
      </c>
      <c r="ACX3" s="957"/>
      <c r="ACY3" s="957"/>
      <c r="ACZ3" s="957"/>
      <c r="ADA3" s="957"/>
      <c r="ADB3" s="957"/>
      <c r="ADC3" s="957"/>
      <c r="ADD3" s="957" cm="1">
        <f t="array" ref="ADD3">SUM((ADD13:ADH83)*(--($E$13:$E$83=$E$3)))</f>
        <v>22</v>
      </c>
      <c r="ADE3" s="957"/>
      <c r="ADF3" s="957"/>
      <c r="ADG3" s="957"/>
      <c r="ADH3" s="957"/>
      <c r="ADI3" s="957"/>
      <c r="ADJ3" s="957"/>
      <c r="ADK3" s="957" cm="1">
        <f t="array" ref="ADK3">SUM((ADK13:ADO83)*(--($E$13:$E$83=$E$3)))</f>
        <v>30.249999999999996</v>
      </c>
      <c r="ADL3" s="957"/>
      <c r="ADM3" s="957"/>
      <c r="ADN3" s="957"/>
      <c r="ADO3" s="957"/>
      <c r="ADP3" s="957"/>
      <c r="ADQ3" s="957"/>
      <c r="ADR3" s="957" cm="1">
        <f t="array" ref="ADR3">SUM((ADR13:ADV83)*(--($E$13:$E$83=$E$3)))</f>
        <v>27.9</v>
      </c>
      <c r="ADS3" s="957"/>
      <c r="ADT3" s="957"/>
      <c r="ADU3" s="957"/>
      <c r="ADV3" s="957"/>
      <c r="ADW3" s="957"/>
      <c r="ADX3" s="957"/>
      <c r="ADY3" s="957" cm="1">
        <f t="array" ref="ADY3">SUM((ADY13:AEC83)*(--($E$13:$E$83=$E$3)))</f>
        <v>29.249999999999996</v>
      </c>
      <c r="ADZ3" s="957"/>
      <c r="AEA3" s="957"/>
      <c r="AEB3" s="957"/>
      <c r="AEC3" s="957"/>
      <c r="AED3" s="957"/>
      <c r="AEE3" s="957"/>
      <c r="AEF3" s="957" cm="1">
        <f t="array" ref="AEF3">SUM((AEF13:AEJ83)*(--($E$13:$E$83=$E$3)))</f>
        <v>31.549999999999997</v>
      </c>
      <c r="AEG3" s="957"/>
      <c r="AEH3" s="957"/>
      <c r="AEI3" s="957"/>
      <c r="AEJ3" s="957"/>
      <c r="AEK3" s="957"/>
      <c r="AEL3" s="957"/>
      <c r="AEM3" s="957" cm="1">
        <f t="array" ref="AEM3">SUM((AEM13:AEQ83)*(--($E$13:$E$83=$E$3)))</f>
        <v>18.95</v>
      </c>
      <c r="AEN3" s="957"/>
      <c r="AEO3" s="957"/>
      <c r="AEP3" s="957"/>
      <c r="AEQ3" s="957"/>
      <c r="AER3" s="957"/>
      <c r="AES3" s="957"/>
      <c r="AET3" s="957" cm="1">
        <f t="array" ref="AET3">SUM((AET13:AEX83)*(--($E$13:$E$83=$E$3)))</f>
        <v>20.9</v>
      </c>
      <c r="AEU3" s="957"/>
      <c r="AEV3" s="957"/>
      <c r="AEW3" s="957"/>
      <c r="AEX3" s="957"/>
      <c r="AEY3" s="957"/>
      <c r="AEZ3" s="957"/>
      <c r="AFA3" s="957" cm="1">
        <f t="array" ref="AFA3">SUM((AFA13:AFE83)*(--($E$13:$E$83=$E$3)))</f>
        <v>21.6</v>
      </c>
      <c r="AFB3" s="957"/>
      <c r="AFC3" s="957"/>
      <c r="AFD3" s="957"/>
      <c r="AFE3" s="957"/>
      <c r="AFF3" s="957"/>
      <c r="AFG3" s="957"/>
      <c r="AFH3" s="957" cm="1">
        <f t="array" ref="AFH3">SUM((AFH13:AFL83)*(--($E$13:$E$83=$E$3)))</f>
        <v>20.9</v>
      </c>
      <c r="AFI3" s="957"/>
      <c r="AFJ3" s="957"/>
      <c r="AFK3" s="957"/>
      <c r="AFL3" s="957"/>
      <c r="AFM3" s="957"/>
      <c r="AFN3" s="957"/>
      <c r="AFO3" s="957" cm="1">
        <f t="array" ref="AFO3">SUM((AFO13:AFS83)*(--($E$13:$E$83=$E$3)))</f>
        <v>23.9</v>
      </c>
      <c r="AFP3" s="957"/>
      <c r="AFQ3" s="957"/>
      <c r="AFR3" s="957"/>
      <c r="AFS3" s="957"/>
      <c r="AFT3" s="957"/>
      <c r="AFU3" s="957"/>
      <c r="AFV3" s="957" cm="1">
        <f t="array" ref="AFV3">SUM((AFV13:AFZ83)*(--($E$13:$E$83=$E$3)))</f>
        <v>31.9</v>
      </c>
      <c r="AFW3" s="957"/>
      <c r="AFX3" s="957"/>
      <c r="AFY3" s="957"/>
      <c r="AFZ3" s="957"/>
      <c r="AGA3" s="957"/>
      <c r="AGB3" s="957"/>
      <c r="AGC3" s="957" cm="1">
        <f t="array" ref="AGC3">SUM((AGC13:AGG83)*(--($E$13:$E$83=$E$3)))</f>
        <v>31.549999999999997</v>
      </c>
      <c r="AGD3" s="957"/>
      <c r="AGE3" s="957"/>
      <c r="AGF3" s="957"/>
      <c r="AGG3" s="957"/>
      <c r="AGH3" s="957"/>
      <c r="AGI3" s="957"/>
      <c r="AGJ3" s="957" cm="1">
        <f t="array" ref="AGJ3">SUM((AGJ13:AGN83)*(--($E$13:$E$83=$E$3)))</f>
        <v>27.9</v>
      </c>
      <c r="AGK3" s="957"/>
      <c r="AGL3" s="957"/>
      <c r="AGM3" s="957"/>
      <c r="AGN3" s="957"/>
      <c r="AGO3" s="957"/>
      <c r="AGP3" s="957"/>
      <c r="AGQ3" s="957" cm="1">
        <f t="array" ref="AGQ3">SUM((AGQ13:AGU83)*(--($E$13:$E$83=$E$3)))</f>
        <v>29.249999999999996</v>
      </c>
      <c r="AGR3" s="957"/>
      <c r="AGS3" s="957"/>
      <c r="AGT3" s="957"/>
      <c r="AGU3" s="957"/>
      <c r="AGV3" s="957"/>
      <c r="AGW3" s="957"/>
      <c r="AGX3" s="957" cm="1">
        <f t="array" ref="AGX3">SUM((AGX13:AHB83)*(--($E$13:$E$83=$E$3)))</f>
        <v>30.549999999999997</v>
      </c>
      <c r="AGY3" s="957"/>
      <c r="AGZ3" s="957"/>
      <c r="AHA3" s="957"/>
      <c r="AHB3" s="957"/>
      <c r="AHC3" s="957"/>
      <c r="AHD3" s="957"/>
      <c r="AHE3" s="957" cm="1">
        <f t="array" ref="AHE3">SUM((AHE13:AHI83)*(--($E$13:$E$83=$E$3)))</f>
        <v>24</v>
      </c>
      <c r="AHF3" s="957"/>
      <c r="AHG3" s="957"/>
      <c r="AHH3" s="957"/>
      <c r="AHI3" s="957"/>
      <c r="AHJ3" s="957"/>
      <c r="AHK3" s="957"/>
      <c r="AHL3" s="957" cm="1">
        <f t="array" ref="AHL3">SUM((AHL13:AHP83)*(--($E$13:$E$83=$E$3)))</f>
        <v>26.9</v>
      </c>
      <c r="AHM3" s="957"/>
      <c r="AHN3" s="957"/>
      <c r="AHO3" s="957"/>
      <c r="AHP3" s="957"/>
      <c r="AHQ3" s="957"/>
      <c r="AHR3" s="957"/>
      <c r="AHS3" s="957" cm="1">
        <f t="array" ref="AHS3">SUM((AHS13:AHW83)*(--($E$13:$E$83=$E$3)))</f>
        <v>31.549999999999997</v>
      </c>
      <c r="AHT3" s="957"/>
      <c r="AHU3" s="957"/>
      <c r="AHV3" s="957"/>
      <c r="AHW3" s="957"/>
      <c r="AHX3" s="957"/>
      <c r="AHY3" s="957"/>
      <c r="AHZ3" s="957" cm="1">
        <f t="array" ref="AHZ3">SUM((AHZ13:AID83)*(--($E$13:$E$83=$E$3)))</f>
        <v>27.9</v>
      </c>
      <c r="AIA3" s="957"/>
      <c r="AIB3" s="957"/>
      <c r="AIC3" s="957"/>
      <c r="AID3" s="957"/>
      <c r="AIE3" s="957"/>
      <c r="AIF3" s="957"/>
      <c r="AIG3" s="957" cm="1">
        <f t="array" ref="AIG3">SUM((AIG13:AIK83)*(--($E$13:$E$83=$E$3)))</f>
        <v>22.599999999999998</v>
      </c>
      <c r="AIH3" s="957"/>
      <c r="AII3" s="957"/>
      <c r="AIJ3" s="957"/>
      <c r="AIK3" s="957"/>
      <c r="AIL3" s="957"/>
      <c r="AIM3" s="957"/>
      <c r="AIN3" s="957" cm="1">
        <f t="array" ref="AIN3">SUM((AIN13:AIR83)*(--($E$13:$E$83=$E$3)))</f>
        <v>27.9</v>
      </c>
      <c r="AIO3" s="957"/>
      <c r="AIP3" s="957"/>
      <c r="AIQ3" s="957"/>
      <c r="AIR3" s="957"/>
      <c r="AIS3" s="957"/>
      <c r="AIT3" s="957"/>
      <c r="AIU3" s="957" cm="1">
        <f t="array" ref="AIU3">SUM((AIU13:AIY83)*(--($E$13:$E$83=$E$3)))</f>
        <v>27.9</v>
      </c>
      <c r="AIV3" s="957"/>
      <c r="AIW3" s="957"/>
      <c r="AIX3" s="957"/>
      <c r="AIY3" s="957"/>
      <c r="AIZ3" s="957"/>
      <c r="AJA3" s="957"/>
      <c r="AJB3" s="957" cm="1">
        <f t="array" ref="AJB3">SUM((AJB13:AJF83)*(--($E$13:$E$83=$E$3)))</f>
        <v>32.549999999999997</v>
      </c>
      <c r="AJC3" s="957"/>
      <c r="AJD3" s="957"/>
      <c r="AJE3" s="957"/>
      <c r="AJF3" s="957"/>
      <c r="AJG3" s="957"/>
      <c r="AJH3" s="957"/>
      <c r="AJI3" s="957" cm="1">
        <f t="array" ref="AJI3">SUM((AJI13:AJM83)*(--($E$13:$E$83=$E$3)))</f>
        <v>23.25</v>
      </c>
      <c r="AJJ3" s="957"/>
      <c r="AJK3" s="957"/>
      <c r="AJL3" s="957"/>
      <c r="AJM3" s="957"/>
      <c r="AJN3" s="957"/>
      <c r="AJO3" s="957"/>
      <c r="AJP3" s="957" cm="1">
        <f t="array" ref="AJP3">SUM((AJP13:AJT83)*(--($E$13:$E$83=$E$3)))</f>
        <v>24.9</v>
      </c>
      <c r="AJQ3" s="957"/>
      <c r="AJR3" s="957"/>
      <c r="AJS3" s="957"/>
      <c r="AJT3" s="957"/>
      <c r="AJU3" s="957"/>
      <c r="AJV3" s="957"/>
      <c r="AJW3" s="957" cm="1">
        <f t="array" ref="AJW3">SUM((AJW13:AKA83)*(--($E$13:$E$83=$E$3)))</f>
        <v>32.549999999999997</v>
      </c>
      <c r="AJX3" s="957"/>
      <c r="AJY3" s="957"/>
      <c r="AJZ3" s="957"/>
      <c r="AKA3" s="957"/>
      <c r="AKB3" s="957"/>
      <c r="AKC3" s="957"/>
      <c r="AKD3" s="957" cm="1">
        <f t="array" ref="AKD3">SUM((AKD13:AKH83)*(--($E$13:$E$83=$E$3)))</f>
        <v>32.549999999999997</v>
      </c>
      <c r="AKE3" s="957"/>
      <c r="AKF3" s="957"/>
      <c r="AKG3" s="957"/>
      <c r="AKH3" s="957"/>
      <c r="AKI3" s="957"/>
      <c r="AKJ3" s="957"/>
      <c r="AKK3" s="957" cm="1">
        <f t="array" ref="AKK3">SUM((AKK13:AKO83)*(--($E$13:$E$83=$E$3)))</f>
        <v>32.549999999999997</v>
      </c>
      <c r="AKL3" s="957"/>
      <c r="AKM3" s="957"/>
      <c r="AKN3" s="957"/>
      <c r="AKO3" s="957"/>
      <c r="AKP3" s="957"/>
      <c r="AKQ3" s="957"/>
      <c r="AKR3" s="957" cm="1">
        <f t="array" ref="AKR3">SUM((AKR13:AKV83)*(--($E$13:$E$83=$E$3)))</f>
        <v>21.549999999999997</v>
      </c>
      <c r="AKS3" s="957"/>
      <c r="AKT3" s="957"/>
      <c r="AKU3" s="957"/>
      <c r="AKV3" s="957"/>
      <c r="AKW3" s="957"/>
      <c r="AKX3" s="957"/>
      <c r="AKY3" s="957" cm="1">
        <f t="array" ref="AKY3">SUM((AKY13:ALC83)*(--($E$13:$E$83=$E$3)))</f>
        <v>32.549999999999997</v>
      </c>
      <c r="AKZ3" s="957"/>
      <c r="ALA3" s="957"/>
      <c r="ALB3" s="957"/>
      <c r="ALC3" s="957"/>
      <c r="ALD3" s="957"/>
      <c r="ALE3" s="957"/>
      <c r="ALF3" s="957" cm="1">
        <f t="array" ref="ALF3">SUM((ALF13:ALJ83)*(--($E$13:$E$83=$E$3)))</f>
        <v>32.549999999999997</v>
      </c>
      <c r="ALG3" s="957"/>
      <c r="ALH3" s="957"/>
      <c r="ALI3" s="957"/>
      <c r="ALJ3" s="957"/>
      <c r="ALK3" s="957"/>
      <c r="ALL3" s="957"/>
      <c r="ALM3" s="957" cm="1">
        <f t="array" ref="ALM3">SUM((ALM13:ALQ83)*(--($E$13:$E$83=$E$3)))</f>
        <v>32.549999999999997</v>
      </c>
      <c r="ALN3" s="957"/>
      <c r="ALO3" s="957"/>
      <c r="ALP3" s="957"/>
      <c r="ALQ3" s="957"/>
      <c r="ALR3" s="957"/>
      <c r="ALS3" s="957"/>
      <c r="ALT3" s="957" cm="1">
        <f t="array" ref="ALT3">SUM((ALT13:ALX83)*(--($E$13:$E$83=$E$3)))</f>
        <v>23.25</v>
      </c>
      <c r="ALU3" s="957"/>
      <c r="ALV3" s="957"/>
      <c r="ALW3" s="957"/>
      <c r="ALX3" s="957"/>
      <c r="ALY3" s="957"/>
      <c r="ALZ3" s="957"/>
      <c r="AMA3" s="957" cm="1">
        <f t="array" ref="AMA3">SUM((AMA13:AME83)*(--($E$13:$E$83=$E$3)))</f>
        <v>32.549999999999997</v>
      </c>
      <c r="AMB3" s="957"/>
      <c r="AMC3" s="957"/>
      <c r="AMD3" s="957"/>
      <c r="AME3" s="957"/>
      <c r="AMF3" s="957"/>
      <c r="AMG3" s="957"/>
      <c r="AMH3" s="957" cm="1">
        <f t="array" ref="AMH3">SUM((AMH13:AML83)*(--($E$13:$E$83=$E$3)))</f>
        <v>12</v>
      </c>
      <c r="AMI3" s="957"/>
      <c r="AMJ3" s="957"/>
      <c r="AMK3" s="957"/>
      <c r="AML3" s="957"/>
      <c r="AMM3" s="957"/>
      <c r="AMN3" s="957"/>
      <c r="AMO3" s="957" cm="1">
        <f t="array" ref="AMO3">SUM((AMO13:AMS83)*(--($E$13:$E$83=$E$3)))</f>
        <v>12</v>
      </c>
      <c r="AMP3" s="957"/>
      <c r="AMQ3" s="957"/>
      <c r="AMR3" s="957"/>
      <c r="AMS3" s="957"/>
      <c r="AMT3" s="957"/>
      <c r="AMU3" s="957"/>
      <c r="AMV3" s="957" cm="1">
        <f t="array" ref="AMV3">SUM((AMV13:AMZ83)*(--($E$13:$E$83=$E$3)))</f>
        <v>23.549999999999997</v>
      </c>
      <c r="AMW3" s="957"/>
      <c r="AMX3" s="957"/>
      <c r="AMY3" s="957"/>
      <c r="AMZ3" s="957"/>
      <c r="ANA3" s="957"/>
      <c r="ANB3" s="957"/>
      <c r="ANC3" s="957" cm="1">
        <f t="array" ref="ANC3">SUM((ANC13:ANG83)*(--($E$13:$E$83=$E$3)))</f>
        <v>32.549999999999997</v>
      </c>
      <c r="AND3" s="957"/>
      <c r="ANE3" s="957"/>
      <c r="ANF3" s="957"/>
      <c r="ANG3" s="957"/>
      <c r="ANH3" s="957"/>
      <c r="ANI3" s="957"/>
      <c r="ANJ3" s="957" cm="1">
        <f t="array" ref="ANJ3">SUM((ANJ13:ANN83)*(--($E$13:$E$83=$E$3)))</f>
        <v>32.549999999999997</v>
      </c>
      <c r="ANK3" s="957"/>
      <c r="ANL3" s="957"/>
      <c r="ANM3" s="957"/>
      <c r="ANN3" s="957"/>
      <c r="ANO3" s="957"/>
      <c r="ANP3" s="957"/>
      <c r="ANQ3" s="957" cm="1">
        <f t="array" ref="ANQ3">SUM((ANQ13:ANU83)*(--($E$13:$E$83=$E$3)))</f>
        <v>32.549999999999997</v>
      </c>
      <c r="ANR3" s="957"/>
      <c r="ANS3" s="957"/>
      <c r="ANT3" s="957"/>
      <c r="ANU3" s="957"/>
      <c r="ANV3" s="957"/>
      <c r="ANW3" s="957"/>
      <c r="ANX3" s="957" cm="1">
        <f t="array" ref="ANX3">SUM((ANX13:AOB83)*(--($E$13:$E$83=$E$3)))</f>
        <v>32.549999999999997</v>
      </c>
      <c r="ANY3" s="957"/>
      <c r="ANZ3" s="957"/>
      <c r="AOA3" s="957"/>
      <c r="AOB3" s="957"/>
      <c r="AOC3" s="957"/>
      <c r="AOD3" s="957"/>
      <c r="AOE3" s="957" cm="1">
        <f t="array" ref="AOE3">SUM((AOE13:AOI83)*(--($E$13:$E$83=$E$3)))</f>
        <v>32.549999999999997</v>
      </c>
      <c r="AOF3" s="957"/>
      <c r="AOG3" s="957"/>
      <c r="AOH3" s="957"/>
      <c r="AOI3" s="957"/>
      <c r="AOJ3" s="957"/>
      <c r="AOK3" s="957"/>
      <c r="AOL3" s="957" cm="1">
        <f t="array" ref="AOL3">SUM((AOL13:AOP83)*(--($E$13:$E$83=$E$3)))</f>
        <v>32.549999999999997</v>
      </c>
      <c r="AOM3" s="957"/>
      <c r="AON3" s="957"/>
      <c r="AOO3" s="957"/>
      <c r="AOP3" s="957"/>
      <c r="AOQ3" s="957"/>
      <c r="AOR3" s="957"/>
    </row>
    <row r="4" spans="1:1089" s="757" customFormat="1" ht="10.5" customHeight="1">
      <c r="D4" s="768"/>
      <c r="E4" s="757" t="s">
        <v>6</v>
      </c>
      <c r="F4" s="757" t="s">
        <v>134</v>
      </c>
      <c r="G4" s="961">
        <v>10.3885585246519</v>
      </c>
      <c r="H4" s="961"/>
      <c r="I4" s="961"/>
      <c r="J4" s="961"/>
      <c r="K4" s="961"/>
      <c r="L4" s="961"/>
      <c r="M4" s="961"/>
      <c r="N4" s="961">
        <v>10.388558524651856</v>
      </c>
      <c r="O4" s="961"/>
      <c r="P4" s="961"/>
      <c r="Q4" s="961"/>
      <c r="R4" s="961"/>
      <c r="S4" s="961"/>
      <c r="T4" s="961"/>
      <c r="U4" s="961">
        <v>10.388558524651856</v>
      </c>
      <c r="V4" s="961"/>
      <c r="W4" s="961"/>
      <c r="X4" s="961"/>
      <c r="Y4" s="961"/>
      <c r="Z4" s="961"/>
      <c r="AA4" s="961"/>
      <c r="AB4" s="961">
        <v>8.1544599171998424</v>
      </c>
      <c r="AC4" s="961"/>
      <c r="AD4" s="961"/>
      <c r="AE4" s="961"/>
      <c r="AF4" s="961"/>
      <c r="AG4" s="961"/>
      <c r="AH4" s="961"/>
      <c r="AI4" s="961">
        <v>10.388558524651856</v>
      </c>
      <c r="AJ4" s="961"/>
      <c r="AK4" s="961"/>
      <c r="AL4" s="961"/>
      <c r="AM4" s="961"/>
      <c r="AN4" s="961"/>
      <c r="AO4" s="961"/>
      <c r="AP4" s="961">
        <v>10.069401580730139</v>
      </c>
      <c r="AQ4" s="961"/>
      <c r="AR4" s="961"/>
      <c r="AS4" s="961"/>
      <c r="AT4" s="961"/>
      <c r="AU4" s="961"/>
      <c r="AV4" s="961"/>
      <c r="AW4" s="961">
        <v>10.388558524651856</v>
      </c>
      <c r="AX4" s="961"/>
      <c r="AY4" s="961"/>
      <c r="AZ4" s="961"/>
      <c r="BA4" s="961"/>
      <c r="BB4" s="961"/>
      <c r="BC4" s="961"/>
      <c r="BD4" s="961">
        <v>1.914941663530296</v>
      </c>
      <c r="BE4" s="961"/>
      <c r="BF4" s="961"/>
      <c r="BG4" s="961"/>
      <c r="BH4" s="961"/>
      <c r="BI4" s="961"/>
      <c r="BJ4" s="961"/>
      <c r="BK4" s="961">
        <v>9.4310876928867078</v>
      </c>
      <c r="BL4" s="961"/>
      <c r="BM4" s="961"/>
      <c r="BN4" s="961"/>
      <c r="BO4" s="961"/>
      <c r="BP4" s="961"/>
      <c r="BQ4" s="961"/>
      <c r="BR4" s="961">
        <v>10.388558524651856</v>
      </c>
      <c r="BS4" s="961"/>
      <c r="BT4" s="961"/>
      <c r="BU4" s="961"/>
      <c r="BV4" s="961"/>
      <c r="BW4" s="961"/>
      <c r="BX4" s="961"/>
      <c r="BY4" s="961">
        <v>9.2236356793375922</v>
      </c>
      <c r="BZ4" s="961"/>
      <c r="CA4" s="961"/>
      <c r="CB4" s="961"/>
      <c r="CC4" s="961"/>
      <c r="CD4" s="961"/>
      <c r="CE4" s="961"/>
      <c r="CF4" s="961">
        <v>5.5214151298456864</v>
      </c>
      <c r="CG4" s="961"/>
      <c r="CH4" s="961"/>
      <c r="CI4" s="961"/>
      <c r="CJ4" s="961"/>
      <c r="CK4" s="961"/>
      <c r="CL4" s="961"/>
      <c r="CM4" s="961">
        <v>6.4629281144147495</v>
      </c>
      <c r="CN4" s="961"/>
      <c r="CO4" s="961"/>
      <c r="CP4" s="961"/>
      <c r="CQ4" s="961"/>
      <c r="CR4" s="961"/>
      <c r="CS4" s="961"/>
      <c r="CT4" s="961">
        <v>8.4736168611215597</v>
      </c>
      <c r="CU4" s="961"/>
      <c r="CV4" s="961"/>
      <c r="CW4" s="961"/>
      <c r="CX4" s="961"/>
      <c r="CY4" s="961"/>
      <c r="CZ4" s="961"/>
      <c r="DA4" s="961">
        <v>7.1012420022581813</v>
      </c>
      <c r="DB4" s="961"/>
      <c r="DC4" s="961"/>
      <c r="DD4" s="961"/>
      <c r="DE4" s="961"/>
      <c r="DF4" s="961"/>
      <c r="DG4" s="961"/>
      <c r="DH4" s="961">
        <v>6.9895370718855805</v>
      </c>
      <c r="DI4" s="961"/>
      <c r="DJ4" s="961"/>
      <c r="DK4" s="961"/>
      <c r="DL4" s="961"/>
      <c r="DM4" s="961"/>
      <c r="DN4" s="961"/>
      <c r="DO4" s="961">
        <v>6.2554761008656339</v>
      </c>
      <c r="DP4" s="961"/>
      <c r="DQ4" s="961"/>
      <c r="DR4" s="961"/>
      <c r="DS4" s="961"/>
      <c r="DT4" s="961"/>
      <c r="DU4" s="961"/>
      <c r="DV4" s="961">
        <v>7.7395558901016122</v>
      </c>
      <c r="DW4" s="961"/>
      <c r="DX4" s="961"/>
      <c r="DY4" s="961"/>
      <c r="DZ4" s="961"/>
      <c r="EA4" s="961"/>
      <c r="EB4" s="961"/>
      <c r="EC4" s="961">
        <v>6.4629281144147495</v>
      </c>
      <c r="ED4" s="961"/>
      <c r="EE4" s="961"/>
      <c r="EF4" s="961"/>
      <c r="EG4" s="961"/>
      <c r="EH4" s="961"/>
      <c r="EI4" s="961"/>
      <c r="EJ4" s="961">
        <v>8.2661648475724441</v>
      </c>
      <c r="EK4" s="961"/>
      <c r="EL4" s="961"/>
      <c r="EM4" s="961"/>
      <c r="EN4" s="961"/>
      <c r="EO4" s="961"/>
      <c r="EP4" s="961"/>
      <c r="EQ4" s="961">
        <v>7.4203989461798976</v>
      </c>
      <c r="ER4" s="961"/>
      <c r="ES4" s="961"/>
      <c r="ET4" s="961"/>
      <c r="EU4" s="961"/>
      <c r="EV4" s="961"/>
      <c r="EW4" s="961"/>
      <c r="EX4" s="961">
        <v>8.2661648475724441</v>
      </c>
      <c r="EY4" s="961"/>
      <c r="EZ4" s="961"/>
      <c r="FA4" s="961"/>
      <c r="FB4" s="961"/>
      <c r="FC4" s="961"/>
      <c r="FD4" s="961"/>
      <c r="FE4" s="961">
        <v>5.7288671433948029</v>
      </c>
      <c r="FF4" s="961"/>
      <c r="FG4" s="961"/>
      <c r="FH4" s="961"/>
      <c r="FI4" s="961"/>
      <c r="FJ4" s="961"/>
      <c r="FK4" s="961"/>
      <c r="FL4" s="961">
        <v>5.9363191569439184</v>
      </c>
      <c r="FM4" s="961"/>
      <c r="FN4" s="961"/>
      <c r="FO4" s="961"/>
      <c r="FP4" s="961"/>
      <c r="FQ4" s="961"/>
      <c r="FR4" s="961"/>
      <c r="FS4" s="961">
        <v>5.9363191569439184</v>
      </c>
      <c r="FT4" s="961"/>
      <c r="FU4" s="961"/>
      <c r="FV4" s="961"/>
      <c r="FW4" s="961"/>
      <c r="FX4" s="961"/>
      <c r="FY4" s="961"/>
      <c r="FZ4" s="961">
        <v>6.2554761008656339</v>
      </c>
      <c r="GA4" s="961"/>
      <c r="GB4" s="961"/>
      <c r="GC4" s="961"/>
      <c r="GD4" s="961"/>
      <c r="GE4" s="961"/>
      <c r="GF4" s="961"/>
      <c r="GG4" s="961">
        <v>7.6278509597290123</v>
      </c>
      <c r="GH4" s="961"/>
      <c r="GI4" s="961"/>
      <c r="GJ4" s="961"/>
      <c r="GK4" s="961"/>
      <c r="GL4" s="961"/>
      <c r="GM4" s="961"/>
      <c r="GN4" s="961">
        <v>8.2661648475724441</v>
      </c>
      <c r="GO4" s="961"/>
      <c r="GP4" s="961"/>
      <c r="GQ4" s="961"/>
      <c r="GR4" s="961"/>
      <c r="GS4" s="961"/>
      <c r="GT4" s="961"/>
      <c r="GU4" s="961">
        <v>8.0587128340233285</v>
      </c>
      <c r="GV4" s="961"/>
      <c r="GW4" s="961"/>
      <c r="GX4" s="961"/>
      <c r="GY4" s="961"/>
      <c r="GZ4" s="961"/>
      <c r="HA4" s="961"/>
      <c r="HB4" s="961">
        <v>5.8246142265713168</v>
      </c>
      <c r="HC4" s="961"/>
      <c r="HD4" s="961"/>
      <c r="HE4" s="961"/>
      <c r="HF4" s="961"/>
      <c r="HG4" s="961"/>
      <c r="HH4" s="961"/>
      <c r="HI4" s="961">
        <v>8.5853217914941595</v>
      </c>
      <c r="HJ4" s="961"/>
      <c r="HK4" s="961"/>
      <c r="HL4" s="961"/>
      <c r="HM4" s="961"/>
      <c r="HN4" s="961"/>
      <c r="HO4" s="961"/>
      <c r="HP4" s="961">
        <v>6.7820850583364649</v>
      </c>
      <c r="HQ4" s="961"/>
      <c r="HR4" s="961"/>
      <c r="HS4" s="961"/>
      <c r="HT4" s="961"/>
      <c r="HU4" s="961"/>
      <c r="HV4" s="961"/>
      <c r="HW4" s="961">
        <v>8.9044787354158768</v>
      </c>
      <c r="HX4" s="961"/>
      <c r="HY4" s="961"/>
      <c r="HZ4" s="961"/>
      <c r="IA4" s="961"/>
      <c r="IB4" s="961"/>
      <c r="IC4" s="961"/>
      <c r="ID4" s="961">
        <v>5.7448249905908879</v>
      </c>
      <c r="IE4" s="961"/>
      <c r="IF4" s="961"/>
      <c r="IG4" s="961"/>
      <c r="IH4" s="961"/>
      <c r="II4" s="961"/>
      <c r="IJ4" s="961"/>
      <c r="IK4" s="961">
        <v>7.212946932630782</v>
      </c>
      <c r="IL4" s="961"/>
      <c r="IM4" s="961"/>
      <c r="IN4" s="961"/>
      <c r="IO4" s="961"/>
      <c r="IP4" s="961"/>
      <c r="IQ4" s="961"/>
      <c r="IR4" s="961">
        <v>6.9895370718855805</v>
      </c>
      <c r="IS4" s="961"/>
      <c r="IT4" s="961"/>
      <c r="IU4" s="961"/>
      <c r="IV4" s="961"/>
      <c r="IW4" s="961"/>
      <c r="IX4" s="961"/>
      <c r="IY4" s="961">
        <v>9.7502446368084232</v>
      </c>
      <c r="IZ4" s="961"/>
      <c r="JA4" s="961"/>
      <c r="JB4" s="961"/>
      <c r="JC4" s="961"/>
      <c r="JD4" s="961"/>
      <c r="JE4" s="961"/>
      <c r="JF4" s="961">
        <v>10.388558524651856</v>
      </c>
      <c r="JG4" s="961"/>
      <c r="JH4" s="961"/>
      <c r="JI4" s="961"/>
      <c r="JJ4" s="961"/>
      <c r="JK4" s="961"/>
      <c r="JL4" s="961"/>
      <c r="JM4" s="961">
        <v>20.777117049303715</v>
      </c>
      <c r="JN4" s="961"/>
      <c r="JO4" s="961"/>
      <c r="JP4" s="961"/>
      <c r="JQ4" s="961"/>
      <c r="JR4" s="961"/>
      <c r="JS4" s="961"/>
      <c r="JT4" s="961">
        <v>23.106962739932239</v>
      </c>
      <c r="JU4" s="961"/>
      <c r="JV4" s="961"/>
      <c r="JW4" s="961"/>
      <c r="JX4" s="961"/>
      <c r="JY4" s="961"/>
      <c r="JZ4" s="961"/>
      <c r="KA4" s="961">
        <v>22.356943921716205</v>
      </c>
      <c r="KB4" s="961"/>
      <c r="KC4" s="961"/>
      <c r="KD4" s="961"/>
      <c r="KE4" s="961"/>
      <c r="KF4" s="961"/>
      <c r="KG4" s="961"/>
      <c r="KH4" s="961">
        <v>9.4151298456906201</v>
      </c>
      <c r="KI4" s="961"/>
      <c r="KJ4" s="961"/>
      <c r="KK4" s="961"/>
      <c r="KL4" s="961"/>
      <c r="KM4" s="961"/>
      <c r="KN4" s="961"/>
      <c r="KO4" s="961">
        <v>13.181181783966869</v>
      </c>
      <c r="KP4" s="961"/>
      <c r="KQ4" s="961"/>
      <c r="KR4" s="961"/>
      <c r="KS4" s="961"/>
      <c r="KT4" s="961"/>
      <c r="KU4" s="961"/>
      <c r="KV4" s="961">
        <v>17.665336846066978</v>
      </c>
      <c r="KW4" s="961"/>
      <c r="KX4" s="961"/>
      <c r="KY4" s="961"/>
      <c r="KZ4" s="961"/>
      <c r="LA4" s="961"/>
      <c r="LB4" s="961"/>
      <c r="LC4" s="961">
        <v>21.830334964245377</v>
      </c>
      <c r="LD4" s="961"/>
      <c r="LE4" s="961"/>
      <c r="LF4" s="961"/>
      <c r="LG4" s="961"/>
      <c r="LH4" s="961"/>
      <c r="LI4" s="961"/>
      <c r="LJ4" s="961">
        <v>21.830334964245377</v>
      </c>
      <c r="LK4" s="961"/>
      <c r="LL4" s="961"/>
      <c r="LM4" s="961"/>
      <c r="LN4" s="961"/>
      <c r="LO4" s="961"/>
      <c r="LP4" s="961"/>
      <c r="LQ4" s="961">
        <v>20.090929619872018</v>
      </c>
      <c r="LR4" s="961"/>
      <c r="LS4" s="961"/>
      <c r="LT4" s="961"/>
      <c r="LU4" s="961"/>
      <c r="LV4" s="961"/>
      <c r="LW4" s="961"/>
      <c r="LX4" s="961">
        <v>21.622882950696258</v>
      </c>
      <c r="LY4" s="961"/>
      <c r="LZ4" s="961"/>
      <c r="MA4" s="961"/>
      <c r="MB4" s="961"/>
      <c r="MC4" s="961"/>
      <c r="MD4" s="961"/>
      <c r="ME4" s="961">
        <v>20.777117049303712</v>
      </c>
      <c r="MF4" s="961"/>
      <c r="MG4" s="961"/>
      <c r="MH4" s="961"/>
      <c r="MI4" s="961"/>
      <c r="MJ4" s="961"/>
      <c r="MK4" s="961"/>
      <c r="ML4" s="961">
        <v>21.718630033872774</v>
      </c>
      <c r="MM4" s="961"/>
      <c r="MN4" s="961"/>
      <c r="MO4" s="961"/>
      <c r="MP4" s="961"/>
      <c r="MQ4" s="961"/>
      <c r="MR4" s="961"/>
      <c r="MS4" s="961">
        <v>22.771847948814433</v>
      </c>
      <c r="MT4" s="961"/>
      <c r="MU4" s="961"/>
      <c r="MV4" s="961"/>
      <c r="MW4" s="961"/>
      <c r="MX4" s="961"/>
      <c r="MY4" s="961"/>
      <c r="MZ4" s="961">
        <v>23.697403086187414</v>
      </c>
      <c r="NA4" s="961"/>
      <c r="NB4" s="961"/>
      <c r="NC4" s="961"/>
      <c r="ND4" s="961"/>
      <c r="NE4" s="961"/>
      <c r="NF4" s="961"/>
      <c r="NG4" s="961">
        <v>25.133609333835132</v>
      </c>
      <c r="NH4" s="961"/>
      <c r="NI4" s="961"/>
      <c r="NJ4" s="961"/>
      <c r="NK4" s="961"/>
      <c r="NL4" s="961"/>
      <c r="NM4" s="961"/>
      <c r="NN4" s="961">
        <v>24.511253293187792</v>
      </c>
      <c r="NO4" s="961"/>
      <c r="NP4" s="961"/>
      <c r="NQ4" s="961"/>
      <c r="NR4" s="961"/>
      <c r="NS4" s="961"/>
      <c r="NT4" s="961"/>
      <c r="NU4" s="961">
        <v>24.192096349266077</v>
      </c>
      <c r="NV4" s="961"/>
      <c r="NW4" s="961"/>
      <c r="NX4" s="961"/>
      <c r="NY4" s="961"/>
      <c r="NZ4" s="961"/>
      <c r="OA4" s="961"/>
      <c r="OB4" s="961">
        <v>27.48260444109896</v>
      </c>
      <c r="OC4" s="961"/>
      <c r="OD4" s="961"/>
      <c r="OE4" s="961"/>
      <c r="OF4" s="961"/>
      <c r="OG4" s="961"/>
      <c r="OH4" s="961"/>
      <c r="OI4" s="961">
        <v>23.330372600677443</v>
      </c>
      <c r="OJ4" s="961"/>
      <c r="OK4" s="961"/>
      <c r="OL4" s="961"/>
      <c r="OM4" s="961"/>
      <c r="ON4" s="961"/>
      <c r="OO4" s="961"/>
      <c r="OP4" s="961">
        <v>24.176138502069993</v>
      </c>
      <c r="OQ4" s="961"/>
      <c r="OR4" s="961"/>
      <c r="OS4" s="961"/>
      <c r="OT4" s="961"/>
      <c r="OU4" s="961"/>
      <c r="OV4" s="961"/>
      <c r="OW4" s="961">
        <v>18.191945803537809</v>
      </c>
      <c r="OX4" s="961"/>
      <c r="OY4" s="961"/>
      <c r="OZ4" s="961"/>
      <c r="PA4" s="961"/>
      <c r="PB4" s="961"/>
      <c r="PC4" s="961"/>
      <c r="PD4" s="961">
        <v>13.755664283025963</v>
      </c>
      <c r="PE4" s="961"/>
      <c r="PF4" s="961"/>
      <c r="PG4" s="961"/>
      <c r="PH4" s="961"/>
      <c r="PI4" s="961"/>
      <c r="PJ4" s="961"/>
      <c r="PK4" s="961">
        <v>23.23462551750093</v>
      </c>
      <c r="PL4" s="961"/>
      <c r="PM4" s="961"/>
      <c r="PN4" s="961"/>
      <c r="PO4" s="961"/>
      <c r="PP4" s="961"/>
      <c r="PQ4" s="961"/>
      <c r="PR4" s="961">
        <v>22.708016560030096</v>
      </c>
      <c r="PS4" s="961"/>
      <c r="PT4" s="961"/>
      <c r="PU4" s="961"/>
      <c r="PV4" s="961"/>
      <c r="PW4" s="961"/>
      <c r="PX4" s="961"/>
      <c r="PY4" s="961">
        <v>23.346330447873527</v>
      </c>
      <c r="PZ4" s="961"/>
      <c r="QA4" s="961"/>
      <c r="QB4" s="961"/>
      <c r="QC4" s="961"/>
      <c r="QD4" s="961"/>
      <c r="QE4" s="961"/>
      <c r="QF4" s="961">
        <v>24.495295445991708</v>
      </c>
      <c r="QG4" s="961"/>
      <c r="QH4" s="961"/>
      <c r="QI4" s="961"/>
      <c r="QJ4" s="961"/>
      <c r="QK4" s="961"/>
      <c r="QL4" s="961"/>
      <c r="QM4" s="961">
        <v>24.192096349266077</v>
      </c>
      <c r="QN4" s="961"/>
      <c r="QO4" s="961"/>
      <c r="QP4" s="961"/>
      <c r="QQ4" s="961"/>
      <c r="QR4" s="961"/>
      <c r="QS4" s="961"/>
      <c r="QT4" s="961">
        <v>24.479337598795624</v>
      </c>
      <c r="QU4" s="961"/>
      <c r="QV4" s="961"/>
      <c r="QW4" s="961"/>
      <c r="QX4" s="961"/>
      <c r="QY4" s="961"/>
      <c r="QZ4" s="961"/>
      <c r="RA4" s="961">
        <v>17.410011290929607</v>
      </c>
      <c r="RB4" s="961"/>
      <c r="RC4" s="961"/>
      <c r="RD4" s="961"/>
      <c r="RE4" s="961"/>
      <c r="RF4" s="961"/>
      <c r="RG4" s="961"/>
      <c r="RH4" s="961">
        <v>25.021904403462536</v>
      </c>
      <c r="RI4" s="961"/>
      <c r="RJ4" s="961"/>
      <c r="RK4" s="961"/>
      <c r="RL4" s="961"/>
      <c r="RM4" s="961"/>
      <c r="RN4" s="961"/>
      <c r="RO4" s="961">
        <v>25.325103500188167</v>
      </c>
      <c r="RP4" s="961"/>
      <c r="RQ4" s="961"/>
      <c r="RR4" s="961"/>
      <c r="RS4" s="961"/>
      <c r="RT4" s="961"/>
      <c r="RU4" s="961"/>
      <c r="RV4" s="961">
        <v>24.160180654873908</v>
      </c>
      <c r="RW4" s="961"/>
      <c r="RX4" s="961"/>
      <c r="RY4" s="961"/>
      <c r="RZ4" s="961"/>
      <c r="SA4" s="961"/>
      <c r="SB4" s="961"/>
      <c r="SC4" s="961">
        <v>21.511178020323662</v>
      </c>
      <c r="SD4" s="961"/>
      <c r="SE4" s="961"/>
      <c r="SF4" s="961"/>
      <c r="SG4" s="961"/>
      <c r="SH4" s="961"/>
      <c r="SI4" s="961"/>
      <c r="SJ4" s="961">
        <v>18.983455024463662</v>
      </c>
      <c r="SK4" s="961"/>
      <c r="SL4" s="961"/>
      <c r="SM4" s="961"/>
      <c r="SN4" s="961"/>
      <c r="SO4" s="961"/>
      <c r="SP4" s="961"/>
      <c r="SQ4" s="961">
        <v>20.240933383515227</v>
      </c>
      <c r="SR4" s="961"/>
      <c r="SS4" s="961"/>
      <c r="ST4" s="961"/>
      <c r="SU4" s="956"/>
      <c r="SV4" s="961"/>
      <c r="SW4" s="961"/>
      <c r="SX4" s="965">
        <v>20.442002258185909</v>
      </c>
      <c r="SY4" s="965"/>
      <c r="SZ4" s="965"/>
      <c r="TA4" s="965"/>
      <c r="TB4" s="965"/>
      <c r="TC4" s="965"/>
      <c r="TD4" s="965"/>
      <c r="TE4" s="965">
        <v>17.872788859616097</v>
      </c>
      <c r="TF4" s="965"/>
      <c r="TG4" s="965"/>
      <c r="TH4" s="965"/>
      <c r="TI4" s="965"/>
      <c r="TJ4" s="965"/>
      <c r="TK4" s="965"/>
      <c r="TL4" s="965">
        <v>24.160180654873908</v>
      </c>
      <c r="TM4" s="965"/>
      <c r="TN4" s="965"/>
      <c r="TO4" s="965"/>
      <c r="TP4" s="965"/>
      <c r="TQ4" s="965"/>
      <c r="TR4" s="965"/>
      <c r="TS4" s="965">
        <v>23.23462551750092</v>
      </c>
      <c r="TT4" s="965"/>
      <c r="TU4" s="965"/>
      <c r="TV4" s="965"/>
      <c r="TW4" s="965"/>
      <c r="TX4" s="965"/>
      <c r="TY4" s="966"/>
      <c r="TZ4" s="956">
        <v>24.785728264960465</v>
      </c>
      <c r="UA4" s="967"/>
      <c r="UB4" s="965"/>
      <c r="UC4" s="965"/>
      <c r="UD4" s="965"/>
      <c r="UE4" s="965"/>
      <c r="UF4" s="965"/>
      <c r="UG4" s="965">
        <v>25.644260444109882</v>
      </c>
      <c r="UH4" s="965"/>
      <c r="UI4" s="965"/>
      <c r="UJ4" s="965"/>
      <c r="UK4" s="965"/>
      <c r="UL4" s="965"/>
      <c r="UM4" s="965"/>
      <c r="UN4" s="965">
        <v>24.399548362815185</v>
      </c>
      <c r="UO4" s="965"/>
      <c r="UP4" s="965"/>
      <c r="UQ4" s="965"/>
      <c r="UR4" s="965"/>
      <c r="US4" s="965"/>
      <c r="UT4" s="965"/>
      <c r="UU4" s="965">
        <v>22.037786977794493</v>
      </c>
      <c r="UV4" s="965"/>
      <c r="UW4" s="965"/>
      <c r="UX4" s="965"/>
      <c r="UY4" s="965"/>
      <c r="UZ4" s="965"/>
      <c r="VA4" s="965"/>
      <c r="VB4" s="965">
        <v>22.77184794881444</v>
      </c>
      <c r="VC4" s="966"/>
      <c r="VD4" s="956"/>
      <c r="VE4" s="956"/>
      <c r="VF4" s="956"/>
      <c r="VG4" s="956"/>
      <c r="VH4" s="956"/>
      <c r="VI4" s="956">
        <v>23.106962739932239</v>
      </c>
      <c r="VJ4" s="956"/>
      <c r="VK4" s="956"/>
      <c r="VL4" s="956"/>
      <c r="VM4" s="956"/>
      <c r="VN4" s="956"/>
      <c r="VO4" s="956"/>
      <c r="VP4" s="956">
        <v>24.75062100112908</v>
      </c>
      <c r="VQ4" s="956"/>
      <c r="VR4" s="956"/>
      <c r="VS4" s="956"/>
      <c r="VT4" s="956"/>
      <c r="VU4" s="956"/>
      <c r="VV4" s="956"/>
      <c r="VW4" s="956">
        <v>25.59638690252163</v>
      </c>
      <c r="VX4" s="956"/>
      <c r="VY4" s="956"/>
      <c r="VZ4" s="956"/>
      <c r="WA4" s="956"/>
      <c r="WB4" s="956"/>
      <c r="WC4" s="956"/>
      <c r="WD4" s="956">
        <v>25.70809183289423</v>
      </c>
      <c r="WE4" s="956"/>
      <c r="WF4" s="956"/>
      <c r="WG4" s="956"/>
      <c r="WH4" s="956"/>
      <c r="WI4" s="956"/>
      <c r="WJ4" s="956"/>
      <c r="WK4" s="956">
        <v>25.516597666541202</v>
      </c>
      <c r="WL4" s="956"/>
      <c r="WM4" s="956"/>
      <c r="WN4" s="956"/>
      <c r="WO4" s="956"/>
      <c r="WP4" s="956"/>
      <c r="WQ4" s="956"/>
      <c r="WR4" s="956">
        <v>13.452465186300326</v>
      </c>
      <c r="WS4" s="956"/>
      <c r="WT4" s="956"/>
      <c r="WU4" s="956"/>
      <c r="WV4" s="956"/>
      <c r="WW4" s="956"/>
      <c r="WX4" s="956"/>
      <c r="WY4" s="956">
        <v>26.154911554384633</v>
      </c>
      <c r="WZ4" s="956"/>
      <c r="XA4" s="956"/>
      <c r="XB4" s="956"/>
      <c r="XC4" s="956"/>
      <c r="XD4" s="956"/>
      <c r="XE4" s="956"/>
      <c r="XF4" s="956">
        <v>25.835754610462917</v>
      </c>
      <c r="XG4" s="956"/>
      <c r="XH4" s="956"/>
      <c r="XI4" s="956"/>
      <c r="XJ4" s="956"/>
      <c r="XK4" s="956"/>
      <c r="XL4" s="956"/>
      <c r="XM4" s="956">
        <v>25.468724124952942</v>
      </c>
      <c r="XN4" s="956"/>
      <c r="XO4" s="956"/>
      <c r="XP4" s="956"/>
      <c r="XQ4" s="956"/>
      <c r="XR4" s="956"/>
      <c r="XS4" s="956"/>
      <c r="XT4" s="956">
        <v>24.192096349266077</v>
      </c>
      <c r="XU4" s="956"/>
      <c r="XV4" s="956"/>
      <c r="XW4" s="956"/>
      <c r="XX4" s="956"/>
      <c r="XY4" s="956"/>
      <c r="XZ4" s="956"/>
      <c r="YA4" s="956">
        <v>24.622958223560392</v>
      </c>
      <c r="YB4" s="956"/>
      <c r="YC4" s="956"/>
      <c r="YD4" s="956"/>
      <c r="YE4" s="956"/>
      <c r="YF4" s="956"/>
      <c r="YG4" s="956"/>
      <c r="YH4" s="956">
        <v>7.3406097101994678</v>
      </c>
      <c r="YI4" s="956"/>
      <c r="YJ4" s="956"/>
      <c r="YK4" s="956"/>
      <c r="YL4" s="956"/>
      <c r="YM4" s="956"/>
      <c r="YN4" s="956"/>
      <c r="YO4" s="956">
        <v>12.494994354535178</v>
      </c>
      <c r="YP4" s="956"/>
      <c r="YQ4" s="956"/>
      <c r="YR4" s="956"/>
      <c r="YS4" s="956"/>
      <c r="YT4" s="956"/>
      <c r="YU4" s="956"/>
      <c r="YV4" s="956">
        <v>13.787579977418128</v>
      </c>
      <c r="YW4" s="956"/>
      <c r="YX4" s="956"/>
      <c r="YY4" s="956"/>
      <c r="YZ4" s="956"/>
      <c r="ZA4" s="956"/>
      <c r="ZB4" s="956"/>
      <c r="ZC4" s="956">
        <v>23.027173503951811</v>
      </c>
      <c r="ZD4" s="956"/>
      <c r="ZE4" s="956"/>
      <c r="ZF4" s="956"/>
      <c r="ZG4" s="956"/>
      <c r="ZH4" s="956"/>
      <c r="ZI4" s="956"/>
      <c r="ZJ4" s="956">
        <v>22.708016560030096</v>
      </c>
      <c r="ZK4" s="956"/>
      <c r="ZL4" s="956"/>
      <c r="ZM4" s="956"/>
      <c r="ZN4" s="956"/>
      <c r="ZO4" s="956"/>
      <c r="ZP4" s="956"/>
      <c r="ZQ4" s="956">
        <v>23.346330447873527</v>
      </c>
      <c r="ZR4" s="956"/>
      <c r="ZS4" s="956"/>
      <c r="ZT4" s="956"/>
      <c r="ZU4" s="956"/>
      <c r="ZV4" s="956"/>
      <c r="ZW4" s="956"/>
      <c r="ZX4" s="956">
        <f>ZX3*PARAMS!$F$4</f>
        <v>43.942500000000003</v>
      </c>
      <c r="ZY4" s="956"/>
      <c r="ZZ4" s="956"/>
      <c r="AAA4" s="956"/>
      <c r="AAB4" s="956"/>
      <c r="AAC4" s="956"/>
      <c r="AAD4" s="956"/>
      <c r="AAE4" s="956">
        <f>AAE3*PARAMS!$F$4</f>
        <v>42.052500000000002</v>
      </c>
      <c r="AAF4" s="956"/>
      <c r="AAG4" s="956"/>
      <c r="AAH4" s="956"/>
      <c r="AAI4" s="956"/>
      <c r="AAJ4" s="956"/>
      <c r="AAK4" s="956"/>
      <c r="AAL4" s="956">
        <f>AAL3*PARAMS!$F$4</f>
        <v>40.382999999999996</v>
      </c>
      <c r="AAM4" s="956"/>
      <c r="AAN4" s="956"/>
      <c r="AAO4" s="956"/>
      <c r="AAP4" s="956"/>
      <c r="AAQ4" s="956"/>
      <c r="AAR4" s="956"/>
      <c r="AAS4" s="956">
        <f>AAS3*PARAMS!$F$4</f>
        <v>40.382999999999996</v>
      </c>
      <c r="AAT4" s="956"/>
      <c r="AAU4" s="956"/>
      <c r="AAV4" s="956"/>
      <c r="AAW4" s="956"/>
      <c r="AAX4" s="956"/>
      <c r="AAY4" s="956"/>
      <c r="AAZ4" s="956">
        <f>AAZ3*PARAMS!$F$4</f>
        <v>37.894499999999994</v>
      </c>
      <c r="ABA4" s="956"/>
      <c r="ABB4" s="956"/>
      <c r="ABC4" s="956"/>
      <c r="ABD4" s="956"/>
      <c r="ABE4" s="956"/>
      <c r="ABF4" s="956"/>
      <c r="ABG4" s="956">
        <f>ABG3*PARAMS!$F$4</f>
        <v>43.344000000000001</v>
      </c>
      <c r="ABH4" s="956"/>
      <c r="ABI4" s="956"/>
      <c r="ABJ4" s="956"/>
      <c r="ABK4" s="956"/>
      <c r="ABL4" s="956"/>
      <c r="ABM4" s="956"/>
      <c r="ABN4" s="956">
        <f>ABN3*PARAMS!$F$4</f>
        <v>19.8765</v>
      </c>
      <c r="ABO4" s="956"/>
      <c r="ABP4" s="956"/>
      <c r="ABQ4" s="956"/>
      <c r="ABR4" s="956"/>
      <c r="ABS4" s="956"/>
      <c r="ABT4" s="956"/>
      <c r="ABU4" s="956">
        <f>ABU3*PARAMS!$F$4</f>
        <v>18.616499999999998</v>
      </c>
      <c r="ABV4" s="956"/>
      <c r="ABW4" s="956"/>
      <c r="ABX4" s="956"/>
      <c r="ABY4" s="956"/>
      <c r="ABZ4" s="956"/>
      <c r="ACA4" s="956"/>
      <c r="ACB4" s="956">
        <f>ACB3*PARAMS!$F$4</f>
        <v>19.8765</v>
      </c>
      <c r="ACC4" s="956"/>
      <c r="ACD4" s="956"/>
      <c r="ACE4" s="956"/>
      <c r="ACF4" s="956"/>
      <c r="ACG4" s="956"/>
      <c r="ACH4" s="956"/>
      <c r="ACI4" s="956">
        <f>ACI3*PARAMS!$F$4</f>
        <v>11.907</v>
      </c>
      <c r="ACJ4" s="956"/>
      <c r="ACK4" s="956"/>
      <c r="ACL4" s="956"/>
      <c r="ACM4" s="956"/>
      <c r="ACN4" s="956"/>
      <c r="ACO4" s="956"/>
      <c r="ACP4" s="956">
        <f>ACP3*PARAMS!$F$4</f>
        <v>18.427499999999998</v>
      </c>
      <c r="ACQ4" s="956"/>
      <c r="ACR4" s="956"/>
      <c r="ACS4" s="956"/>
      <c r="ACT4" s="956"/>
      <c r="ACU4" s="956"/>
      <c r="ACV4" s="956"/>
      <c r="ACW4" s="956">
        <f>ACW3*PARAMS!$F$4</f>
        <v>16.946999999999999</v>
      </c>
      <c r="ACX4" s="956"/>
      <c r="ACY4" s="956"/>
      <c r="ACZ4" s="956"/>
      <c r="ADA4" s="956"/>
      <c r="ADB4" s="956"/>
      <c r="ADC4" s="956"/>
      <c r="ADD4" s="956">
        <f>ADD3*PARAMS!$F$4</f>
        <v>13.86</v>
      </c>
      <c r="ADE4" s="956"/>
      <c r="ADF4" s="956"/>
      <c r="ADG4" s="956"/>
      <c r="ADH4" s="956"/>
      <c r="ADI4" s="956"/>
      <c r="ADJ4" s="956"/>
      <c r="ADK4" s="956">
        <f>ADK3*PARAMS!$F$4</f>
        <v>19.057499999999997</v>
      </c>
      <c r="ADL4" s="956"/>
      <c r="ADM4" s="956"/>
      <c r="ADN4" s="956"/>
      <c r="ADO4" s="956"/>
      <c r="ADP4" s="956"/>
      <c r="ADQ4" s="956"/>
      <c r="ADR4" s="956">
        <f>ADR3*PARAMS!$F$4</f>
        <v>17.576999999999998</v>
      </c>
      <c r="ADS4" s="956"/>
      <c r="ADT4" s="956"/>
      <c r="ADU4" s="956"/>
      <c r="ADV4" s="956"/>
      <c r="ADW4" s="956"/>
      <c r="ADX4" s="956"/>
      <c r="ADY4" s="956">
        <f>ADY3*PARAMS!$F$4</f>
        <v>18.427499999999998</v>
      </c>
      <c r="ADZ4" s="956"/>
      <c r="AEA4" s="956"/>
      <c r="AEB4" s="956"/>
      <c r="AEC4" s="956"/>
      <c r="AED4" s="956"/>
      <c r="AEE4" s="956"/>
      <c r="AEF4" s="956">
        <f>AEF3*PARAMS!$F$4</f>
        <v>19.8765</v>
      </c>
      <c r="AEG4" s="956"/>
      <c r="AEH4" s="956"/>
      <c r="AEI4" s="956"/>
      <c r="AEJ4" s="956"/>
      <c r="AEK4" s="956"/>
      <c r="AEL4" s="956"/>
      <c r="AEM4" s="956">
        <f>AEM3*PARAMS!$F$4</f>
        <v>11.938499999999999</v>
      </c>
      <c r="AEN4" s="956"/>
      <c r="AEO4" s="956"/>
      <c r="AEP4" s="956"/>
      <c r="AEQ4" s="956"/>
      <c r="AER4" s="956"/>
      <c r="AES4" s="956"/>
      <c r="AET4" s="956">
        <f>AET3*PARAMS!$F$4</f>
        <v>13.167</v>
      </c>
      <c r="AEU4" s="956"/>
      <c r="AEV4" s="956"/>
      <c r="AEW4" s="956"/>
      <c r="AEX4" s="956"/>
      <c r="AEY4" s="956"/>
      <c r="AEZ4" s="956"/>
      <c r="AFA4" s="956">
        <f>AFA3*PARAMS!$F$4</f>
        <v>13.608000000000001</v>
      </c>
      <c r="AFB4" s="956"/>
      <c r="AFC4" s="956"/>
      <c r="AFD4" s="956"/>
      <c r="AFE4" s="956"/>
      <c r="AFF4" s="956"/>
      <c r="AFG4" s="956"/>
      <c r="AFH4" s="956">
        <f>AFH3*PARAMS!$F$4</f>
        <v>13.167</v>
      </c>
      <c r="AFI4" s="956"/>
      <c r="AFJ4" s="956"/>
      <c r="AFK4" s="956"/>
      <c r="AFL4" s="956"/>
      <c r="AFM4" s="956"/>
      <c r="AFN4" s="956"/>
      <c r="AFO4" s="956">
        <f>AFO3*PARAMS!$F$4</f>
        <v>15.056999999999999</v>
      </c>
      <c r="AFP4" s="956"/>
      <c r="AFQ4" s="956"/>
      <c r="AFR4" s="956"/>
      <c r="AFS4" s="956"/>
      <c r="AFT4" s="956"/>
      <c r="AFU4" s="956"/>
      <c r="AFV4" s="956">
        <f>AFV3*PARAMS!$F$4</f>
        <v>20.096999999999998</v>
      </c>
      <c r="AFW4" s="956"/>
      <c r="AFX4" s="956"/>
      <c r="AFY4" s="956"/>
      <c r="AFZ4" s="956"/>
      <c r="AGA4" s="956"/>
      <c r="AGB4" s="956"/>
      <c r="AGC4" s="956">
        <f>AGC3*PARAMS!$F$4</f>
        <v>19.8765</v>
      </c>
      <c r="AGD4" s="956"/>
      <c r="AGE4" s="956"/>
      <c r="AGF4" s="956"/>
      <c r="AGG4" s="956"/>
      <c r="AGH4" s="956"/>
      <c r="AGI4" s="956"/>
      <c r="AGJ4" s="956">
        <f>AGJ3*PARAMS!$F$4</f>
        <v>17.576999999999998</v>
      </c>
      <c r="AGK4" s="956"/>
      <c r="AGL4" s="956"/>
      <c r="AGM4" s="956"/>
      <c r="AGN4" s="956"/>
      <c r="AGO4" s="956"/>
      <c r="AGP4" s="956"/>
      <c r="AGQ4" s="956">
        <f>AGQ3*PARAMS!$F$4</f>
        <v>18.427499999999998</v>
      </c>
      <c r="AGR4" s="956"/>
      <c r="AGS4" s="956"/>
      <c r="AGT4" s="956"/>
      <c r="AGU4" s="956"/>
      <c r="AGV4" s="956"/>
      <c r="AGW4" s="956"/>
      <c r="AGX4" s="956">
        <f>AGX3*PARAMS!$F$4</f>
        <v>19.246499999999997</v>
      </c>
      <c r="AGY4" s="956"/>
      <c r="AGZ4" s="956"/>
      <c r="AHA4" s="956"/>
      <c r="AHB4" s="956"/>
      <c r="AHC4" s="956"/>
      <c r="AHD4" s="956"/>
      <c r="AHE4" s="956">
        <f>AHE3*PARAMS!$F$4</f>
        <v>15.120000000000001</v>
      </c>
      <c r="AHF4" s="956"/>
      <c r="AHG4" s="956"/>
      <c r="AHH4" s="956"/>
      <c r="AHI4" s="956"/>
      <c r="AHJ4" s="956"/>
      <c r="AHK4" s="956"/>
      <c r="AHL4" s="956">
        <f>AHL3*PARAMS!$F$4</f>
        <v>16.946999999999999</v>
      </c>
      <c r="AHM4" s="956"/>
      <c r="AHN4" s="956"/>
      <c r="AHO4" s="956"/>
      <c r="AHP4" s="956"/>
      <c r="AHQ4" s="956"/>
      <c r="AHR4" s="956"/>
      <c r="AHS4" s="956">
        <f>AHS3*PARAMS!$F$4</f>
        <v>19.8765</v>
      </c>
      <c r="AHT4" s="956"/>
      <c r="AHU4" s="956"/>
      <c r="AHV4" s="956"/>
      <c r="AHW4" s="956"/>
      <c r="AHX4" s="956"/>
      <c r="AHY4" s="956"/>
      <c r="AHZ4" s="956">
        <f>AHZ3*PARAMS!$F$4</f>
        <v>17.576999999999998</v>
      </c>
      <c r="AIA4" s="956"/>
      <c r="AIB4" s="956"/>
      <c r="AIC4" s="956"/>
      <c r="AID4" s="956"/>
      <c r="AIE4" s="956"/>
      <c r="AIF4" s="956"/>
      <c r="AIG4" s="956">
        <f>AIG3*PARAMS!$F$4</f>
        <v>14.238</v>
      </c>
      <c r="AIH4" s="956"/>
      <c r="AII4" s="956"/>
      <c r="AIJ4" s="956"/>
      <c r="AIK4" s="956"/>
      <c r="AIL4" s="956"/>
      <c r="AIM4" s="956"/>
      <c r="AIN4" s="956">
        <f>AIN3*PARAMS!$F$4</f>
        <v>17.576999999999998</v>
      </c>
      <c r="AIO4" s="956"/>
      <c r="AIP4" s="956"/>
      <c r="AIQ4" s="956"/>
      <c r="AIR4" s="956"/>
      <c r="AIS4" s="956"/>
      <c r="AIT4" s="956"/>
      <c r="AIU4" s="956">
        <f>AIU3*PARAMS!$F$4</f>
        <v>17.576999999999998</v>
      </c>
      <c r="AIV4" s="956"/>
      <c r="AIW4" s="956"/>
      <c r="AIX4" s="956"/>
      <c r="AIY4" s="956"/>
      <c r="AIZ4" s="956"/>
      <c r="AJA4" s="956"/>
      <c r="AJB4" s="956">
        <f>AJB3*PARAMS!$F$4</f>
        <v>20.506499999999999</v>
      </c>
      <c r="AJC4" s="956"/>
      <c r="AJD4" s="956"/>
      <c r="AJE4" s="956"/>
      <c r="AJF4" s="956"/>
      <c r="AJG4" s="956"/>
      <c r="AJH4" s="956"/>
      <c r="AJI4" s="956">
        <f>AJI3*PARAMS!$F$4</f>
        <v>14.647500000000001</v>
      </c>
      <c r="AJJ4" s="956"/>
      <c r="AJK4" s="956"/>
      <c r="AJL4" s="956"/>
      <c r="AJM4" s="956"/>
      <c r="AJN4" s="956"/>
      <c r="AJO4" s="956"/>
      <c r="AJP4" s="956">
        <f>AJP3*PARAMS!$F$4</f>
        <v>15.686999999999999</v>
      </c>
      <c r="AJQ4" s="956"/>
      <c r="AJR4" s="956"/>
      <c r="AJS4" s="956"/>
      <c r="AJT4" s="956"/>
      <c r="AJU4" s="956"/>
      <c r="AJV4" s="956"/>
      <c r="AJW4" s="956">
        <f>AJW3*PARAMS!$F$4</f>
        <v>20.506499999999999</v>
      </c>
      <c r="AJX4" s="956"/>
      <c r="AJY4" s="956"/>
      <c r="AJZ4" s="956"/>
      <c r="AKA4" s="956"/>
      <c r="AKB4" s="956"/>
      <c r="AKC4" s="956"/>
      <c r="AKD4" s="956">
        <f>AKD3*PARAMS!$F$4</f>
        <v>20.506499999999999</v>
      </c>
      <c r="AKE4" s="956"/>
      <c r="AKF4" s="956"/>
      <c r="AKG4" s="956"/>
      <c r="AKH4" s="956"/>
      <c r="AKI4" s="956"/>
      <c r="AKJ4" s="956"/>
      <c r="AKK4" s="956">
        <f>AKK3*PARAMS!$F$4</f>
        <v>20.506499999999999</v>
      </c>
      <c r="AKL4" s="956"/>
      <c r="AKM4" s="956"/>
      <c r="AKN4" s="956"/>
      <c r="AKO4" s="956"/>
      <c r="AKP4" s="956"/>
      <c r="AKQ4" s="956"/>
      <c r="AKR4" s="956">
        <f>AKR3*PARAMS!$F$4</f>
        <v>13.576499999999998</v>
      </c>
      <c r="AKS4" s="956"/>
      <c r="AKT4" s="956"/>
      <c r="AKU4" s="956"/>
      <c r="AKV4" s="956"/>
      <c r="AKW4" s="956"/>
      <c r="AKX4" s="956"/>
      <c r="AKY4" s="956">
        <f>AKY3*PARAMS!$F$4</f>
        <v>20.506499999999999</v>
      </c>
      <c r="AKZ4" s="956"/>
      <c r="ALA4" s="956"/>
      <c r="ALB4" s="956"/>
      <c r="ALC4" s="956"/>
      <c r="ALD4" s="956"/>
      <c r="ALE4" s="956"/>
      <c r="ALF4" s="956">
        <f>ALF3*PARAMS!$F$4</f>
        <v>20.506499999999999</v>
      </c>
      <c r="ALG4" s="956"/>
      <c r="ALH4" s="956"/>
      <c r="ALI4" s="956"/>
      <c r="ALJ4" s="956"/>
      <c r="ALK4" s="956"/>
      <c r="ALL4" s="956"/>
      <c r="ALM4" s="956">
        <f>ALM3*PARAMS!$F$4</f>
        <v>20.506499999999999</v>
      </c>
      <c r="ALN4" s="956"/>
      <c r="ALO4" s="956"/>
      <c r="ALP4" s="956"/>
      <c r="ALQ4" s="956"/>
      <c r="ALR4" s="956"/>
      <c r="ALS4" s="956"/>
      <c r="ALT4" s="956">
        <f>ALT3*PARAMS!$F$4</f>
        <v>14.647500000000001</v>
      </c>
      <c r="ALU4" s="956"/>
      <c r="ALV4" s="956"/>
      <c r="ALW4" s="956"/>
      <c r="ALX4" s="956"/>
      <c r="ALY4" s="956"/>
      <c r="ALZ4" s="956"/>
      <c r="AMA4" s="956">
        <f>AMA3*PARAMS!$F$4</f>
        <v>20.506499999999999</v>
      </c>
      <c r="AMB4" s="956"/>
      <c r="AMC4" s="956"/>
      <c r="AMD4" s="956"/>
      <c r="AME4" s="956"/>
      <c r="AMF4" s="956"/>
      <c r="AMG4" s="956"/>
      <c r="AMH4" s="956">
        <f>AMH3*PARAMS!$F$4</f>
        <v>7.5600000000000005</v>
      </c>
      <c r="AMI4" s="956"/>
      <c r="AMJ4" s="956"/>
      <c r="AMK4" s="956"/>
      <c r="AML4" s="956"/>
      <c r="AMM4" s="956"/>
      <c r="AMN4" s="956"/>
      <c r="AMO4" s="956">
        <f>AMO3*PARAMS!$F$4</f>
        <v>7.5600000000000005</v>
      </c>
      <c r="AMP4" s="956"/>
      <c r="AMQ4" s="956"/>
      <c r="AMR4" s="956"/>
      <c r="AMS4" s="956"/>
      <c r="AMT4" s="956"/>
      <c r="AMU4" s="956"/>
      <c r="AMV4" s="956">
        <f>AMV3*PARAMS!$F$4</f>
        <v>14.836499999999999</v>
      </c>
      <c r="AMW4" s="956"/>
      <c r="AMX4" s="956"/>
      <c r="AMY4" s="956"/>
      <c r="AMZ4" s="956"/>
      <c r="ANA4" s="956"/>
      <c r="ANB4" s="956"/>
      <c r="ANC4" s="956">
        <f>ANC3*PARAMS!$F$4</f>
        <v>20.506499999999999</v>
      </c>
      <c r="AND4" s="956"/>
      <c r="ANE4" s="956"/>
      <c r="ANF4" s="956"/>
      <c r="ANG4" s="956"/>
      <c r="ANH4" s="956"/>
      <c r="ANI4" s="956"/>
      <c r="ANJ4" s="956">
        <f>ANJ3*PARAMS!$F$4</f>
        <v>20.506499999999999</v>
      </c>
      <c r="ANK4" s="956"/>
      <c r="ANL4" s="956"/>
      <c r="ANM4" s="956"/>
      <c r="ANN4" s="956"/>
      <c r="ANO4" s="956"/>
      <c r="ANP4" s="956"/>
      <c r="ANQ4" s="956">
        <f>ANQ3*PARAMS!$F$4</f>
        <v>20.506499999999999</v>
      </c>
      <c r="ANR4" s="956"/>
      <c r="ANS4" s="956"/>
      <c r="ANT4" s="956"/>
      <c r="ANU4" s="956"/>
      <c r="ANV4" s="956"/>
      <c r="ANW4" s="956"/>
      <c r="ANX4" s="956">
        <f>ANX3*PARAMS!$F$4</f>
        <v>20.506499999999999</v>
      </c>
      <c r="ANY4" s="956"/>
      <c r="ANZ4" s="956"/>
      <c r="AOA4" s="956"/>
      <c r="AOB4" s="956"/>
      <c r="AOC4" s="956"/>
      <c r="AOD4" s="956"/>
      <c r="AOE4" s="956">
        <f>AOE3*PARAMS!$F$4</f>
        <v>20.506499999999999</v>
      </c>
      <c r="AOF4" s="956"/>
      <c r="AOG4" s="956"/>
      <c r="AOH4" s="956"/>
      <c r="AOI4" s="956"/>
      <c r="AOJ4" s="956"/>
      <c r="AOK4" s="956"/>
      <c r="AOL4" s="956">
        <f>AOL3*PARAMS!$F$4</f>
        <v>20.506499999999999</v>
      </c>
      <c r="AOM4" s="956"/>
      <c r="AON4" s="956"/>
      <c r="AOO4" s="956"/>
      <c r="AOP4" s="956"/>
      <c r="AOQ4" s="956"/>
      <c r="AOR4" s="956"/>
    </row>
    <row r="5" spans="1:1089" s="757" customFormat="1" ht="10.5" customHeight="1">
      <c r="D5" s="768"/>
      <c r="E5" s="757" t="s">
        <v>7</v>
      </c>
      <c r="F5" s="757" t="s">
        <v>133</v>
      </c>
      <c r="G5" s="962" cm="1">
        <f t="array" ref="G5">SUM((G13:K83)*(--($E$13:$E$83=$E$5)))</f>
        <v>55.79999999999999</v>
      </c>
      <c r="H5" s="962"/>
      <c r="I5" s="962"/>
      <c r="J5" s="962"/>
      <c r="K5" s="962"/>
      <c r="L5" s="962"/>
      <c r="M5" s="962"/>
      <c r="N5" s="962" cm="1">
        <f t="array" ref="N5">SUM((N13:R83)*(--($E$13:$E$83=$E$5)))</f>
        <v>55.79999999999999</v>
      </c>
      <c r="O5" s="962"/>
      <c r="P5" s="962"/>
      <c r="Q5" s="962"/>
      <c r="R5" s="962"/>
      <c r="S5" s="962"/>
      <c r="T5" s="962"/>
      <c r="U5" s="962" cm="1">
        <f t="array" ref="U5">SUM((U13:Y83)*(--($E$13:$E$83=$E$5)))</f>
        <v>55.79999999999999</v>
      </c>
      <c r="V5" s="962"/>
      <c r="W5" s="962"/>
      <c r="X5" s="962"/>
      <c r="Y5" s="962"/>
      <c r="Z5" s="962"/>
      <c r="AA5" s="962"/>
      <c r="AB5" s="962" cm="1">
        <f t="array" ref="AB5">SUM((AB13:AF83)*(--($E$13:$E$83=$E$5)))</f>
        <v>43.79999999999999</v>
      </c>
      <c r="AC5" s="962"/>
      <c r="AD5" s="962"/>
      <c r="AE5" s="962"/>
      <c r="AF5" s="962"/>
      <c r="AG5" s="962"/>
      <c r="AH5" s="962"/>
      <c r="AI5" s="962" cm="1">
        <f t="array" ref="AI5">SUM((AI13:AM83)*(--($E$13:$E$83=$E$5)))</f>
        <v>55.79999999999999</v>
      </c>
      <c r="AJ5" s="962"/>
      <c r="AK5" s="962"/>
      <c r="AL5" s="962"/>
      <c r="AM5" s="962"/>
      <c r="AN5" s="962"/>
      <c r="AO5" s="962"/>
      <c r="AP5" s="962" cm="1">
        <f t="array" ref="AP5">SUM((AP13:AT83)*(--($E$13:$E$83=$E$5)))</f>
        <v>55.79999999999999</v>
      </c>
      <c r="AQ5" s="962"/>
      <c r="AR5" s="962"/>
      <c r="AS5" s="962"/>
      <c r="AT5" s="962"/>
      <c r="AU5" s="962"/>
      <c r="AV5" s="962"/>
      <c r="AW5" s="962" cm="1">
        <f t="array" ref="AW5">SUM((AW13:BA83)*(--($E$13:$E$83=$E$5)))</f>
        <v>55.79999999999999</v>
      </c>
      <c r="AX5" s="962"/>
      <c r="AY5" s="962"/>
      <c r="AZ5" s="962"/>
      <c r="BA5" s="962"/>
      <c r="BB5" s="962"/>
      <c r="BC5" s="962"/>
      <c r="BD5" s="962" cm="1">
        <f t="array" ref="BD5">SUM((BD13:BH83)*(--($E$13:$E$83=$E$5)))</f>
        <v>25</v>
      </c>
      <c r="BE5" s="962"/>
      <c r="BF5" s="962"/>
      <c r="BG5" s="962"/>
      <c r="BH5" s="962"/>
      <c r="BI5" s="962"/>
      <c r="BJ5" s="962"/>
      <c r="BK5" s="962" cm="1">
        <f t="array" ref="BK5">SUM((BK13:BO83)*(--($E$13:$E$83=$E$5)))</f>
        <v>51.149999999999991</v>
      </c>
      <c r="BL5" s="962"/>
      <c r="BM5" s="962"/>
      <c r="BN5" s="962"/>
      <c r="BO5" s="962"/>
      <c r="BP5" s="962"/>
      <c r="BQ5" s="962"/>
      <c r="BR5" s="962" cm="1">
        <f t="array" ref="BR5">SUM((BR13:BV83)*(--($E$13:$E$83=$E$5)))</f>
        <v>51.79999999999999</v>
      </c>
      <c r="BS5" s="962"/>
      <c r="BT5" s="962"/>
      <c r="BU5" s="962"/>
      <c r="BV5" s="962"/>
      <c r="BW5" s="962"/>
      <c r="BX5" s="962"/>
      <c r="BY5" s="962" cm="1">
        <f t="array" ref="BY5">SUM((BY13:CC83)*(--($E$13:$E$83=$E$5)))</f>
        <v>49.499999999999993</v>
      </c>
      <c r="BZ5" s="962"/>
      <c r="CA5" s="962"/>
      <c r="CB5" s="962"/>
      <c r="CC5" s="962"/>
      <c r="CD5" s="962"/>
      <c r="CE5" s="962"/>
      <c r="CF5" s="962" cm="1">
        <f t="array" ref="CF5">SUM((CF13:CJ83)*(--($E$13:$E$83=$E$5)))</f>
        <v>39.499999999999993</v>
      </c>
      <c r="CG5" s="962"/>
      <c r="CH5" s="962"/>
      <c r="CI5" s="962"/>
      <c r="CJ5" s="962"/>
      <c r="CK5" s="962"/>
      <c r="CL5" s="962"/>
      <c r="CM5" s="962" cm="1">
        <f t="array" ref="CM5">SUM((CM13:CQ83)*(--($E$13:$E$83=$E$5)))</f>
        <v>49.149999999999991</v>
      </c>
      <c r="CN5" s="962"/>
      <c r="CO5" s="962"/>
      <c r="CP5" s="962"/>
      <c r="CQ5" s="962"/>
      <c r="CR5" s="962"/>
      <c r="CS5" s="962"/>
      <c r="CT5" s="962" cm="1">
        <f t="array" ref="CT5">SUM((CT13:CX83)*(--($E$13:$E$83=$E$5)))</f>
        <v>55.149999999999991</v>
      </c>
      <c r="CU5" s="962"/>
      <c r="CV5" s="962"/>
      <c r="CW5" s="962"/>
      <c r="CX5" s="962"/>
      <c r="CY5" s="962"/>
      <c r="CZ5" s="962"/>
      <c r="DA5" s="962" cm="1">
        <f t="array" ref="DA5">SUM((DA13:DE83)*(--($E$13:$E$83=$E$5)))</f>
        <v>48.849999999999994</v>
      </c>
      <c r="DB5" s="962"/>
      <c r="DC5" s="962"/>
      <c r="DD5" s="962"/>
      <c r="DE5" s="962"/>
      <c r="DF5" s="962"/>
      <c r="DG5" s="962"/>
      <c r="DH5" s="962" cm="1">
        <f t="array" ref="DH5">SUM((DH13:DL83)*(--($E$13:$E$83=$E$5)))</f>
        <v>46.849999999999994</v>
      </c>
      <c r="DI5" s="962"/>
      <c r="DJ5" s="962"/>
      <c r="DK5" s="962"/>
      <c r="DL5" s="962"/>
      <c r="DM5" s="962"/>
      <c r="DN5" s="962"/>
      <c r="DO5" s="962" cm="1">
        <f t="array" ref="DO5">SUM((DO13:DS83)*(--($E$13:$E$83=$E$5)))</f>
        <v>54.79999999999999</v>
      </c>
      <c r="DP5" s="962"/>
      <c r="DQ5" s="962"/>
      <c r="DR5" s="962"/>
      <c r="DS5" s="962"/>
      <c r="DT5" s="962"/>
      <c r="DU5" s="962"/>
      <c r="DV5" s="962" cm="1">
        <f t="array" ref="DV5">SUM((DV13:DZ83)*(--($E$13:$E$83=$E$5)))</f>
        <v>55.79999999999999</v>
      </c>
      <c r="DW5" s="962"/>
      <c r="DX5" s="962"/>
      <c r="DY5" s="962"/>
      <c r="DZ5" s="962"/>
      <c r="EA5" s="962"/>
      <c r="EB5" s="962"/>
      <c r="EC5" s="962" cm="1">
        <f t="array" ref="EC5">SUM((EC13:EG83)*(--($E$13:$E$83=$E$5)))</f>
        <v>47.149999999999991</v>
      </c>
      <c r="ED5" s="962"/>
      <c r="EE5" s="962"/>
      <c r="EF5" s="962"/>
      <c r="EG5" s="962"/>
      <c r="EH5" s="962"/>
      <c r="EI5" s="962"/>
      <c r="EJ5" s="962" cm="1">
        <f t="array" ref="EJ5">SUM((EJ13:EN83)*(--($E$13:$E$83=$E$5)))</f>
        <v>46.849999999999994</v>
      </c>
      <c r="EK5" s="962"/>
      <c r="EL5" s="962"/>
      <c r="EM5" s="962"/>
      <c r="EN5" s="962"/>
      <c r="EO5" s="962"/>
      <c r="EP5" s="962"/>
      <c r="EQ5" s="962" cm="1">
        <f t="array" ref="EQ5">SUM((EQ13:EU83)*(--($E$13:$E$83=$E$5)))</f>
        <v>52.79999999999999</v>
      </c>
      <c r="ER5" s="962"/>
      <c r="ES5" s="962"/>
      <c r="ET5" s="962"/>
      <c r="EU5" s="962"/>
      <c r="EV5" s="962"/>
      <c r="EW5" s="962"/>
      <c r="EX5" s="962" cm="1">
        <f t="array" ref="EX5">SUM((EX13:FB83)*(--($E$13:$E$83=$E$5)))</f>
        <v>46.499999999999993</v>
      </c>
      <c r="EY5" s="962"/>
      <c r="EZ5" s="962"/>
      <c r="FA5" s="962"/>
      <c r="FB5" s="962"/>
      <c r="FC5" s="962"/>
      <c r="FD5" s="962"/>
      <c r="FE5" s="962" cm="1">
        <f t="array" ref="FE5">SUM((FE13:FI83)*(--($E$13:$E$83=$E$5)))</f>
        <v>40.849999999999994</v>
      </c>
      <c r="FF5" s="962"/>
      <c r="FG5" s="962"/>
      <c r="FH5" s="962"/>
      <c r="FI5" s="962"/>
      <c r="FJ5" s="962"/>
      <c r="FK5" s="962"/>
      <c r="FL5" s="962" cm="1">
        <f t="array" ref="FL5">SUM((FL13:FP83)*(--($E$13:$E$83=$E$5)))</f>
        <v>48.149999999999991</v>
      </c>
      <c r="FM5" s="962"/>
      <c r="FN5" s="962"/>
      <c r="FO5" s="962"/>
      <c r="FP5" s="962"/>
      <c r="FQ5" s="962"/>
      <c r="FR5" s="962"/>
      <c r="FS5" s="962" cm="1">
        <f t="array" ref="FS5">SUM((FS13:FW83)*(--($E$13:$E$83=$E$5)))</f>
        <v>45.849999999999994</v>
      </c>
      <c r="FT5" s="962"/>
      <c r="FU5" s="962"/>
      <c r="FV5" s="962"/>
      <c r="FW5" s="962"/>
      <c r="FX5" s="962"/>
      <c r="FY5" s="962"/>
      <c r="FZ5" s="962" cm="1">
        <f t="array" ref="FZ5">SUM((FZ13:GD83)*(--($E$13:$E$83=$E$5)))</f>
        <v>49.499999999999993</v>
      </c>
      <c r="GA5" s="962"/>
      <c r="GB5" s="962"/>
      <c r="GC5" s="962"/>
      <c r="GD5" s="962"/>
      <c r="GE5" s="962"/>
      <c r="GF5" s="962"/>
      <c r="GG5" s="962" cm="1">
        <f t="array" ref="GG5">SUM((GG13:GK83)*(--($E$13:$E$83=$E$5)))</f>
        <v>46.149999999999991</v>
      </c>
      <c r="GH5" s="962"/>
      <c r="GI5" s="962"/>
      <c r="GJ5" s="962"/>
      <c r="GK5" s="962"/>
      <c r="GL5" s="962"/>
      <c r="GM5" s="962"/>
      <c r="GN5" s="962" cm="1">
        <f t="array" ref="GN5">SUM((GN13:GR83)*(--($E$13:$E$83=$E$5)))</f>
        <v>45.499999999999993</v>
      </c>
      <c r="GO5" s="962"/>
      <c r="GP5" s="962"/>
      <c r="GQ5" s="962"/>
      <c r="GR5" s="962"/>
      <c r="GS5" s="962"/>
      <c r="GT5" s="962"/>
      <c r="GU5" s="962" cm="1">
        <f t="array" ref="GU5">SUM((GU13:GY83)*(--($E$13:$E$83=$E$5)))</f>
        <v>50.149999999999984</v>
      </c>
      <c r="GV5" s="962"/>
      <c r="GW5" s="962"/>
      <c r="GX5" s="962"/>
      <c r="GY5" s="962"/>
      <c r="GZ5" s="962"/>
      <c r="HA5" s="962"/>
      <c r="HB5" s="962" cm="1">
        <f t="array" ref="HB5">SUM((HB13:HF83)*(--($E$13:$E$83=$E$5)))</f>
        <v>39.499999999999993</v>
      </c>
      <c r="HC5" s="962"/>
      <c r="HD5" s="962"/>
      <c r="HE5" s="962"/>
      <c r="HF5" s="962"/>
      <c r="HG5" s="962"/>
      <c r="HH5" s="962"/>
      <c r="HI5" s="962" cm="1">
        <f t="array" ref="HI5">SUM((HI13:HM83)*(--($E$13:$E$83=$E$5)))</f>
        <v>51.149999999999991</v>
      </c>
      <c r="HJ5" s="962"/>
      <c r="HK5" s="962"/>
      <c r="HL5" s="962"/>
      <c r="HM5" s="962"/>
      <c r="HN5" s="962"/>
      <c r="HO5" s="962"/>
      <c r="HP5" s="962" cm="1">
        <f t="array" ref="HP5">SUM((HP13:HT83)*(--($E$13:$E$83=$E$5)))</f>
        <v>50.149999999999991</v>
      </c>
      <c r="HQ5" s="962"/>
      <c r="HR5" s="962"/>
      <c r="HS5" s="962"/>
      <c r="HT5" s="962"/>
      <c r="HU5" s="962"/>
      <c r="HV5" s="962"/>
      <c r="HW5" s="962" cm="1">
        <f t="array" ref="HW5">SUM((HW13:IA83)*(--($E$13:$E$83=$E$5)))</f>
        <v>48.499999999999993</v>
      </c>
      <c r="HX5" s="962"/>
      <c r="HY5" s="962"/>
      <c r="HZ5" s="962"/>
      <c r="IA5" s="962"/>
      <c r="IB5" s="962"/>
      <c r="IC5" s="962"/>
      <c r="ID5" s="962" cm="1">
        <f t="array" ref="ID5">SUM((ID13:IH83)*(--($E$13:$E$83=$E$5)))</f>
        <v>45</v>
      </c>
      <c r="IE5" s="962"/>
      <c r="IF5" s="962"/>
      <c r="IG5" s="962"/>
      <c r="IH5" s="962"/>
      <c r="II5" s="962"/>
      <c r="IJ5" s="962"/>
      <c r="IK5" s="962" cm="1">
        <f t="array" ref="IK5">SUM((IK13:IO83)*(--($E$13:$E$83=$E$5)))</f>
        <v>39.849999999999994</v>
      </c>
      <c r="IL5" s="962"/>
      <c r="IM5" s="962"/>
      <c r="IN5" s="962"/>
      <c r="IO5" s="962"/>
      <c r="IP5" s="962"/>
      <c r="IQ5" s="962"/>
      <c r="IR5" s="962" cm="1">
        <f t="array" ref="IR5">SUM((IR13:IV83)*(--($E$13:$E$83=$E$5)))</f>
        <v>36.149999999999991</v>
      </c>
      <c r="IS5" s="962"/>
      <c r="IT5" s="962"/>
      <c r="IU5" s="962"/>
      <c r="IV5" s="962"/>
      <c r="IW5" s="962"/>
      <c r="IX5" s="962"/>
      <c r="IY5" s="962" cm="1">
        <f t="array" ref="IY5">SUM((IY13:JC83)*(--($E$13:$E$83=$E$5)))</f>
        <v>51.149999999999991</v>
      </c>
      <c r="IZ5" s="962"/>
      <c r="JA5" s="962"/>
      <c r="JB5" s="962"/>
      <c r="JC5" s="962"/>
      <c r="JD5" s="962"/>
      <c r="JE5" s="962"/>
      <c r="JF5" s="962" cm="1">
        <f t="array" ref="JF5">SUM((JF13:JJ83)*(--($E$13:$E$83=$E$5)))</f>
        <v>48.149999999999991</v>
      </c>
      <c r="JG5" s="962"/>
      <c r="JH5" s="962"/>
      <c r="JI5" s="962"/>
      <c r="JJ5" s="962"/>
      <c r="JK5" s="962"/>
      <c r="JL5" s="962"/>
      <c r="JM5" s="962" cm="1">
        <f t="array" ref="JM5">SUM((JM13:JQ83)*(--($E$13:$E$83=$E$5)))</f>
        <v>51.149999999999991</v>
      </c>
      <c r="JN5" s="962"/>
      <c r="JO5" s="962"/>
      <c r="JP5" s="962"/>
      <c r="JQ5" s="962"/>
      <c r="JR5" s="962"/>
      <c r="JS5" s="962"/>
      <c r="JT5" s="962" cm="1">
        <f t="array" ref="JT5">SUM((JT13:JX83)*(--($E$13:$E$83=$E$5)))</f>
        <v>46.499999999999993</v>
      </c>
      <c r="JU5" s="962"/>
      <c r="JV5" s="962"/>
      <c r="JW5" s="962"/>
      <c r="JX5" s="962"/>
      <c r="JY5" s="962"/>
      <c r="JZ5" s="962"/>
      <c r="KA5" s="962" cm="1">
        <f t="array" ref="KA5">SUM((KA13:KE83)*(--($E$13:$E$83=$E$5)))</f>
        <v>46.499999999999993</v>
      </c>
      <c r="KB5" s="962"/>
      <c r="KC5" s="962"/>
      <c r="KD5" s="962"/>
      <c r="KE5" s="962"/>
      <c r="KF5" s="962"/>
      <c r="KG5" s="962"/>
      <c r="KH5" s="962" cm="1">
        <f t="array" ref="KH5">SUM((KH13:KL83)*(--($E$13:$E$83=$E$5)))</f>
        <v>22.499999999999996</v>
      </c>
      <c r="KI5" s="962"/>
      <c r="KJ5" s="962"/>
      <c r="KK5" s="962"/>
      <c r="KL5" s="962"/>
      <c r="KM5" s="962"/>
      <c r="KN5" s="962"/>
      <c r="KO5" s="962" cm="1">
        <f t="array" ref="KO5">SUM((KO13:KS83)*(--($E$13:$E$83=$E$5)))</f>
        <v>34.499999999999993</v>
      </c>
      <c r="KP5" s="962"/>
      <c r="KQ5" s="962"/>
      <c r="KR5" s="962"/>
      <c r="KS5" s="962"/>
      <c r="KT5" s="962"/>
      <c r="KU5" s="962"/>
      <c r="KV5" s="962" cm="1">
        <f t="array" ref="KV5">SUM((KV13:KZ83)*(--($E$13:$E$83=$E$5)))</f>
        <v>40.79999999999999</v>
      </c>
      <c r="KW5" s="962"/>
      <c r="KX5" s="962"/>
      <c r="KY5" s="962"/>
      <c r="KZ5" s="962"/>
      <c r="LA5" s="962"/>
      <c r="LB5" s="962"/>
      <c r="LC5" s="962" cm="1">
        <f t="array" ref="LC5">SUM((LC13:LG83)*(--($E$13:$E$83=$E$5)))</f>
        <v>55.79999999999999</v>
      </c>
      <c r="LD5" s="962"/>
      <c r="LE5" s="962"/>
      <c r="LF5" s="962"/>
      <c r="LG5" s="962"/>
      <c r="LH5" s="962"/>
      <c r="LI5" s="962"/>
      <c r="LJ5" s="962" cm="1">
        <f t="array" ref="LJ5">SUM((LJ13:LN83)*(--($E$13:$E$83=$E$5)))</f>
        <v>55.79999999999999</v>
      </c>
      <c r="LK5" s="962"/>
      <c r="LL5" s="962"/>
      <c r="LM5" s="962"/>
      <c r="LN5" s="962"/>
      <c r="LO5" s="962"/>
      <c r="LP5" s="962"/>
      <c r="LQ5" s="962" cm="1">
        <f t="array" ref="LQ5">SUM((LQ13:LU83)*(--($E$13:$E$83=$E$5)))</f>
        <v>53.499999999999986</v>
      </c>
      <c r="LR5" s="962"/>
      <c r="LS5" s="962"/>
      <c r="LT5" s="962"/>
      <c r="LU5" s="962"/>
      <c r="LV5" s="962"/>
      <c r="LW5" s="962"/>
      <c r="LX5" s="962" cm="1">
        <f t="array" ref="LX5">SUM((LX13:MB83)*(--($E$13:$E$83=$E$5)))</f>
        <v>52.79999999999999</v>
      </c>
      <c r="LY5" s="962"/>
      <c r="LZ5" s="962"/>
      <c r="MA5" s="962"/>
      <c r="MB5" s="962"/>
      <c r="MC5" s="962"/>
      <c r="MD5" s="962"/>
      <c r="ME5" s="962" cm="1">
        <f t="array" ref="ME5">SUM((ME13:MI83)*(--($E$13:$E$83=$E$5)))</f>
        <v>49.149999999999991</v>
      </c>
      <c r="MF5" s="962"/>
      <c r="MG5" s="962"/>
      <c r="MH5" s="962"/>
      <c r="MI5" s="962"/>
      <c r="MJ5" s="962"/>
      <c r="MK5" s="962"/>
      <c r="ML5" s="962" cm="1">
        <f t="array" ref="ML5">SUM((ML13:MP83)*(--($E$13:$E$83=$E$5)))</f>
        <v>42.849999999999994</v>
      </c>
      <c r="MM5" s="962"/>
      <c r="MN5" s="962"/>
      <c r="MO5" s="962"/>
      <c r="MP5" s="962"/>
      <c r="MQ5" s="962"/>
      <c r="MR5" s="962"/>
      <c r="MS5" s="962" cm="1">
        <f t="array" ref="MS5">SUM((MS13:MW83)*(--($E$13:$E$83=$E$5)))</f>
        <v>49.499999999999993</v>
      </c>
      <c r="MT5" s="962"/>
      <c r="MU5" s="962"/>
      <c r="MV5" s="962"/>
      <c r="MW5" s="962"/>
      <c r="MX5" s="962"/>
      <c r="MY5" s="962"/>
      <c r="MZ5" s="962" cm="1">
        <f t="array" ref="MZ5">SUM((MZ13:ND83)*(--($E$13:$E$83=$E$5)))</f>
        <v>54.79999999999999</v>
      </c>
      <c r="NA5" s="962"/>
      <c r="NB5" s="962"/>
      <c r="NC5" s="962"/>
      <c r="ND5" s="962"/>
      <c r="NE5" s="962"/>
      <c r="NF5" s="962"/>
      <c r="NG5" s="962" cm="1">
        <f t="array" ref="NG5">SUM((NG13:NK83)*(--($E$13:$E$83=$E$5)))</f>
        <v>53.149999999999984</v>
      </c>
      <c r="NH5" s="962"/>
      <c r="NI5" s="962"/>
      <c r="NJ5" s="962"/>
      <c r="NK5" s="962"/>
      <c r="NL5" s="962"/>
      <c r="NM5" s="962"/>
      <c r="NN5" s="962" cm="1">
        <f t="array" ref="NN5">SUM((NN13:NR83)*(--($E$13:$E$83=$E$5)))</f>
        <v>54.149999999999991</v>
      </c>
      <c r="NO5" s="962"/>
      <c r="NP5" s="962"/>
      <c r="NQ5" s="962"/>
      <c r="NR5" s="962"/>
      <c r="NS5" s="962"/>
      <c r="NT5" s="962"/>
      <c r="NU5" s="962" cm="1">
        <f t="array" ref="NU5">SUM((NU13:NY83)*(--($E$13:$E$83=$E$5)))</f>
        <v>49.499999999999993</v>
      </c>
      <c r="NV5" s="962"/>
      <c r="NW5" s="962"/>
      <c r="NX5" s="962"/>
      <c r="NY5" s="962"/>
      <c r="NZ5" s="962"/>
      <c r="OA5" s="962"/>
      <c r="OB5" s="962" cm="1">
        <f t="array" ref="OB5">SUM((OB13:OF83)*(--($E$13:$E$83=$E$5)))</f>
        <v>51.149999999999991</v>
      </c>
      <c r="OC5" s="962"/>
      <c r="OD5" s="962"/>
      <c r="OE5" s="962"/>
      <c r="OF5" s="962"/>
      <c r="OG5" s="962"/>
      <c r="OH5" s="962"/>
      <c r="OI5" s="962" cm="1">
        <f t="array" ref="OI5">SUM((OI13:OM83)*(--($E$13:$E$83=$E$5)))</f>
        <v>50.79999999999999</v>
      </c>
      <c r="OJ5" s="962"/>
      <c r="OK5" s="962"/>
      <c r="OL5" s="962"/>
      <c r="OM5" s="962"/>
      <c r="ON5" s="962"/>
      <c r="OO5" s="962"/>
      <c r="OP5" s="962" cm="1">
        <f t="array" ref="OP5">SUM((OP13:OT83)*(--($E$13:$E$83=$E$5)))</f>
        <v>55.79999999999999</v>
      </c>
      <c r="OQ5" s="962"/>
      <c r="OR5" s="962"/>
      <c r="OS5" s="962"/>
      <c r="OT5" s="962"/>
      <c r="OU5" s="962"/>
      <c r="OV5" s="962"/>
      <c r="OW5" s="962" cm="1">
        <f t="array" ref="OW5">SUM((OW13:PA83)*(--($E$13:$E$83=$E$5)))</f>
        <v>40.149999999999991</v>
      </c>
      <c r="OX5" s="962"/>
      <c r="OY5" s="962"/>
      <c r="OZ5" s="962"/>
      <c r="PA5" s="962"/>
      <c r="PB5" s="962"/>
      <c r="PC5" s="962"/>
      <c r="PD5" s="962" cm="1">
        <f t="array" ref="PD5">SUM((PD13:PH83)*(--($E$13:$E$83=$E$5)))</f>
        <v>24</v>
      </c>
      <c r="PE5" s="962"/>
      <c r="PF5" s="962"/>
      <c r="PG5" s="962"/>
      <c r="PH5" s="962"/>
      <c r="PI5" s="962"/>
      <c r="PJ5" s="962"/>
      <c r="PK5" s="962" cm="1">
        <f t="array" ref="PK5">SUM((PK13:PO83)*(--($E$13:$E$83=$E$5)))</f>
        <v>49.149999999999991</v>
      </c>
      <c r="PL5" s="962"/>
      <c r="PM5" s="962"/>
      <c r="PN5" s="962"/>
      <c r="PO5" s="962"/>
      <c r="PP5" s="962"/>
      <c r="PQ5" s="962"/>
      <c r="PR5" s="962" cm="1">
        <f t="array" ref="PR5">SUM((PR13:PV83)*(--($E$13:$E$83=$E$5)))</f>
        <v>55.79999999999999</v>
      </c>
      <c r="PS5" s="962"/>
      <c r="PT5" s="962"/>
      <c r="PU5" s="962"/>
      <c r="PV5" s="962"/>
      <c r="PW5" s="962"/>
      <c r="PX5" s="962"/>
      <c r="PY5" s="962" cm="1">
        <f t="array" ref="PY5">SUM((PY13:QC83)*(--($E$13:$E$83=$E$5)))</f>
        <v>53.79999999999999</v>
      </c>
      <c r="PZ5" s="962"/>
      <c r="QA5" s="962"/>
      <c r="QB5" s="962"/>
      <c r="QC5" s="962"/>
      <c r="QD5" s="962"/>
      <c r="QE5" s="962"/>
      <c r="QF5" s="962" cm="1">
        <f t="array" ref="QF5">SUM((QF13:QJ83)*(--($E$13:$E$83=$E$5)))</f>
        <v>50.149999999999991</v>
      </c>
      <c r="QG5" s="962"/>
      <c r="QH5" s="962"/>
      <c r="QI5" s="962"/>
      <c r="QJ5" s="962"/>
      <c r="QK5" s="962"/>
      <c r="QL5" s="962"/>
      <c r="QM5" s="962" cm="1">
        <f t="array" ref="QM5">SUM((QM13:QQ83)*(--($E$13:$E$83=$E$5)))</f>
        <v>49.149999999999991</v>
      </c>
      <c r="QN5" s="962"/>
      <c r="QO5" s="962"/>
      <c r="QP5" s="962"/>
      <c r="QQ5" s="962"/>
      <c r="QR5" s="962"/>
      <c r="QS5" s="962"/>
      <c r="QT5" s="962" cm="1">
        <f t="array" ref="QT5">SUM((QT13:QX83)*(--($E$13:$E$83=$E$5)))</f>
        <v>51.149999999999991</v>
      </c>
      <c r="QU5" s="962"/>
      <c r="QV5" s="962"/>
      <c r="QW5" s="962"/>
      <c r="QX5" s="962"/>
      <c r="QY5" s="962"/>
      <c r="QZ5" s="962"/>
      <c r="RA5" s="962" cm="1">
        <f t="array" ref="RA5">SUM((RA13:RE83)*(--($E$13:$E$83=$E$5)))</f>
        <v>29.199999999999992</v>
      </c>
      <c r="RB5" s="962"/>
      <c r="RC5" s="962"/>
      <c r="RD5" s="962"/>
      <c r="RE5" s="962"/>
      <c r="RF5" s="962"/>
      <c r="RG5" s="962"/>
      <c r="RH5" s="962" cm="1">
        <f t="array" ref="RH5">SUM((RH13:RL83)*(--($E$13:$E$83=$E$5)))</f>
        <v>46.499999999999993</v>
      </c>
      <c r="RI5" s="962"/>
      <c r="RJ5" s="962"/>
      <c r="RK5" s="962"/>
      <c r="RL5" s="962"/>
      <c r="RM5" s="962"/>
      <c r="RN5" s="962"/>
      <c r="RO5" s="962" cm="1">
        <f t="array" ref="RO5">SUM((RO13:RS83)*(--($E$13:$E$83=$E$5)))</f>
        <v>49.149999999999991</v>
      </c>
      <c r="RP5" s="962"/>
      <c r="RQ5" s="962"/>
      <c r="RR5" s="962"/>
      <c r="RS5" s="962"/>
      <c r="RT5" s="962"/>
      <c r="RU5" s="962"/>
      <c r="RV5" s="962" cm="1">
        <f t="array" ref="RV5">SUM((RV13:RZ83)*(--($E$13:$E$83=$E$5)))</f>
        <v>48.149999999999991</v>
      </c>
      <c r="RW5" s="962"/>
      <c r="RX5" s="962"/>
      <c r="RY5" s="962"/>
      <c r="RZ5" s="962"/>
      <c r="SA5" s="962"/>
      <c r="SB5" s="962"/>
      <c r="SC5" s="962" cm="1">
        <f t="array" ref="SC5">SUM((SC13:SG83)*(--($E$13:$E$83=$E$5)))</f>
        <v>47.149999999999991</v>
      </c>
      <c r="SD5" s="962"/>
      <c r="SE5" s="962"/>
      <c r="SF5" s="962"/>
      <c r="SG5" s="962"/>
      <c r="SH5" s="962"/>
      <c r="SI5" s="962"/>
      <c r="SJ5" s="962" cm="1">
        <f t="array" ref="SJ5">SUM((SJ13:SN83)*(--($E$13:$E$83=$E$5)))</f>
        <v>48.499999999999993</v>
      </c>
      <c r="SK5" s="962"/>
      <c r="SL5" s="962"/>
      <c r="SM5" s="962"/>
      <c r="SN5" s="962"/>
      <c r="SO5" s="962"/>
      <c r="SP5" s="962"/>
      <c r="SQ5" s="962" cm="1">
        <f t="array" ref="SQ5">SUM((SQ13:SU83)*(--($E$13:$E$83=$E$5)))</f>
        <v>50.149999999999991</v>
      </c>
      <c r="SR5" s="962"/>
      <c r="SS5" s="962"/>
      <c r="ST5" s="962"/>
      <c r="SU5" s="957"/>
      <c r="SV5" s="962"/>
      <c r="SW5" s="962"/>
      <c r="SX5" s="964" cm="1">
        <f t="array" ref="SX5">SUM((SX13:TB83)*(--($E$13:$E$83=$E$5)))</f>
        <v>52.149999999999991</v>
      </c>
      <c r="SY5" s="964"/>
      <c r="SZ5" s="964"/>
      <c r="TA5" s="964"/>
      <c r="TB5" s="964"/>
      <c r="TC5" s="964"/>
      <c r="TD5" s="964"/>
      <c r="TE5" s="964" cm="1">
        <f t="array" ref="TE5">SUM((TE13:TI83)*(--($E$13:$E$83=$E$5)))</f>
        <v>33</v>
      </c>
      <c r="TF5" s="964"/>
      <c r="TG5" s="964"/>
      <c r="TH5" s="964"/>
      <c r="TI5" s="964"/>
      <c r="TJ5" s="964"/>
      <c r="TK5" s="964"/>
      <c r="TL5" s="964" cm="1">
        <f t="array" ref="TL5">SUM((TL13:TP83)*(--($E$13:$E$83=$E$5)))</f>
        <v>53.79999999999999</v>
      </c>
      <c r="TM5" s="964"/>
      <c r="TN5" s="964"/>
      <c r="TO5" s="964"/>
      <c r="TP5" s="964"/>
      <c r="TQ5" s="964"/>
      <c r="TR5" s="964"/>
      <c r="TS5" s="964" cm="1">
        <f t="array" ref="TS5">SUM((TS13:TW83)*(--($E$13:$E$83=$E$5)))</f>
        <v>49.149999999999991</v>
      </c>
      <c r="TT5" s="964"/>
      <c r="TU5" s="964"/>
      <c r="TV5" s="964"/>
      <c r="TW5" s="964"/>
      <c r="TX5" s="964"/>
      <c r="TY5" s="968"/>
      <c r="TZ5" s="957" cm="1">
        <f t="array" ref="TZ5">SUM((TZ13:UD83)*(--($E$13:$E$83=$E$5)))</f>
        <v>52.499999999999986</v>
      </c>
      <c r="UA5" s="969"/>
      <c r="UB5" s="964"/>
      <c r="UC5" s="964"/>
      <c r="UD5" s="964"/>
      <c r="UE5" s="964"/>
      <c r="UF5" s="964"/>
      <c r="UG5" s="964" cm="1">
        <f t="array" ref="UG5">SUM((UG13:UK83)*(--($E$13:$E$83=$E$5)))</f>
        <v>48.149999999999991</v>
      </c>
      <c r="UH5" s="964"/>
      <c r="UI5" s="964"/>
      <c r="UJ5" s="964"/>
      <c r="UK5" s="964"/>
      <c r="UL5" s="964"/>
      <c r="UM5" s="964"/>
      <c r="UN5" s="964" cm="1">
        <f t="array" ref="UN5">SUM((UN13:UR83)*(--($E$13:$E$83=$E$5)))</f>
        <v>43.849999999999994</v>
      </c>
      <c r="UO5" s="964"/>
      <c r="UP5" s="964"/>
      <c r="UQ5" s="964"/>
      <c r="UR5" s="964"/>
      <c r="US5" s="964"/>
      <c r="UT5" s="964"/>
      <c r="UU5" s="964" cm="1">
        <f t="array" ref="UU5">SUM((UU13:UY83)*(--($E$13:$E$83=$E$5)))</f>
        <v>47.149999999999991</v>
      </c>
      <c r="UV5" s="964"/>
      <c r="UW5" s="964"/>
      <c r="UX5" s="964"/>
      <c r="UY5" s="964"/>
      <c r="UZ5" s="964"/>
      <c r="VA5" s="964"/>
      <c r="VB5" s="964" cm="1">
        <f t="array" ref="VB5">SUM((VB13:VF83)*(--($E$13:$E$83=$E$5)))</f>
        <v>54.79999999999999</v>
      </c>
      <c r="VC5" s="968"/>
      <c r="VD5" s="957"/>
      <c r="VE5" s="957"/>
      <c r="VF5" s="957"/>
      <c r="VG5" s="957"/>
      <c r="VH5" s="957"/>
      <c r="VI5" s="957" cm="1">
        <f t="array" ref="VI5">SUM((VI13:VM83)*(--($E$13:$E$83=$E$5)))</f>
        <v>46.499999999999993</v>
      </c>
      <c r="VJ5" s="957"/>
      <c r="VK5" s="957"/>
      <c r="VL5" s="957"/>
      <c r="VM5" s="957"/>
      <c r="VN5" s="957"/>
      <c r="VO5" s="957"/>
      <c r="VP5" s="957" cm="1">
        <f t="array" ref="VP5">SUM((VP13:VT83)*(--($E$13:$E$83=$E$5)))</f>
        <v>51.79999999999999</v>
      </c>
      <c r="VQ5" s="957"/>
      <c r="VR5" s="957"/>
      <c r="VS5" s="957"/>
      <c r="VT5" s="957"/>
      <c r="VU5" s="957"/>
      <c r="VV5" s="957"/>
      <c r="VW5" s="957" cm="1">
        <f t="array" ref="VW5">SUM((VW13:WA83)*(--($E$13:$E$83=$E$5)))</f>
        <v>51.149999999999991</v>
      </c>
      <c r="VX5" s="957"/>
      <c r="VY5" s="957"/>
      <c r="VZ5" s="957"/>
      <c r="WA5" s="957"/>
      <c r="WB5" s="957"/>
      <c r="WC5" s="957"/>
      <c r="WD5" s="957" cm="1">
        <f t="array" ref="WD5">SUM((WD13:WH83)*(--($E$13:$E$83=$E$5)))</f>
        <v>46.849999999999987</v>
      </c>
      <c r="WE5" s="957"/>
      <c r="WF5" s="957"/>
      <c r="WG5" s="957"/>
      <c r="WH5" s="957"/>
      <c r="WI5" s="957"/>
      <c r="WJ5" s="957"/>
      <c r="WK5" s="957" cm="1">
        <f t="array" ref="WK5">SUM((WK13:WO83)*(--($E$13:$E$83=$E$5)))</f>
        <v>46.499999999999993</v>
      </c>
      <c r="WL5" s="957"/>
      <c r="WM5" s="957"/>
      <c r="WN5" s="957"/>
      <c r="WO5" s="957"/>
      <c r="WP5" s="957"/>
      <c r="WQ5" s="957"/>
      <c r="WR5" s="957" cm="1">
        <f t="array" ref="WR5">SUM((WR13:WV83)*(--($E$13:$E$83=$E$5)))</f>
        <v>21.2</v>
      </c>
      <c r="WS5" s="957"/>
      <c r="WT5" s="957"/>
      <c r="WU5" s="957"/>
      <c r="WV5" s="957"/>
      <c r="WW5" s="957"/>
      <c r="WX5" s="957"/>
      <c r="WY5" s="957" cm="1">
        <f t="array" ref="WY5">SUM((WY13:XC83)*(--($E$13:$E$83=$E$5)))</f>
        <v>46.499999999999993</v>
      </c>
      <c r="WZ5" s="957"/>
      <c r="XA5" s="957"/>
      <c r="XB5" s="957"/>
      <c r="XC5" s="957"/>
      <c r="XD5" s="957"/>
      <c r="XE5" s="957"/>
      <c r="XF5" s="957" cm="1">
        <f t="array" ref="XF5">SUM((XF13:XJ83)*(--($E$13:$E$83=$E$5)))</f>
        <v>51.149999999999991</v>
      </c>
      <c r="XG5" s="957"/>
      <c r="XH5" s="957"/>
      <c r="XI5" s="957"/>
      <c r="XJ5" s="957"/>
      <c r="XK5" s="957"/>
      <c r="XL5" s="957"/>
      <c r="XM5" s="957" cm="1">
        <f t="array" ref="XM5">SUM((XM13:XQ83)*(--($E$13:$E$83=$E$5)))</f>
        <v>46.499999999999993</v>
      </c>
      <c r="XN5" s="957"/>
      <c r="XO5" s="957"/>
      <c r="XP5" s="957"/>
      <c r="XQ5" s="957"/>
      <c r="XR5" s="957"/>
      <c r="XS5" s="957"/>
      <c r="XT5" s="957" cm="1">
        <f t="array" ref="XT5">SUM((XT13:XX83)*(--($E$13:$E$83=$E$5)))</f>
        <v>49.499999999999986</v>
      </c>
      <c r="XU5" s="957"/>
      <c r="XV5" s="957"/>
      <c r="XW5" s="957"/>
      <c r="XX5" s="957"/>
      <c r="XY5" s="957"/>
      <c r="XZ5" s="957"/>
      <c r="YA5" s="957" cm="1">
        <f t="array" ref="YA5">SUM((YA13:YE83)*(--($E$13:$E$83=$E$5)))</f>
        <v>44.499999999999993</v>
      </c>
      <c r="YB5" s="957"/>
      <c r="YC5" s="957"/>
      <c r="YD5" s="957"/>
      <c r="YE5" s="957"/>
      <c r="YF5" s="957"/>
      <c r="YG5" s="957"/>
      <c r="YH5" s="957" cm="1">
        <f t="array" ref="YH5">SUM((YH13:YL83)*(--($E$13:$E$83=$E$5)))</f>
        <v>14</v>
      </c>
      <c r="YI5" s="957"/>
      <c r="YJ5" s="957"/>
      <c r="YK5" s="957"/>
      <c r="YL5" s="957"/>
      <c r="YM5" s="957"/>
      <c r="YN5" s="957"/>
      <c r="YO5" s="957" cm="1">
        <f t="array" ref="YO5">SUM((YO13:YS83)*(--($E$13:$E$83=$E$5)))</f>
        <v>28.199999999999996</v>
      </c>
      <c r="YP5" s="957"/>
      <c r="YQ5" s="957"/>
      <c r="YR5" s="957"/>
      <c r="YS5" s="957"/>
      <c r="YT5" s="957"/>
      <c r="YU5" s="957"/>
      <c r="YV5" s="957" cm="1">
        <f t="array" ref="YV5">SUM((YV13:YZ83)*(--($E$13:$E$83=$E$5)))</f>
        <v>31.499999999999993</v>
      </c>
      <c r="YW5" s="957"/>
      <c r="YX5" s="957"/>
      <c r="YY5" s="957"/>
      <c r="YZ5" s="957"/>
      <c r="ZA5" s="957"/>
      <c r="ZB5" s="957"/>
      <c r="ZC5" s="957" cm="1">
        <f t="array" ref="ZC5">SUM((ZC13:ZG83)*(--($E$13:$E$83=$E$5)))</f>
        <v>49.499999999999993</v>
      </c>
      <c r="ZD5" s="957"/>
      <c r="ZE5" s="957"/>
      <c r="ZF5" s="957"/>
      <c r="ZG5" s="957"/>
      <c r="ZH5" s="957"/>
      <c r="ZI5" s="957"/>
      <c r="ZJ5" s="957" cm="1">
        <f t="array" ref="ZJ5">SUM((ZJ13:ZN83)*(--($E$13:$E$83=$E$5)))</f>
        <v>41.199999999999996</v>
      </c>
      <c r="ZK5" s="957"/>
      <c r="ZL5" s="957"/>
      <c r="ZM5" s="957"/>
      <c r="ZN5" s="957"/>
      <c r="ZO5" s="957"/>
      <c r="ZP5" s="957"/>
      <c r="ZQ5" s="957" cm="1">
        <f t="array" ref="ZQ5">SUM((ZQ13:ZU83)*(--($E$13:$E$83=$E$5)))</f>
        <v>46.149999999999991</v>
      </c>
      <c r="ZR5" s="957"/>
      <c r="ZS5" s="957"/>
      <c r="ZT5" s="957"/>
      <c r="ZU5" s="957"/>
      <c r="ZV5" s="957"/>
      <c r="ZW5" s="957"/>
      <c r="ZX5" s="957" cm="1">
        <f t="array" ref="ZX5">SUM((ZX13:AAB83)*(--($E$13:$E$83=$E$5)))</f>
        <v>50.499999999999993</v>
      </c>
      <c r="ZY5" s="957"/>
      <c r="ZZ5" s="957"/>
      <c r="AAA5" s="957"/>
      <c r="AAB5" s="957"/>
      <c r="AAC5" s="957"/>
      <c r="AAD5" s="957"/>
      <c r="AAE5" s="957" cm="1">
        <f t="array" ref="AAE5">SUM((AAE13:AAI83)*(--($E$13:$E$83=$E$5)))</f>
        <v>49.499999999999986</v>
      </c>
      <c r="AAF5" s="957"/>
      <c r="AAG5" s="957"/>
      <c r="AAH5" s="957"/>
      <c r="AAI5" s="957"/>
      <c r="AAJ5" s="957"/>
      <c r="AAK5" s="957"/>
      <c r="AAL5" s="957" cm="1">
        <f t="array" ref="AAL5">SUM((AAL13:AAP83)*(--($E$13:$E$83=$E$5)))</f>
        <v>48.149999999999991</v>
      </c>
      <c r="AAM5" s="957"/>
      <c r="AAN5" s="957"/>
      <c r="AAO5" s="957"/>
      <c r="AAP5" s="957"/>
      <c r="AAQ5" s="957"/>
      <c r="AAR5" s="957"/>
      <c r="AAS5" s="957" cm="1">
        <f t="array" ref="AAS5">SUM((AAS13:AAW83)*(--($E$13:$E$83=$E$5)))</f>
        <v>45.849999999999994</v>
      </c>
      <c r="AAT5" s="957"/>
      <c r="AAU5" s="957"/>
      <c r="AAV5" s="957"/>
      <c r="AAW5" s="957"/>
      <c r="AAX5" s="957"/>
      <c r="AAY5" s="957"/>
      <c r="AAZ5" s="957" cm="1">
        <f t="array" ref="AAZ5">SUM((AAZ13:ABD83)*(--($E$13:$E$83=$E$5)))</f>
        <v>46.149999999999991</v>
      </c>
      <c r="ABA5" s="957"/>
      <c r="ABB5" s="957"/>
      <c r="ABC5" s="957"/>
      <c r="ABD5" s="957"/>
      <c r="ABE5" s="957"/>
      <c r="ABF5" s="957"/>
      <c r="ABG5" s="957" cm="1">
        <f t="array" ref="ABG5">SUM((ABG13:ABK83)*(--($E$13:$E$83=$E$5)))</f>
        <v>44.849999999999994</v>
      </c>
      <c r="ABH5" s="957"/>
      <c r="ABI5" s="957"/>
      <c r="ABJ5" s="957"/>
      <c r="ABK5" s="957"/>
      <c r="ABL5" s="957"/>
      <c r="ABM5" s="957"/>
      <c r="ABN5" s="957" cm="1">
        <f t="array" ref="ABN5">SUM((ABN13:ABR83)*(--($E$13:$E$83=$E$5)))</f>
        <v>44.499999999999993</v>
      </c>
      <c r="ABO5" s="957"/>
      <c r="ABP5" s="957"/>
      <c r="ABQ5" s="957"/>
      <c r="ABR5" s="957"/>
      <c r="ABS5" s="957"/>
      <c r="ABT5" s="957"/>
      <c r="ABU5" s="957" cm="1">
        <f t="array" ref="ABU5">SUM((ABU13:ABY83)*(--($E$13:$E$83=$E$5)))</f>
        <v>48.499999999999993</v>
      </c>
      <c r="ABV5" s="957"/>
      <c r="ABW5" s="957"/>
      <c r="ABX5" s="957"/>
      <c r="ABY5" s="957"/>
      <c r="ABZ5" s="957"/>
      <c r="ACA5" s="957"/>
      <c r="ACB5" s="957" cm="1">
        <f t="array" ref="ACB5">SUM((ACB13:ACF83)*(--($E$13:$E$83=$E$5)))</f>
        <v>48.499999999999993</v>
      </c>
      <c r="ACC5" s="957"/>
      <c r="ACD5" s="957"/>
      <c r="ACE5" s="957"/>
      <c r="ACF5" s="957"/>
      <c r="ACG5" s="957"/>
      <c r="ACH5" s="957"/>
      <c r="ACI5" s="957" cm="1">
        <f t="array" ref="ACI5">SUM((ACI13:ACM83)*(--($E$13:$E$83=$E$5)))</f>
        <v>39.149999999999991</v>
      </c>
      <c r="ACJ5" s="957"/>
      <c r="ACK5" s="957"/>
      <c r="ACL5" s="957"/>
      <c r="ACM5" s="957"/>
      <c r="ACN5" s="957"/>
      <c r="ACO5" s="957"/>
      <c r="ACP5" s="957" cm="1">
        <f t="array" ref="ACP5">SUM((ACP13:ACT83)*(--($E$13:$E$83=$E$5)))</f>
        <v>44.499999999999993</v>
      </c>
      <c r="ACQ5" s="957"/>
      <c r="ACR5" s="957"/>
      <c r="ACS5" s="957"/>
      <c r="ACT5" s="957"/>
      <c r="ACU5" s="957"/>
      <c r="ACV5" s="957"/>
      <c r="ACW5" s="957" cm="1">
        <f t="array" ref="ACW5">SUM((ACW13:ADA83)*(--($E$13:$E$83=$E$5)))</f>
        <v>50.149999999999991</v>
      </c>
      <c r="ACX5" s="957"/>
      <c r="ACY5" s="957"/>
      <c r="ACZ5" s="957"/>
      <c r="ADA5" s="957"/>
      <c r="ADB5" s="957"/>
      <c r="ADC5" s="957"/>
      <c r="ADD5" s="957" cm="1">
        <f t="array" ref="ADD5">SUM((ADD13:ADH83)*(--($E$13:$E$83=$E$5)))</f>
        <v>30</v>
      </c>
      <c r="ADE5" s="957"/>
      <c r="ADF5" s="957"/>
      <c r="ADG5" s="957"/>
      <c r="ADH5" s="957"/>
      <c r="ADI5" s="957"/>
      <c r="ADJ5" s="957"/>
      <c r="ADK5" s="957" cm="1">
        <f t="array" ref="ADK5">SUM((ADK13:ADO83)*(--($E$13:$E$83=$E$5)))</f>
        <v>40.849999999999994</v>
      </c>
      <c r="ADL5" s="957"/>
      <c r="ADM5" s="957"/>
      <c r="ADN5" s="957"/>
      <c r="ADO5" s="957"/>
      <c r="ADP5" s="957"/>
      <c r="ADQ5" s="957"/>
      <c r="ADR5" s="957" cm="1">
        <f t="array" ref="ADR5">SUM((ADR13:ADV83)*(--($E$13:$E$83=$E$5)))</f>
        <v>42.499999999999993</v>
      </c>
      <c r="ADS5" s="957"/>
      <c r="ADT5" s="957"/>
      <c r="ADU5" s="957"/>
      <c r="ADV5" s="957"/>
      <c r="ADW5" s="957"/>
      <c r="ADX5" s="957"/>
      <c r="ADY5" s="957" cm="1">
        <f t="array" ref="ADY5">SUM((ADY13:AEC83)*(--($E$13:$E$83=$E$5)))</f>
        <v>45.499999999999993</v>
      </c>
      <c r="ADZ5" s="957"/>
      <c r="AEA5" s="957"/>
      <c r="AEB5" s="957"/>
      <c r="AEC5" s="957"/>
      <c r="AED5" s="957"/>
      <c r="AEE5" s="957"/>
      <c r="AEF5" s="957" cm="1">
        <f t="array" ref="AEF5">SUM((AEF13:AEJ83)*(--($E$13:$E$83=$E$5)))</f>
        <v>43.499999999999993</v>
      </c>
      <c r="AEG5" s="957"/>
      <c r="AEH5" s="957"/>
      <c r="AEI5" s="957"/>
      <c r="AEJ5" s="957"/>
      <c r="AEK5" s="957"/>
      <c r="AEL5" s="957"/>
      <c r="AEM5" s="957" cm="1">
        <f t="array" ref="AEM5">SUM((AEM13:AEQ83)*(--($E$13:$E$83=$E$5)))</f>
        <v>27.9</v>
      </c>
      <c r="AEN5" s="957"/>
      <c r="AEO5" s="957"/>
      <c r="AEP5" s="957"/>
      <c r="AEQ5" s="957"/>
      <c r="AER5" s="957"/>
      <c r="AES5" s="957"/>
      <c r="AET5" s="957" cm="1">
        <f t="array" ref="AET5">SUM((AET13:AEX83)*(--($E$13:$E$83=$E$5)))</f>
        <v>49.499999999999993</v>
      </c>
      <c r="AEU5" s="957"/>
      <c r="AEV5" s="957"/>
      <c r="AEW5" s="957"/>
      <c r="AEX5" s="957"/>
      <c r="AEY5" s="957"/>
      <c r="AEZ5" s="957"/>
      <c r="AFA5" s="957" cm="1">
        <f t="array" ref="AFA5">SUM((AFA13:AFE83)*(--($E$13:$E$83=$E$5)))</f>
        <v>42.199999999999996</v>
      </c>
      <c r="AFB5" s="957"/>
      <c r="AFC5" s="957"/>
      <c r="AFD5" s="957"/>
      <c r="AFE5" s="957"/>
      <c r="AFF5" s="957"/>
      <c r="AFG5" s="957"/>
      <c r="AFH5" s="957" cm="1">
        <f t="array" ref="AFH5">SUM((AFH13:AFL83)*(--($E$13:$E$83=$E$5)))</f>
        <v>46.499999999999993</v>
      </c>
      <c r="AFI5" s="957"/>
      <c r="AFJ5" s="957"/>
      <c r="AFK5" s="957"/>
      <c r="AFL5" s="957"/>
      <c r="AFM5" s="957"/>
      <c r="AFN5" s="957"/>
      <c r="AFO5" s="957" cm="1">
        <f t="array" ref="AFO5">SUM((AFO13:AFS83)*(--($E$13:$E$83=$E$5)))</f>
        <v>42.199999999999996</v>
      </c>
      <c r="AFP5" s="957"/>
      <c r="AFQ5" s="957"/>
      <c r="AFR5" s="957"/>
      <c r="AFS5" s="957"/>
      <c r="AFT5" s="957"/>
      <c r="AFU5" s="957"/>
      <c r="AFV5" s="957" cm="1">
        <f t="array" ref="AFV5">SUM((AFV13:AFZ83)*(--($E$13:$E$83=$E$5)))</f>
        <v>45.499999999999993</v>
      </c>
      <c r="AFW5" s="957"/>
      <c r="AFX5" s="957"/>
      <c r="AFY5" s="957"/>
      <c r="AFZ5" s="957"/>
      <c r="AGA5" s="957"/>
      <c r="AGB5" s="957"/>
      <c r="AGC5" s="957" cm="1">
        <f t="array" ref="AGC5">SUM((AGC13:AGG83)*(--($E$13:$E$83=$E$5)))</f>
        <v>38.849999999999994</v>
      </c>
      <c r="AGD5" s="957"/>
      <c r="AGE5" s="957"/>
      <c r="AGF5" s="957"/>
      <c r="AGG5" s="957"/>
      <c r="AGH5" s="957"/>
      <c r="AGI5" s="957"/>
      <c r="AGJ5" s="957" cm="1">
        <f t="array" ref="AGJ5">SUM((AGJ13:AGN83)*(--($E$13:$E$83=$E$5)))</f>
        <v>38.849999999999994</v>
      </c>
      <c r="AGK5" s="957"/>
      <c r="AGL5" s="957"/>
      <c r="AGM5" s="957"/>
      <c r="AGN5" s="957"/>
      <c r="AGO5" s="957"/>
      <c r="AGP5" s="957"/>
      <c r="AGQ5" s="957" cm="1">
        <f t="array" ref="AGQ5">SUM((AGQ13:AGU83)*(--($E$13:$E$83=$E$5)))</f>
        <v>46.499999999999986</v>
      </c>
      <c r="AGR5" s="957"/>
      <c r="AGS5" s="957"/>
      <c r="AGT5" s="957"/>
      <c r="AGU5" s="957"/>
      <c r="AGV5" s="957"/>
      <c r="AGW5" s="957"/>
      <c r="AGX5" s="957" cm="1">
        <f t="array" ref="AGX5">SUM((AGX13:AHB83)*(--($E$13:$E$83=$E$5)))</f>
        <v>43.499999999999993</v>
      </c>
      <c r="AGY5" s="957"/>
      <c r="AGZ5" s="957"/>
      <c r="AHA5" s="957"/>
      <c r="AHB5" s="957"/>
      <c r="AHC5" s="957"/>
      <c r="AHD5" s="957"/>
      <c r="AHE5" s="957" cm="1">
        <f t="array" ref="AHE5">SUM((AHE13:AHI83)*(--($E$13:$E$83=$E$5)))</f>
        <v>34</v>
      </c>
      <c r="AHF5" s="957"/>
      <c r="AHG5" s="957"/>
      <c r="AHH5" s="957"/>
      <c r="AHI5" s="957"/>
      <c r="AHJ5" s="957"/>
      <c r="AHK5" s="957"/>
      <c r="AHL5" s="957" cm="1">
        <f t="array" ref="AHL5">SUM((AHL13:AHP83)*(--($E$13:$E$83=$E$5)))</f>
        <v>50.149999999999991</v>
      </c>
      <c r="AHM5" s="957"/>
      <c r="AHN5" s="957"/>
      <c r="AHO5" s="957"/>
      <c r="AHP5" s="957"/>
      <c r="AHQ5" s="957"/>
      <c r="AHR5" s="957"/>
      <c r="AHS5" s="957" cm="1">
        <f t="array" ref="AHS5">SUM((AHS13:AHW83)*(--($E$13:$E$83=$E$5)))</f>
        <v>50.149999999999991</v>
      </c>
      <c r="AHT5" s="957"/>
      <c r="AHU5" s="957"/>
      <c r="AHV5" s="957"/>
      <c r="AHW5" s="957"/>
      <c r="AHX5" s="957"/>
      <c r="AHY5" s="957"/>
      <c r="AHZ5" s="957" cm="1">
        <f t="array" ref="AHZ5">SUM((AHZ13:AID83)*(--($E$13:$E$83=$E$5)))</f>
        <v>41.849999999999994</v>
      </c>
      <c r="AIA5" s="957"/>
      <c r="AIB5" s="957"/>
      <c r="AIC5" s="957"/>
      <c r="AID5" s="957"/>
      <c r="AIE5" s="957"/>
      <c r="AIF5" s="957"/>
      <c r="AIG5" s="957" cm="1">
        <f t="array" ref="AIG5">SUM((AIG13:AIK83)*(--($E$13:$E$83=$E$5)))</f>
        <v>41.849999999999994</v>
      </c>
      <c r="AIH5" s="957"/>
      <c r="AII5" s="957"/>
      <c r="AIJ5" s="957"/>
      <c r="AIK5" s="957"/>
      <c r="AIL5" s="957"/>
      <c r="AIM5" s="957"/>
      <c r="AIN5" s="957" cm="1">
        <f t="array" ref="AIN5">SUM((AIN13:AIR83)*(--($E$13:$E$83=$E$5)))</f>
        <v>45.499999999999993</v>
      </c>
      <c r="AIO5" s="957"/>
      <c r="AIP5" s="957"/>
      <c r="AIQ5" s="957"/>
      <c r="AIR5" s="957"/>
      <c r="AIS5" s="957"/>
      <c r="AIT5" s="957"/>
      <c r="AIU5" s="957" cm="1">
        <f t="array" ref="AIU5">SUM((AIU13:AIY83)*(--($E$13:$E$83=$E$5)))</f>
        <v>49.149999999999991</v>
      </c>
      <c r="AIV5" s="957"/>
      <c r="AIW5" s="957"/>
      <c r="AIX5" s="957"/>
      <c r="AIY5" s="957"/>
      <c r="AIZ5" s="957"/>
      <c r="AJA5" s="957"/>
      <c r="AJB5" s="957" cm="1">
        <f t="array" ref="AJB5">SUM((AJB13:AJF83)*(--($E$13:$E$83=$E$5)))</f>
        <v>50.149999999999991</v>
      </c>
      <c r="AJC5" s="957"/>
      <c r="AJD5" s="957"/>
      <c r="AJE5" s="957"/>
      <c r="AJF5" s="957"/>
      <c r="AJG5" s="957"/>
      <c r="AJH5" s="957"/>
      <c r="AJI5" s="957" cm="1">
        <f t="array" ref="AJI5">SUM((AJI13:AJM83)*(--($E$13:$E$83=$E$5)))</f>
        <v>51.149999999999991</v>
      </c>
      <c r="AJJ5" s="957"/>
      <c r="AJK5" s="957"/>
      <c r="AJL5" s="957"/>
      <c r="AJM5" s="957"/>
      <c r="AJN5" s="957"/>
      <c r="AJO5" s="957"/>
      <c r="AJP5" s="957" cm="1">
        <f t="array" ref="AJP5">SUM((AJP13:AJT83)*(--($E$13:$E$83=$E$5)))</f>
        <v>50.499999999999993</v>
      </c>
      <c r="AJQ5" s="957"/>
      <c r="AJR5" s="957"/>
      <c r="AJS5" s="957"/>
      <c r="AJT5" s="957"/>
      <c r="AJU5" s="957"/>
      <c r="AJV5" s="957"/>
      <c r="AJW5" s="957" cm="1">
        <f t="array" ref="AJW5">SUM((AJW13:AKA83)*(--($E$13:$E$83=$E$5)))</f>
        <v>41.849999999999994</v>
      </c>
      <c r="AJX5" s="957"/>
      <c r="AJY5" s="957"/>
      <c r="AJZ5" s="957"/>
      <c r="AKA5" s="957"/>
      <c r="AKB5" s="957"/>
      <c r="AKC5" s="957"/>
      <c r="AKD5" s="957" cm="1">
        <f t="array" ref="AKD5">SUM((AKD13:AKH83)*(--($E$13:$E$83=$E$5)))</f>
        <v>46.499999999999993</v>
      </c>
      <c r="AKE5" s="957"/>
      <c r="AKF5" s="957"/>
      <c r="AKG5" s="957"/>
      <c r="AKH5" s="957"/>
      <c r="AKI5" s="957"/>
      <c r="AKJ5" s="957"/>
      <c r="AKK5" s="957" cm="1">
        <f t="array" ref="AKK5">SUM((AKK13:AKO83)*(--($E$13:$E$83=$E$5)))</f>
        <v>46.499999999999993</v>
      </c>
      <c r="AKL5" s="957"/>
      <c r="AKM5" s="957"/>
      <c r="AKN5" s="957"/>
      <c r="AKO5" s="957"/>
      <c r="AKP5" s="957"/>
      <c r="AKQ5" s="957"/>
      <c r="AKR5" s="957" cm="1">
        <f t="array" ref="AKR5">SUM((AKR13:AKV83)*(--($E$13:$E$83=$E$5)))</f>
        <v>30.849999999999994</v>
      </c>
      <c r="AKS5" s="957"/>
      <c r="AKT5" s="957"/>
      <c r="AKU5" s="957"/>
      <c r="AKV5" s="957"/>
      <c r="AKW5" s="957"/>
      <c r="AKX5" s="957"/>
      <c r="AKY5" s="957" cm="1">
        <f t="array" ref="AKY5">SUM((AKY13:ALC83)*(--($E$13:$E$83=$E$5)))</f>
        <v>51.149999999999991</v>
      </c>
      <c r="AKZ5" s="957"/>
      <c r="ALA5" s="957"/>
      <c r="ALB5" s="957"/>
      <c r="ALC5" s="957"/>
      <c r="ALD5" s="957"/>
      <c r="ALE5" s="957"/>
      <c r="ALF5" s="957" cm="1">
        <f t="array" ref="ALF5">SUM((ALF13:ALJ83)*(--($E$13:$E$83=$E$5)))</f>
        <v>51.149999999999991</v>
      </c>
      <c r="ALG5" s="957"/>
      <c r="ALH5" s="957"/>
      <c r="ALI5" s="957"/>
      <c r="ALJ5" s="957"/>
      <c r="ALK5" s="957"/>
      <c r="ALL5" s="957"/>
      <c r="ALM5" s="957" cm="1">
        <f t="array" ref="ALM5">SUM((ALM13:ALQ83)*(--($E$13:$E$83=$E$5)))</f>
        <v>51.149999999999991</v>
      </c>
      <c r="ALN5" s="957"/>
      <c r="ALO5" s="957"/>
      <c r="ALP5" s="957"/>
      <c r="ALQ5" s="957"/>
      <c r="ALR5" s="957"/>
      <c r="ALS5" s="957"/>
      <c r="ALT5" s="957" cm="1">
        <f t="array" ref="ALT5">SUM((ALT13:ALX83)*(--($E$13:$E$83=$E$5)))</f>
        <v>46.499999999999993</v>
      </c>
      <c r="ALU5" s="957"/>
      <c r="ALV5" s="957"/>
      <c r="ALW5" s="957"/>
      <c r="ALX5" s="957"/>
      <c r="ALY5" s="957"/>
      <c r="ALZ5" s="957"/>
      <c r="AMA5" s="957" cm="1">
        <f t="array" ref="AMA5">SUM((AMA13:AME83)*(--($E$13:$E$83=$E$5)))</f>
        <v>46.499999999999993</v>
      </c>
      <c r="AMB5" s="957"/>
      <c r="AMC5" s="957"/>
      <c r="AMD5" s="957"/>
      <c r="AME5" s="957"/>
      <c r="AMF5" s="957"/>
      <c r="AMG5" s="957"/>
      <c r="AMH5" s="957" cm="1">
        <f t="array" ref="AMH5">SUM((AMH13:AML83)*(--($E$13:$E$83=$E$5)))</f>
        <v>24</v>
      </c>
      <c r="AMI5" s="957"/>
      <c r="AMJ5" s="957"/>
      <c r="AMK5" s="957"/>
      <c r="AML5" s="957"/>
      <c r="AMM5" s="957"/>
      <c r="AMN5" s="957"/>
      <c r="AMO5" s="957" cm="1">
        <f t="array" ref="AMO5">SUM((AMO13:AMS83)*(--($E$13:$E$83=$E$5)))</f>
        <v>21</v>
      </c>
      <c r="AMP5" s="957"/>
      <c r="AMQ5" s="957"/>
      <c r="AMR5" s="957"/>
      <c r="AMS5" s="957"/>
      <c r="AMT5" s="957"/>
      <c r="AMU5" s="957"/>
      <c r="AMV5" s="957" cm="1">
        <f t="array" ref="AMV5">SUM((AMV13:AMZ83)*(--($E$13:$E$83=$E$5)))</f>
        <v>27.199999999999996</v>
      </c>
      <c r="AMW5" s="957"/>
      <c r="AMX5" s="957"/>
      <c r="AMY5" s="957"/>
      <c r="AMZ5" s="957"/>
      <c r="ANA5" s="957"/>
      <c r="ANB5" s="957"/>
      <c r="ANC5" s="957" cm="1">
        <f t="array" ref="ANC5">SUM((ANC13:ANG83)*(--($E$13:$E$83=$E$5)))</f>
        <v>51.149999999999991</v>
      </c>
      <c r="AND5" s="957"/>
      <c r="ANE5" s="957"/>
      <c r="ANF5" s="957"/>
      <c r="ANG5" s="957"/>
      <c r="ANH5" s="957"/>
      <c r="ANI5" s="957"/>
      <c r="ANJ5" s="957" cm="1">
        <f t="array" ref="ANJ5">SUM((ANJ13:ANN83)*(--($E$13:$E$83=$E$5)))</f>
        <v>51.149999999999991</v>
      </c>
      <c r="ANK5" s="957"/>
      <c r="ANL5" s="957"/>
      <c r="ANM5" s="957"/>
      <c r="ANN5" s="957"/>
      <c r="ANO5" s="957"/>
      <c r="ANP5" s="957"/>
      <c r="ANQ5" s="957" cm="1">
        <f t="array" ref="ANQ5">SUM((ANQ13:ANU83)*(--($E$13:$E$83=$E$5)))</f>
        <v>51.149999999999991</v>
      </c>
      <c r="ANR5" s="957"/>
      <c r="ANS5" s="957"/>
      <c r="ANT5" s="957"/>
      <c r="ANU5" s="957"/>
      <c r="ANV5" s="957"/>
      <c r="ANW5" s="957"/>
      <c r="ANX5" s="957" cm="1">
        <f t="array" ref="ANX5">SUM((ANX13:AOB83)*(--($E$13:$E$83=$E$5)))</f>
        <v>51.149999999999991</v>
      </c>
      <c r="ANY5" s="957"/>
      <c r="ANZ5" s="957"/>
      <c r="AOA5" s="957"/>
      <c r="AOB5" s="957"/>
      <c r="AOC5" s="957"/>
      <c r="AOD5" s="957"/>
      <c r="AOE5" s="957" cm="1">
        <f t="array" ref="AOE5">SUM((AOE13:AOI83)*(--($E$13:$E$83=$E$5)))</f>
        <v>51.149999999999991</v>
      </c>
      <c r="AOF5" s="957"/>
      <c r="AOG5" s="957"/>
      <c r="AOH5" s="957"/>
      <c r="AOI5" s="957"/>
      <c r="AOJ5" s="957"/>
      <c r="AOK5" s="957"/>
      <c r="AOL5" s="957" cm="1">
        <f t="array" ref="AOL5">SUM((AOL13:AOP83)*(--($E$13:$E$83=$E$5)))</f>
        <v>51.149999999999991</v>
      </c>
      <c r="AOM5" s="957"/>
      <c r="AON5" s="957"/>
      <c r="AOO5" s="957"/>
      <c r="AOP5" s="957"/>
      <c r="AOQ5" s="957"/>
      <c r="AOR5" s="957"/>
    </row>
    <row r="6" spans="1:1089" s="757" customFormat="1" ht="10.5" customHeight="1">
      <c r="D6" s="768"/>
      <c r="E6" s="757" t="s">
        <v>7</v>
      </c>
      <c r="F6" s="757" t="s">
        <v>134</v>
      </c>
      <c r="G6" s="961">
        <v>21.241747572815544</v>
      </c>
      <c r="H6" s="961"/>
      <c r="I6" s="961"/>
      <c r="J6" s="961"/>
      <c r="K6" s="961"/>
      <c r="L6" s="961"/>
      <c r="M6" s="961"/>
      <c r="N6" s="961">
        <v>21.241747572815544</v>
      </c>
      <c r="O6" s="961"/>
      <c r="P6" s="961"/>
      <c r="Q6" s="961"/>
      <c r="R6" s="961"/>
      <c r="S6" s="961"/>
      <c r="T6" s="961"/>
      <c r="U6" s="961">
        <v>21.241747572815544</v>
      </c>
      <c r="V6" s="961"/>
      <c r="W6" s="961"/>
      <c r="X6" s="961"/>
      <c r="Y6" s="961"/>
      <c r="Z6" s="961"/>
      <c r="AA6" s="961"/>
      <c r="AB6" s="961">
        <v>16.673629815220803</v>
      </c>
      <c r="AC6" s="961"/>
      <c r="AD6" s="961"/>
      <c r="AE6" s="961"/>
      <c r="AF6" s="961"/>
      <c r="AG6" s="961"/>
      <c r="AH6" s="961"/>
      <c r="AI6" s="961">
        <v>21.241747572815544</v>
      </c>
      <c r="AJ6" s="961"/>
      <c r="AK6" s="961"/>
      <c r="AL6" s="961"/>
      <c r="AM6" s="961"/>
      <c r="AN6" s="961"/>
      <c r="AO6" s="961"/>
      <c r="AP6" s="961">
        <v>21.241747572815544</v>
      </c>
      <c r="AQ6" s="961"/>
      <c r="AR6" s="961"/>
      <c r="AS6" s="961"/>
      <c r="AT6" s="961"/>
      <c r="AU6" s="961"/>
      <c r="AV6" s="961"/>
      <c r="AW6" s="961">
        <v>21.241747572815544</v>
      </c>
      <c r="AX6" s="961"/>
      <c r="AY6" s="961"/>
      <c r="AZ6" s="961"/>
      <c r="BA6" s="961"/>
      <c r="BB6" s="961"/>
      <c r="BC6" s="961"/>
      <c r="BD6" s="961">
        <v>8.9956780457250307</v>
      </c>
      <c r="BE6" s="961"/>
      <c r="BF6" s="961"/>
      <c r="BG6" s="961"/>
      <c r="BH6" s="961"/>
      <c r="BI6" s="961"/>
      <c r="BJ6" s="961"/>
      <c r="BK6" s="961">
        <v>18.395458816160364</v>
      </c>
      <c r="BL6" s="961"/>
      <c r="BM6" s="961"/>
      <c r="BN6" s="961"/>
      <c r="BO6" s="961"/>
      <c r="BP6" s="961"/>
      <c r="BQ6" s="961"/>
      <c r="BR6" s="961">
        <v>18.623864704040098</v>
      </c>
      <c r="BS6" s="961"/>
      <c r="BT6" s="961"/>
      <c r="BU6" s="961"/>
      <c r="BV6" s="961"/>
      <c r="BW6" s="961"/>
      <c r="BX6" s="961"/>
      <c r="BY6" s="961">
        <v>17.81565925461949</v>
      </c>
      <c r="BZ6" s="961"/>
      <c r="CA6" s="961"/>
      <c r="CB6" s="961"/>
      <c r="CC6" s="961"/>
      <c r="CD6" s="961"/>
      <c r="CE6" s="961"/>
      <c r="CF6" s="961">
        <v>14.196304415909811</v>
      </c>
      <c r="CG6" s="961"/>
      <c r="CH6" s="961"/>
      <c r="CI6" s="961"/>
      <c r="CJ6" s="961"/>
      <c r="CK6" s="961"/>
      <c r="CL6" s="961"/>
      <c r="CM6" s="961">
        <v>17.692671468838093</v>
      </c>
      <c r="CN6" s="961"/>
      <c r="CO6" s="961"/>
      <c r="CP6" s="961"/>
      <c r="CQ6" s="961"/>
      <c r="CR6" s="961"/>
      <c r="CS6" s="961"/>
      <c r="CT6" s="961">
        <v>19.853742561854069</v>
      </c>
      <c r="CU6" s="961"/>
      <c r="CV6" s="961"/>
      <c r="CW6" s="961"/>
      <c r="CX6" s="961"/>
      <c r="CY6" s="961"/>
      <c r="CZ6" s="961"/>
      <c r="DA6" s="961">
        <v>17.587253366739755</v>
      </c>
      <c r="DB6" s="961"/>
      <c r="DC6" s="961"/>
      <c r="DD6" s="961"/>
      <c r="DE6" s="961"/>
      <c r="DF6" s="961"/>
      <c r="DG6" s="961"/>
      <c r="DH6" s="961">
        <v>16.937175070466658</v>
      </c>
      <c r="DI6" s="961"/>
      <c r="DJ6" s="961"/>
      <c r="DK6" s="961"/>
      <c r="DL6" s="961"/>
      <c r="DM6" s="961"/>
      <c r="DN6" s="961"/>
      <c r="DO6" s="961">
        <v>19.730754776072672</v>
      </c>
      <c r="DP6" s="961"/>
      <c r="DQ6" s="961"/>
      <c r="DR6" s="961"/>
      <c r="DS6" s="961"/>
      <c r="DT6" s="961"/>
      <c r="DU6" s="961"/>
      <c r="DV6" s="961">
        <v>20.082148449733804</v>
      </c>
      <c r="DW6" s="961"/>
      <c r="DX6" s="961"/>
      <c r="DY6" s="961"/>
      <c r="DZ6" s="961"/>
      <c r="EA6" s="961"/>
      <c r="EB6" s="961"/>
      <c r="EC6" s="961">
        <v>17.042593172564995</v>
      </c>
      <c r="ED6" s="961"/>
      <c r="EE6" s="961"/>
      <c r="EF6" s="961"/>
      <c r="EG6" s="961"/>
      <c r="EH6" s="961"/>
      <c r="EI6" s="961"/>
      <c r="EJ6" s="961">
        <v>16.515502662073295</v>
      </c>
      <c r="EK6" s="961"/>
      <c r="EL6" s="961"/>
      <c r="EM6" s="961"/>
      <c r="EN6" s="961"/>
      <c r="EO6" s="961"/>
      <c r="EP6" s="961"/>
      <c r="EQ6" s="961">
        <v>19.027967428750404</v>
      </c>
      <c r="ER6" s="961"/>
      <c r="ES6" s="961"/>
      <c r="ET6" s="961"/>
      <c r="EU6" s="961"/>
      <c r="EV6" s="961"/>
      <c r="EW6" s="961"/>
      <c r="EX6" s="961">
        <v>16.814187284685261</v>
      </c>
      <c r="EY6" s="961"/>
      <c r="EZ6" s="961"/>
      <c r="FA6" s="961"/>
      <c r="FB6" s="961"/>
      <c r="FC6" s="961"/>
      <c r="FD6" s="961"/>
      <c r="FE6" s="961">
        <v>14.354431569057322</v>
      </c>
      <c r="FF6" s="961"/>
      <c r="FG6" s="961"/>
      <c r="FH6" s="961"/>
      <c r="FI6" s="961"/>
      <c r="FJ6" s="961"/>
      <c r="FK6" s="961"/>
      <c r="FL6" s="961">
        <v>17.393986846226127</v>
      </c>
      <c r="FM6" s="961"/>
      <c r="FN6" s="961"/>
      <c r="FO6" s="961"/>
      <c r="FP6" s="961"/>
      <c r="FQ6" s="961"/>
      <c r="FR6" s="961"/>
      <c r="FS6" s="961">
        <v>16.585781396805519</v>
      </c>
      <c r="FT6" s="961"/>
      <c r="FU6" s="961"/>
      <c r="FV6" s="961"/>
      <c r="FW6" s="961"/>
      <c r="FX6" s="961"/>
      <c r="FY6" s="961"/>
      <c r="FZ6" s="961">
        <v>17.86836830566866</v>
      </c>
      <c r="GA6" s="961"/>
      <c r="GB6" s="961"/>
      <c r="GC6" s="961"/>
      <c r="GD6" s="961"/>
      <c r="GE6" s="961"/>
      <c r="GF6" s="961"/>
      <c r="GG6" s="961">
        <v>16.691199498903863</v>
      </c>
      <c r="GH6" s="961"/>
      <c r="GI6" s="961"/>
      <c r="GJ6" s="961"/>
      <c r="GK6" s="961"/>
      <c r="GL6" s="961"/>
      <c r="GM6" s="961"/>
      <c r="GN6" s="961">
        <v>16.462793611024125</v>
      </c>
      <c r="GO6" s="961"/>
      <c r="GP6" s="961"/>
      <c r="GQ6" s="961"/>
      <c r="GR6" s="961"/>
      <c r="GS6" s="961"/>
      <c r="GT6" s="961"/>
      <c r="GU6" s="961">
        <v>18.096774193548399</v>
      </c>
      <c r="GV6" s="961"/>
      <c r="GW6" s="961"/>
      <c r="GX6" s="961"/>
      <c r="GY6" s="961"/>
      <c r="GZ6" s="961"/>
      <c r="HA6" s="961"/>
      <c r="HB6" s="961">
        <v>14.0381772627623</v>
      </c>
      <c r="HC6" s="961"/>
      <c r="HD6" s="961"/>
      <c r="HE6" s="961"/>
      <c r="HF6" s="961"/>
      <c r="HG6" s="961"/>
      <c r="HH6" s="961"/>
      <c r="HI6" s="961">
        <v>18.448167867209531</v>
      </c>
      <c r="HJ6" s="961"/>
      <c r="HK6" s="961"/>
      <c r="HL6" s="961"/>
      <c r="HM6" s="961"/>
      <c r="HN6" s="961"/>
      <c r="HO6" s="961"/>
      <c r="HP6" s="961">
        <v>18.096774193548399</v>
      </c>
      <c r="HQ6" s="961"/>
      <c r="HR6" s="961"/>
      <c r="HS6" s="961"/>
      <c r="HT6" s="961"/>
      <c r="HU6" s="961"/>
      <c r="HV6" s="961"/>
      <c r="HW6" s="961">
        <v>17.516974632007528</v>
      </c>
      <c r="HX6" s="961"/>
      <c r="HY6" s="961"/>
      <c r="HZ6" s="961"/>
      <c r="IA6" s="961"/>
      <c r="IB6" s="961"/>
      <c r="IC6" s="961"/>
      <c r="ID6" s="961">
        <v>16.23438772314439</v>
      </c>
      <c r="IE6" s="961"/>
      <c r="IF6" s="961"/>
      <c r="IG6" s="961"/>
      <c r="IH6" s="961"/>
      <c r="II6" s="961"/>
      <c r="IJ6" s="961"/>
      <c r="IK6" s="961">
        <v>14.47741935483872</v>
      </c>
      <c r="IL6" s="961"/>
      <c r="IM6" s="961"/>
      <c r="IN6" s="961"/>
      <c r="IO6" s="961"/>
      <c r="IP6" s="961"/>
      <c r="IQ6" s="961"/>
      <c r="IR6" s="961">
        <v>13.071844660194181</v>
      </c>
      <c r="IS6" s="961"/>
      <c r="IT6" s="961"/>
      <c r="IU6" s="961"/>
      <c r="IV6" s="961"/>
      <c r="IW6" s="961"/>
      <c r="IX6" s="961"/>
      <c r="IY6" s="961">
        <v>18.448167867209534</v>
      </c>
      <c r="IZ6" s="961"/>
      <c r="JA6" s="961"/>
      <c r="JB6" s="961"/>
      <c r="JC6" s="961"/>
      <c r="JD6" s="961"/>
      <c r="JE6" s="961"/>
      <c r="JF6" s="961">
        <v>17.393986846226127</v>
      </c>
      <c r="JG6" s="961"/>
      <c r="JH6" s="961"/>
      <c r="JI6" s="961"/>
      <c r="JJ6" s="961"/>
      <c r="JK6" s="961"/>
      <c r="JL6" s="961"/>
      <c r="JM6" s="961">
        <v>18.448167867209534</v>
      </c>
      <c r="JN6" s="961"/>
      <c r="JO6" s="961"/>
      <c r="JP6" s="961"/>
      <c r="JQ6" s="961"/>
      <c r="JR6" s="961"/>
      <c r="JS6" s="961"/>
      <c r="JT6" s="961">
        <v>16.814187284685261</v>
      </c>
      <c r="JU6" s="961"/>
      <c r="JV6" s="961"/>
      <c r="JW6" s="961"/>
      <c r="JX6" s="961"/>
      <c r="JY6" s="961"/>
      <c r="JZ6" s="961"/>
      <c r="KA6" s="961">
        <v>16.814187284685261</v>
      </c>
      <c r="KB6" s="961"/>
      <c r="KC6" s="961"/>
      <c r="KD6" s="961"/>
      <c r="KE6" s="961"/>
      <c r="KF6" s="961"/>
      <c r="KG6" s="961"/>
      <c r="KH6" s="961">
        <v>7.9063576573755139</v>
      </c>
      <c r="KI6" s="961"/>
      <c r="KJ6" s="961"/>
      <c r="KK6" s="961"/>
      <c r="KL6" s="961"/>
      <c r="KM6" s="961"/>
      <c r="KN6" s="961"/>
      <c r="KO6" s="961">
        <v>12.281208894456631</v>
      </c>
      <c r="KP6" s="961"/>
      <c r="KQ6" s="961"/>
      <c r="KR6" s="961"/>
      <c r="KS6" s="961"/>
      <c r="KT6" s="961"/>
      <c r="KU6" s="961"/>
      <c r="KV6" s="961">
        <v>14.705825242718454</v>
      </c>
      <c r="KW6" s="961"/>
      <c r="KX6" s="961"/>
      <c r="KY6" s="961"/>
      <c r="KZ6" s="961"/>
      <c r="LA6" s="961"/>
      <c r="LB6" s="961"/>
      <c r="LC6" s="961">
        <v>20.082148449733804</v>
      </c>
      <c r="LD6" s="961"/>
      <c r="LE6" s="961"/>
      <c r="LF6" s="961"/>
      <c r="LG6" s="961"/>
      <c r="LH6" s="961"/>
      <c r="LI6" s="961"/>
      <c r="LJ6" s="961">
        <v>20.082148449733804</v>
      </c>
      <c r="LK6" s="961"/>
      <c r="LL6" s="961"/>
      <c r="LM6" s="961"/>
      <c r="LN6" s="961"/>
      <c r="LO6" s="961"/>
      <c r="LP6" s="961"/>
      <c r="LQ6" s="961">
        <v>18.852270591919837</v>
      </c>
      <c r="LR6" s="961"/>
      <c r="LS6" s="961"/>
      <c r="LT6" s="961"/>
      <c r="LU6" s="961"/>
      <c r="LV6" s="961"/>
      <c r="LW6" s="961"/>
      <c r="LX6" s="961">
        <v>19.027967428750404</v>
      </c>
      <c r="LY6" s="961"/>
      <c r="LZ6" s="961"/>
      <c r="MA6" s="961"/>
      <c r="MB6" s="961"/>
      <c r="MC6" s="961"/>
      <c r="MD6" s="961"/>
      <c r="ME6" s="961">
        <v>17.270999060444733</v>
      </c>
      <c r="MF6" s="961"/>
      <c r="MG6" s="961"/>
      <c r="MH6" s="961"/>
      <c r="MI6" s="961"/>
      <c r="MJ6" s="961"/>
      <c r="MK6" s="961"/>
      <c r="ML6" s="961">
        <v>15.074788600062645</v>
      </c>
      <c r="MM6" s="961"/>
      <c r="MN6" s="961"/>
      <c r="MO6" s="961"/>
      <c r="MP6" s="961"/>
      <c r="MQ6" s="961"/>
      <c r="MR6" s="961"/>
      <c r="MS6" s="961">
        <v>17.411556529909188</v>
      </c>
      <c r="MT6" s="961"/>
      <c r="MU6" s="961"/>
      <c r="MV6" s="961"/>
      <c r="MW6" s="961"/>
      <c r="MX6" s="961"/>
      <c r="MY6" s="961"/>
      <c r="MZ6" s="961">
        <v>19.273943000313196</v>
      </c>
      <c r="NA6" s="961"/>
      <c r="NB6" s="961"/>
      <c r="NC6" s="961"/>
      <c r="ND6" s="961"/>
      <c r="NE6" s="961"/>
      <c r="NF6" s="961"/>
      <c r="NG6" s="961">
        <v>18.694143438772326</v>
      </c>
      <c r="NH6" s="961"/>
      <c r="NI6" s="961"/>
      <c r="NJ6" s="961"/>
      <c r="NK6" s="961"/>
      <c r="NL6" s="961"/>
      <c r="NM6" s="961"/>
      <c r="NN6" s="961">
        <v>19.502348888192934</v>
      </c>
      <c r="NO6" s="961"/>
      <c r="NP6" s="961"/>
      <c r="NQ6" s="961"/>
      <c r="NR6" s="961"/>
      <c r="NS6" s="961"/>
      <c r="NT6" s="961"/>
      <c r="NU6" s="961">
        <v>17.86836830566866</v>
      </c>
      <c r="NV6" s="961"/>
      <c r="NW6" s="961"/>
      <c r="NX6" s="961"/>
      <c r="NY6" s="961"/>
      <c r="NZ6" s="961"/>
      <c r="OA6" s="961"/>
      <c r="OB6" s="961">
        <v>17.991356091450058</v>
      </c>
      <c r="OC6" s="961"/>
      <c r="OD6" s="961"/>
      <c r="OE6" s="961"/>
      <c r="OF6" s="961"/>
      <c r="OG6" s="961"/>
      <c r="OH6" s="961"/>
      <c r="OI6" s="961">
        <v>17.86836830566866</v>
      </c>
      <c r="OJ6" s="961"/>
      <c r="OK6" s="961"/>
      <c r="OL6" s="961"/>
      <c r="OM6" s="961"/>
      <c r="ON6" s="961"/>
      <c r="OO6" s="961"/>
      <c r="OP6" s="961">
        <v>19.976730347635467</v>
      </c>
      <c r="OQ6" s="961"/>
      <c r="OR6" s="961"/>
      <c r="OS6" s="961"/>
      <c r="OT6" s="961"/>
      <c r="OU6" s="961"/>
      <c r="OV6" s="961"/>
      <c r="OW6" s="961">
        <v>14.47741935483872</v>
      </c>
      <c r="OX6" s="961"/>
      <c r="OY6" s="961"/>
      <c r="OZ6" s="961"/>
      <c r="PA6" s="961"/>
      <c r="PB6" s="961"/>
      <c r="PC6" s="961"/>
      <c r="PD6" s="961">
        <v>8.7497024741622358</v>
      </c>
      <c r="PE6" s="961"/>
      <c r="PF6" s="961"/>
      <c r="PG6" s="961"/>
      <c r="PH6" s="961"/>
      <c r="PI6" s="961"/>
      <c r="PJ6" s="961"/>
      <c r="PK6" s="961">
        <v>17.745380519887263</v>
      </c>
      <c r="PL6" s="961"/>
      <c r="PM6" s="961"/>
      <c r="PN6" s="961"/>
      <c r="PO6" s="961"/>
      <c r="PP6" s="961"/>
      <c r="PQ6" s="961"/>
      <c r="PR6" s="961">
        <v>20.082148449733804</v>
      </c>
      <c r="PS6" s="961"/>
      <c r="PT6" s="961"/>
      <c r="PU6" s="961"/>
      <c r="PV6" s="961"/>
      <c r="PW6" s="961"/>
      <c r="PX6" s="961"/>
      <c r="PY6" s="961">
        <v>19.379361102411536</v>
      </c>
      <c r="PZ6" s="961"/>
      <c r="QA6" s="961"/>
      <c r="QB6" s="961"/>
      <c r="QC6" s="961"/>
      <c r="QD6" s="961"/>
      <c r="QE6" s="961"/>
      <c r="QF6" s="961">
        <v>17.991356091450058</v>
      </c>
      <c r="QG6" s="961"/>
      <c r="QH6" s="961"/>
      <c r="QI6" s="961"/>
      <c r="QJ6" s="961"/>
      <c r="QK6" s="961"/>
      <c r="QL6" s="961"/>
      <c r="QM6" s="961">
        <v>17.745380519887263</v>
      </c>
      <c r="QN6" s="961"/>
      <c r="QO6" s="961"/>
      <c r="QP6" s="961"/>
      <c r="QQ6" s="961"/>
      <c r="QR6" s="961"/>
      <c r="QS6" s="961"/>
      <c r="QT6" s="961">
        <v>18.448167867209534</v>
      </c>
      <c r="QU6" s="961"/>
      <c r="QV6" s="961"/>
      <c r="QW6" s="961"/>
      <c r="QX6" s="961"/>
      <c r="QY6" s="961"/>
      <c r="QZ6" s="961"/>
      <c r="RA6" s="961">
        <v>10.576949577200132</v>
      </c>
      <c r="RB6" s="961"/>
      <c r="RC6" s="961"/>
      <c r="RD6" s="961"/>
      <c r="RE6" s="961"/>
      <c r="RF6" s="961"/>
      <c r="RG6" s="961"/>
      <c r="RH6" s="961">
        <v>16.70876918258692</v>
      </c>
      <c r="RI6" s="961"/>
      <c r="RJ6" s="961"/>
      <c r="RK6" s="961"/>
      <c r="RL6" s="961"/>
      <c r="RM6" s="961"/>
      <c r="RN6" s="961"/>
      <c r="RO6" s="961">
        <v>17.28856874412779</v>
      </c>
      <c r="RP6" s="961"/>
      <c r="RQ6" s="961"/>
      <c r="RR6" s="961"/>
      <c r="RS6" s="961"/>
      <c r="RT6" s="961"/>
      <c r="RU6" s="961"/>
      <c r="RV6" s="961">
        <v>17.393986846226131</v>
      </c>
      <c r="RW6" s="961"/>
      <c r="RX6" s="961"/>
      <c r="RY6" s="961"/>
      <c r="RZ6" s="961"/>
      <c r="SA6" s="961"/>
      <c r="SB6" s="961"/>
      <c r="SC6" s="961">
        <v>16.585781396805519</v>
      </c>
      <c r="SD6" s="961"/>
      <c r="SE6" s="961"/>
      <c r="SF6" s="961"/>
      <c r="SG6" s="961"/>
      <c r="SH6" s="961"/>
      <c r="SI6" s="961"/>
      <c r="SJ6" s="961">
        <v>18.086232383338565</v>
      </c>
      <c r="SK6" s="961"/>
      <c r="SL6" s="961"/>
      <c r="SM6" s="961"/>
      <c r="SN6" s="961"/>
      <c r="SO6" s="961"/>
      <c r="SP6" s="961"/>
      <c r="SQ6" s="961">
        <v>18.581697463200761</v>
      </c>
      <c r="SR6" s="961"/>
      <c r="SS6" s="961"/>
      <c r="ST6" s="961"/>
      <c r="SU6" s="956"/>
      <c r="SV6" s="961"/>
      <c r="SW6" s="961"/>
      <c r="SX6" s="965">
        <v>18.34274976511119</v>
      </c>
      <c r="SY6" s="965"/>
      <c r="SZ6" s="965"/>
      <c r="TA6" s="965"/>
      <c r="TB6" s="965"/>
      <c r="TC6" s="965"/>
      <c r="TD6" s="965"/>
      <c r="TE6" s="965">
        <v>11.595991230817422</v>
      </c>
      <c r="TF6" s="965"/>
      <c r="TG6" s="965"/>
      <c r="TH6" s="965"/>
      <c r="TI6" s="965"/>
      <c r="TJ6" s="965"/>
      <c r="TK6" s="965"/>
      <c r="TL6" s="965">
        <v>18.92254932665206</v>
      </c>
      <c r="TM6" s="965"/>
      <c r="TN6" s="965"/>
      <c r="TO6" s="965"/>
      <c r="TP6" s="965"/>
      <c r="TQ6" s="965"/>
      <c r="TR6" s="965"/>
      <c r="TS6" s="965">
        <v>18.88740995928595</v>
      </c>
      <c r="TT6" s="965"/>
      <c r="TU6" s="965"/>
      <c r="TV6" s="965"/>
      <c r="TW6" s="965"/>
      <c r="TX6" s="965"/>
      <c r="TY6" s="966"/>
      <c r="TZ6" s="956">
        <v>18.462223614155977</v>
      </c>
      <c r="UA6" s="967"/>
      <c r="UB6" s="965"/>
      <c r="UC6" s="965"/>
      <c r="UD6" s="965"/>
      <c r="UE6" s="965"/>
      <c r="UF6" s="965"/>
      <c r="UG6" s="965">
        <v>16.937175070466655</v>
      </c>
      <c r="UH6" s="965"/>
      <c r="UI6" s="965"/>
      <c r="UJ6" s="965"/>
      <c r="UK6" s="965"/>
      <c r="UL6" s="965"/>
      <c r="UM6" s="965"/>
      <c r="UN6" s="965">
        <v>17.025023488881942</v>
      </c>
      <c r="UO6" s="965"/>
      <c r="UP6" s="965"/>
      <c r="UQ6" s="965"/>
      <c r="UR6" s="965"/>
      <c r="US6" s="965"/>
      <c r="UT6" s="965"/>
      <c r="UU6" s="965">
        <v>16.585781396805519</v>
      </c>
      <c r="UV6" s="965"/>
      <c r="UW6" s="965"/>
      <c r="UX6" s="965"/>
      <c r="UY6" s="965"/>
      <c r="UZ6" s="965"/>
      <c r="VA6" s="965"/>
      <c r="VB6" s="965">
        <v>19.273943000313196</v>
      </c>
      <c r="VC6" s="966"/>
      <c r="VD6" s="956"/>
      <c r="VE6" s="956"/>
      <c r="VF6" s="956"/>
      <c r="VG6" s="956"/>
      <c r="VH6" s="956"/>
      <c r="VI6" s="956">
        <v>17.956216724083944</v>
      </c>
      <c r="VJ6" s="956"/>
      <c r="VK6" s="956"/>
      <c r="VL6" s="956"/>
      <c r="VM6" s="956"/>
      <c r="VN6" s="956"/>
      <c r="VO6" s="956"/>
      <c r="VP6" s="956">
        <v>18.219761979329792</v>
      </c>
      <c r="VQ6" s="956"/>
      <c r="VR6" s="956"/>
      <c r="VS6" s="956"/>
      <c r="VT6" s="956"/>
      <c r="VU6" s="956"/>
      <c r="VV6" s="956"/>
      <c r="VW6" s="956">
        <v>17.973786407767001</v>
      </c>
      <c r="VX6" s="956"/>
      <c r="VY6" s="956"/>
      <c r="VZ6" s="956"/>
      <c r="WA6" s="956"/>
      <c r="WB6" s="956"/>
      <c r="WC6" s="956"/>
      <c r="WD6" s="956">
        <v>16.462793611024125</v>
      </c>
      <c r="WE6" s="956"/>
      <c r="WF6" s="956"/>
      <c r="WG6" s="956"/>
      <c r="WH6" s="956"/>
      <c r="WI6" s="956"/>
      <c r="WJ6" s="956"/>
      <c r="WK6" s="956">
        <v>16.339805825242728</v>
      </c>
      <c r="WL6" s="956"/>
      <c r="WM6" s="956"/>
      <c r="WN6" s="956"/>
      <c r="WO6" s="956"/>
      <c r="WP6" s="956"/>
      <c r="WQ6" s="956"/>
      <c r="WR6" s="956">
        <v>7.4495458816160403</v>
      </c>
      <c r="WS6" s="956"/>
      <c r="WT6" s="956"/>
      <c r="WU6" s="956"/>
      <c r="WV6" s="956"/>
      <c r="WW6" s="956"/>
      <c r="WX6" s="956"/>
      <c r="WY6" s="956">
        <v>16.339805825242728</v>
      </c>
      <c r="WZ6" s="956"/>
      <c r="XA6" s="956"/>
      <c r="XB6" s="956"/>
      <c r="XC6" s="956"/>
      <c r="XD6" s="956"/>
      <c r="XE6" s="956"/>
      <c r="XF6" s="956">
        <v>17.973786407767001</v>
      </c>
      <c r="XG6" s="956"/>
      <c r="XH6" s="956"/>
      <c r="XI6" s="956"/>
      <c r="XJ6" s="956"/>
      <c r="XK6" s="956"/>
      <c r="XL6" s="956"/>
      <c r="XM6" s="956">
        <v>16.339805825242728</v>
      </c>
      <c r="XN6" s="956"/>
      <c r="XO6" s="956"/>
      <c r="XP6" s="956"/>
      <c r="XQ6" s="956"/>
      <c r="XR6" s="956"/>
      <c r="XS6" s="956"/>
      <c r="XT6" s="956">
        <v>17.393986846226127</v>
      </c>
      <c r="XU6" s="956"/>
      <c r="XV6" s="956"/>
      <c r="XW6" s="956"/>
      <c r="XX6" s="956"/>
      <c r="XY6" s="956"/>
      <c r="XZ6" s="956"/>
      <c r="YA6" s="956">
        <v>15.63701847792046</v>
      </c>
      <c r="YB6" s="956"/>
      <c r="YC6" s="956"/>
      <c r="YD6" s="956"/>
      <c r="YE6" s="956"/>
      <c r="YF6" s="956"/>
      <c r="YG6" s="956"/>
      <c r="YH6" s="956">
        <v>4.9195114312558763</v>
      </c>
      <c r="YI6" s="956"/>
      <c r="YJ6" s="956"/>
      <c r="YK6" s="956"/>
      <c r="YL6" s="956"/>
      <c r="YM6" s="956"/>
      <c r="YN6" s="956"/>
      <c r="YO6" s="956">
        <v>9.909301597243978</v>
      </c>
      <c r="YP6" s="956"/>
      <c r="YQ6" s="956"/>
      <c r="YR6" s="956"/>
      <c r="YS6" s="956"/>
      <c r="YT6" s="956"/>
      <c r="YU6" s="956"/>
      <c r="YV6" s="956">
        <v>11.068900720325718</v>
      </c>
      <c r="YW6" s="956"/>
      <c r="YX6" s="956"/>
      <c r="YY6" s="956"/>
      <c r="YZ6" s="956"/>
      <c r="ZA6" s="956"/>
      <c r="ZB6" s="956"/>
      <c r="ZC6" s="956">
        <v>17.393986846226131</v>
      </c>
      <c r="ZD6" s="956"/>
      <c r="ZE6" s="956"/>
      <c r="ZF6" s="956"/>
      <c r="ZG6" s="956"/>
      <c r="ZH6" s="956"/>
      <c r="ZI6" s="956"/>
      <c r="ZJ6" s="956">
        <v>14.47741935483872</v>
      </c>
      <c r="ZK6" s="956"/>
      <c r="ZL6" s="956"/>
      <c r="ZM6" s="956"/>
      <c r="ZN6" s="956"/>
      <c r="ZO6" s="956"/>
      <c r="ZP6" s="956"/>
      <c r="ZQ6" s="956">
        <v>16.21681803946133</v>
      </c>
      <c r="ZR6" s="956"/>
      <c r="ZS6" s="956"/>
      <c r="ZT6" s="956"/>
      <c r="ZU6" s="956"/>
      <c r="ZV6" s="956"/>
      <c r="ZW6" s="956"/>
      <c r="ZX6" s="956">
        <f>ZX5*PARAMS!$F$2</f>
        <v>27.774999999999999</v>
      </c>
      <c r="ZY6" s="956"/>
      <c r="ZZ6" s="956"/>
      <c r="AAA6" s="956"/>
      <c r="AAB6" s="956"/>
      <c r="AAC6" s="956"/>
      <c r="AAD6" s="956"/>
      <c r="AAE6" s="956">
        <f>AAE5*PARAMS!$F$2</f>
        <v>27.224999999999994</v>
      </c>
      <c r="AAF6" s="956"/>
      <c r="AAG6" s="956"/>
      <c r="AAH6" s="956"/>
      <c r="AAI6" s="956"/>
      <c r="AAJ6" s="956"/>
      <c r="AAK6" s="956"/>
      <c r="AAL6" s="956">
        <f>AAL5*PARAMS!$F$2</f>
        <v>26.482499999999998</v>
      </c>
      <c r="AAM6" s="956"/>
      <c r="AAN6" s="956"/>
      <c r="AAO6" s="956"/>
      <c r="AAP6" s="956"/>
      <c r="AAQ6" s="956"/>
      <c r="AAR6" s="956"/>
      <c r="AAS6" s="956">
        <f>AAS5*PARAMS!$F$2</f>
        <v>25.217499999999998</v>
      </c>
      <c r="AAT6" s="956"/>
      <c r="AAU6" s="956"/>
      <c r="AAV6" s="956"/>
      <c r="AAW6" s="956"/>
      <c r="AAX6" s="956"/>
      <c r="AAY6" s="956"/>
      <c r="AAZ6" s="956">
        <f>AAZ5*PARAMS!$F$2</f>
        <v>25.382499999999997</v>
      </c>
      <c r="ABA6" s="956"/>
      <c r="ABB6" s="956"/>
      <c r="ABC6" s="956"/>
      <c r="ABD6" s="956"/>
      <c r="ABE6" s="956"/>
      <c r="ABF6" s="956"/>
      <c r="ABG6" s="956">
        <f>ABG5*PARAMS!$F$2</f>
        <v>24.6675</v>
      </c>
      <c r="ABH6" s="956"/>
      <c r="ABI6" s="956"/>
      <c r="ABJ6" s="956"/>
      <c r="ABK6" s="956"/>
      <c r="ABL6" s="956"/>
      <c r="ABM6" s="956"/>
      <c r="ABN6" s="956">
        <f>ABN5*PARAMS!$F$2</f>
        <v>24.474999999999998</v>
      </c>
      <c r="ABO6" s="956"/>
      <c r="ABP6" s="956"/>
      <c r="ABQ6" s="956"/>
      <c r="ABR6" s="956"/>
      <c r="ABS6" s="956"/>
      <c r="ABT6" s="956"/>
      <c r="ABU6" s="956">
        <f>ABU5*PARAMS!$F$2</f>
        <v>26.674999999999997</v>
      </c>
      <c r="ABV6" s="956"/>
      <c r="ABW6" s="956"/>
      <c r="ABX6" s="956"/>
      <c r="ABY6" s="956"/>
      <c r="ABZ6" s="956"/>
      <c r="ACA6" s="956"/>
      <c r="ACB6" s="956">
        <f>ACB5*PARAMS!$F$2</f>
        <v>26.674999999999997</v>
      </c>
      <c r="ACC6" s="956"/>
      <c r="ACD6" s="956"/>
      <c r="ACE6" s="956"/>
      <c r="ACF6" s="956"/>
      <c r="ACG6" s="956"/>
      <c r="ACH6" s="956"/>
      <c r="ACI6" s="956">
        <f>ACI5*PARAMS!$F$2</f>
        <v>21.532499999999995</v>
      </c>
      <c r="ACJ6" s="956"/>
      <c r="ACK6" s="956"/>
      <c r="ACL6" s="956"/>
      <c r="ACM6" s="956"/>
      <c r="ACN6" s="956"/>
      <c r="ACO6" s="956"/>
      <c r="ACP6" s="956">
        <f>ACP5*PARAMS!$F$2</f>
        <v>24.474999999999998</v>
      </c>
      <c r="ACQ6" s="956"/>
      <c r="ACR6" s="956"/>
      <c r="ACS6" s="956"/>
      <c r="ACT6" s="956"/>
      <c r="ACU6" s="956"/>
      <c r="ACV6" s="956"/>
      <c r="ACW6" s="956">
        <f>ACW5*PARAMS!$F$2</f>
        <v>27.582499999999996</v>
      </c>
      <c r="ACX6" s="956"/>
      <c r="ACY6" s="956"/>
      <c r="ACZ6" s="956"/>
      <c r="ADA6" s="956"/>
      <c r="ADB6" s="956"/>
      <c r="ADC6" s="956"/>
      <c r="ADD6" s="956">
        <f>ADD5*PARAMS!$F$2</f>
        <v>16.5</v>
      </c>
      <c r="ADE6" s="956"/>
      <c r="ADF6" s="956"/>
      <c r="ADG6" s="956"/>
      <c r="ADH6" s="956"/>
      <c r="ADI6" s="956"/>
      <c r="ADJ6" s="956"/>
      <c r="ADK6" s="956">
        <f>ADK5*PARAMS!$F$2</f>
        <v>22.467499999999998</v>
      </c>
      <c r="ADL6" s="956"/>
      <c r="ADM6" s="956"/>
      <c r="ADN6" s="956"/>
      <c r="ADO6" s="956"/>
      <c r="ADP6" s="956"/>
      <c r="ADQ6" s="956"/>
      <c r="ADR6" s="956">
        <f>ADR5*PARAMS!$F$2</f>
        <v>23.374999999999996</v>
      </c>
      <c r="ADS6" s="956"/>
      <c r="ADT6" s="956"/>
      <c r="ADU6" s="956"/>
      <c r="ADV6" s="956"/>
      <c r="ADW6" s="956"/>
      <c r="ADX6" s="956"/>
      <c r="ADY6" s="956">
        <f>ADY5*PARAMS!$F$2</f>
        <v>25.024999999999999</v>
      </c>
      <c r="ADZ6" s="956"/>
      <c r="AEA6" s="956"/>
      <c r="AEB6" s="956"/>
      <c r="AEC6" s="956"/>
      <c r="AED6" s="956"/>
      <c r="AEE6" s="956"/>
      <c r="AEF6" s="956">
        <f>AEF5*PARAMS!$F$2</f>
        <v>23.924999999999997</v>
      </c>
      <c r="AEG6" s="956"/>
      <c r="AEH6" s="956"/>
      <c r="AEI6" s="956"/>
      <c r="AEJ6" s="956"/>
      <c r="AEK6" s="956"/>
      <c r="AEL6" s="956"/>
      <c r="AEM6" s="956">
        <f>AEM5*PARAMS!$F$2</f>
        <v>15.345000000000001</v>
      </c>
      <c r="AEN6" s="956"/>
      <c r="AEO6" s="956"/>
      <c r="AEP6" s="956"/>
      <c r="AEQ6" s="956"/>
      <c r="AER6" s="956"/>
      <c r="AES6" s="956"/>
      <c r="AET6" s="956">
        <f>AET5*PARAMS!$F$2</f>
        <v>27.224999999999998</v>
      </c>
      <c r="AEU6" s="956"/>
      <c r="AEV6" s="956"/>
      <c r="AEW6" s="956"/>
      <c r="AEX6" s="956"/>
      <c r="AEY6" s="956"/>
      <c r="AEZ6" s="956"/>
      <c r="AFA6" s="956">
        <f>AFA5*PARAMS!$F$2</f>
        <v>23.21</v>
      </c>
      <c r="AFB6" s="956"/>
      <c r="AFC6" s="956"/>
      <c r="AFD6" s="956"/>
      <c r="AFE6" s="956"/>
      <c r="AFF6" s="956"/>
      <c r="AFG6" s="956"/>
      <c r="AFH6" s="956">
        <f>AFH5*PARAMS!$F$2</f>
        <v>25.574999999999999</v>
      </c>
      <c r="AFI6" s="956"/>
      <c r="AFJ6" s="956"/>
      <c r="AFK6" s="956"/>
      <c r="AFL6" s="956"/>
      <c r="AFM6" s="956"/>
      <c r="AFN6" s="956"/>
      <c r="AFO6" s="956">
        <f>AFO5*PARAMS!$F$2</f>
        <v>23.21</v>
      </c>
      <c r="AFP6" s="956"/>
      <c r="AFQ6" s="956"/>
      <c r="AFR6" s="956"/>
      <c r="AFS6" s="956"/>
      <c r="AFT6" s="956"/>
      <c r="AFU6" s="956"/>
      <c r="AFV6" s="956">
        <f>AFV5*PARAMS!$F$2</f>
        <v>25.024999999999999</v>
      </c>
      <c r="AFW6" s="956"/>
      <c r="AFX6" s="956"/>
      <c r="AFY6" s="956"/>
      <c r="AFZ6" s="956"/>
      <c r="AGA6" s="956"/>
      <c r="AGB6" s="956"/>
      <c r="AGC6" s="956">
        <f>AGC5*PARAMS!$F$2</f>
        <v>21.3675</v>
      </c>
      <c r="AGD6" s="956"/>
      <c r="AGE6" s="956"/>
      <c r="AGF6" s="956"/>
      <c r="AGG6" s="956"/>
      <c r="AGH6" s="956"/>
      <c r="AGI6" s="956"/>
      <c r="AGJ6" s="956">
        <f>AGJ5*PARAMS!$F$2</f>
        <v>21.3675</v>
      </c>
      <c r="AGK6" s="956"/>
      <c r="AGL6" s="956"/>
      <c r="AGM6" s="956"/>
      <c r="AGN6" s="956"/>
      <c r="AGO6" s="956"/>
      <c r="AGP6" s="956"/>
      <c r="AGQ6" s="956">
        <f>AGQ5*PARAMS!$F$2</f>
        <v>25.574999999999996</v>
      </c>
      <c r="AGR6" s="956"/>
      <c r="AGS6" s="956"/>
      <c r="AGT6" s="956"/>
      <c r="AGU6" s="956"/>
      <c r="AGV6" s="956"/>
      <c r="AGW6" s="956"/>
      <c r="AGX6" s="956">
        <f>AGX5*PARAMS!$F$2</f>
        <v>23.924999999999997</v>
      </c>
      <c r="AGY6" s="956"/>
      <c r="AGZ6" s="956"/>
      <c r="AHA6" s="956"/>
      <c r="AHB6" s="956"/>
      <c r="AHC6" s="956"/>
      <c r="AHD6" s="956"/>
      <c r="AHE6" s="956">
        <f>AHE5*PARAMS!$F$2</f>
        <v>18.700000000000003</v>
      </c>
      <c r="AHF6" s="956"/>
      <c r="AHG6" s="956"/>
      <c r="AHH6" s="956"/>
      <c r="AHI6" s="956"/>
      <c r="AHJ6" s="956"/>
      <c r="AHK6" s="956"/>
      <c r="AHL6" s="956">
        <f>AHL5*PARAMS!$F$2</f>
        <v>27.582499999999996</v>
      </c>
      <c r="AHM6" s="956"/>
      <c r="AHN6" s="956"/>
      <c r="AHO6" s="956"/>
      <c r="AHP6" s="956"/>
      <c r="AHQ6" s="956"/>
      <c r="AHR6" s="956"/>
      <c r="AHS6" s="956">
        <f>AHS5*PARAMS!$F$2</f>
        <v>27.582499999999996</v>
      </c>
      <c r="AHT6" s="956"/>
      <c r="AHU6" s="956"/>
      <c r="AHV6" s="956"/>
      <c r="AHW6" s="956"/>
      <c r="AHX6" s="956"/>
      <c r="AHY6" s="956"/>
      <c r="AHZ6" s="956">
        <f>AHZ5*PARAMS!$F$2</f>
        <v>23.017499999999998</v>
      </c>
      <c r="AIA6" s="956"/>
      <c r="AIB6" s="956"/>
      <c r="AIC6" s="956"/>
      <c r="AID6" s="956"/>
      <c r="AIE6" s="956"/>
      <c r="AIF6" s="956"/>
      <c r="AIG6" s="956">
        <f>AIG5*PARAMS!$F$2</f>
        <v>23.017499999999998</v>
      </c>
      <c r="AIH6" s="956"/>
      <c r="AII6" s="956"/>
      <c r="AIJ6" s="956"/>
      <c r="AIK6" s="956"/>
      <c r="AIL6" s="956"/>
      <c r="AIM6" s="956"/>
      <c r="AIN6" s="956">
        <f>AIN5*PARAMS!$F$2</f>
        <v>25.024999999999999</v>
      </c>
      <c r="AIO6" s="956"/>
      <c r="AIP6" s="956"/>
      <c r="AIQ6" s="956"/>
      <c r="AIR6" s="956"/>
      <c r="AIS6" s="956"/>
      <c r="AIT6" s="956"/>
      <c r="AIU6" s="956">
        <f>AIU5*PARAMS!$F$2</f>
        <v>27.032499999999999</v>
      </c>
      <c r="AIV6" s="956"/>
      <c r="AIW6" s="956"/>
      <c r="AIX6" s="956"/>
      <c r="AIY6" s="956"/>
      <c r="AIZ6" s="956"/>
      <c r="AJA6" s="956"/>
      <c r="AJB6" s="956">
        <f>AJB5*PARAMS!$F$2</f>
        <v>27.582499999999996</v>
      </c>
      <c r="AJC6" s="956"/>
      <c r="AJD6" s="956"/>
      <c r="AJE6" s="956"/>
      <c r="AJF6" s="956"/>
      <c r="AJG6" s="956"/>
      <c r="AJH6" s="956"/>
      <c r="AJI6" s="956">
        <f>AJI5*PARAMS!$F$2</f>
        <v>28.132499999999997</v>
      </c>
      <c r="AJJ6" s="956"/>
      <c r="AJK6" s="956"/>
      <c r="AJL6" s="956"/>
      <c r="AJM6" s="956"/>
      <c r="AJN6" s="956"/>
      <c r="AJO6" s="956"/>
      <c r="AJP6" s="956">
        <f>AJP5*PARAMS!$F$2</f>
        <v>27.774999999999999</v>
      </c>
      <c r="AJQ6" s="956"/>
      <c r="AJR6" s="956"/>
      <c r="AJS6" s="956"/>
      <c r="AJT6" s="956"/>
      <c r="AJU6" s="956"/>
      <c r="AJV6" s="956"/>
      <c r="AJW6" s="956">
        <f>AJW5*PARAMS!$F$2</f>
        <v>23.017499999999998</v>
      </c>
      <c r="AJX6" s="956"/>
      <c r="AJY6" s="956"/>
      <c r="AJZ6" s="956"/>
      <c r="AKA6" s="956"/>
      <c r="AKB6" s="956"/>
      <c r="AKC6" s="956"/>
      <c r="AKD6" s="956">
        <f>AKD5*PARAMS!$F$2</f>
        <v>25.574999999999999</v>
      </c>
      <c r="AKE6" s="956"/>
      <c r="AKF6" s="956"/>
      <c r="AKG6" s="956"/>
      <c r="AKH6" s="956"/>
      <c r="AKI6" s="956"/>
      <c r="AKJ6" s="956"/>
      <c r="AKK6" s="956">
        <f>AKK5*PARAMS!$F$2</f>
        <v>25.574999999999999</v>
      </c>
      <c r="AKL6" s="956"/>
      <c r="AKM6" s="956"/>
      <c r="AKN6" s="956"/>
      <c r="AKO6" s="956"/>
      <c r="AKP6" s="956"/>
      <c r="AKQ6" s="956"/>
      <c r="AKR6" s="956">
        <f>AKR5*PARAMS!$F$2</f>
        <v>16.967499999999998</v>
      </c>
      <c r="AKS6" s="956"/>
      <c r="AKT6" s="956"/>
      <c r="AKU6" s="956"/>
      <c r="AKV6" s="956"/>
      <c r="AKW6" s="956"/>
      <c r="AKX6" s="956"/>
      <c r="AKY6" s="956">
        <f>AKY5*PARAMS!$F$2</f>
        <v>28.132499999999997</v>
      </c>
      <c r="AKZ6" s="956"/>
      <c r="ALA6" s="956"/>
      <c r="ALB6" s="956"/>
      <c r="ALC6" s="956"/>
      <c r="ALD6" s="956"/>
      <c r="ALE6" s="956"/>
      <c r="ALF6" s="956">
        <f>ALF5*PARAMS!$F$2</f>
        <v>28.132499999999997</v>
      </c>
      <c r="ALG6" s="956"/>
      <c r="ALH6" s="956"/>
      <c r="ALI6" s="956"/>
      <c r="ALJ6" s="956"/>
      <c r="ALK6" s="956"/>
      <c r="ALL6" s="956"/>
      <c r="ALM6" s="956">
        <f>ALM5*PARAMS!$F$2</f>
        <v>28.132499999999997</v>
      </c>
      <c r="ALN6" s="956"/>
      <c r="ALO6" s="956"/>
      <c r="ALP6" s="956"/>
      <c r="ALQ6" s="956"/>
      <c r="ALR6" s="956"/>
      <c r="ALS6" s="956"/>
      <c r="ALT6" s="956">
        <f>ALT5*PARAMS!$F$2</f>
        <v>25.574999999999999</v>
      </c>
      <c r="ALU6" s="956"/>
      <c r="ALV6" s="956"/>
      <c r="ALW6" s="956"/>
      <c r="ALX6" s="956"/>
      <c r="ALY6" s="956"/>
      <c r="ALZ6" s="956"/>
      <c r="AMA6" s="956">
        <f>AMA5*PARAMS!$F$2</f>
        <v>25.574999999999999</v>
      </c>
      <c r="AMB6" s="956"/>
      <c r="AMC6" s="956"/>
      <c r="AMD6" s="956"/>
      <c r="AME6" s="956"/>
      <c r="AMF6" s="956"/>
      <c r="AMG6" s="956"/>
      <c r="AMH6" s="956">
        <f>AMH5*PARAMS!$F$2</f>
        <v>13.200000000000001</v>
      </c>
      <c r="AMI6" s="956"/>
      <c r="AMJ6" s="956"/>
      <c r="AMK6" s="956"/>
      <c r="AML6" s="956"/>
      <c r="AMM6" s="956"/>
      <c r="AMN6" s="956"/>
      <c r="AMO6" s="956">
        <f>AMO5*PARAMS!$F$2</f>
        <v>11.55</v>
      </c>
      <c r="AMP6" s="956"/>
      <c r="AMQ6" s="956"/>
      <c r="AMR6" s="956"/>
      <c r="AMS6" s="956"/>
      <c r="AMT6" s="956"/>
      <c r="AMU6" s="956"/>
      <c r="AMV6" s="956">
        <f>AMV5*PARAMS!$F$2</f>
        <v>14.959999999999999</v>
      </c>
      <c r="AMW6" s="956"/>
      <c r="AMX6" s="956"/>
      <c r="AMY6" s="956"/>
      <c r="AMZ6" s="956"/>
      <c r="ANA6" s="956"/>
      <c r="ANB6" s="956"/>
      <c r="ANC6" s="956">
        <f>ANC5*PARAMS!$F$2</f>
        <v>28.132499999999997</v>
      </c>
      <c r="AND6" s="956"/>
      <c r="ANE6" s="956"/>
      <c r="ANF6" s="956"/>
      <c r="ANG6" s="956"/>
      <c r="ANH6" s="956"/>
      <c r="ANI6" s="956"/>
      <c r="ANJ6" s="956">
        <f>ANJ5*PARAMS!$F$2</f>
        <v>28.132499999999997</v>
      </c>
      <c r="ANK6" s="956"/>
      <c r="ANL6" s="956"/>
      <c r="ANM6" s="956"/>
      <c r="ANN6" s="956"/>
      <c r="ANO6" s="956"/>
      <c r="ANP6" s="956"/>
      <c r="ANQ6" s="956">
        <f>ANQ5*PARAMS!$F$2</f>
        <v>28.132499999999997</v>
      </c>
      <c r="ANR6" s="956"/>
      <c r="ANS6" s="956"/>
      <c r="ANT6" s="956"/>
      <c r="ANU6" s="956"/>
      <c r="ANV6" s="956"/>
      <c r="ANW6" s="956"/>
      <c r="ANX6" s="956">
        <f>ANX5*PARAMS!$F$2</f>
        <v>28.132499999999997</v>
      </c>
      <c r="ANY6" s="956"/>
      <c r="ANZ6" s="956"/>
      <c r="AOA6" s="956"/>
      <c r="AOB6" s="956"/>
      <c r="AOC6" s="956"/>
      <c r="AOD6" s="956"/>
      <c r="AOE6" s="956">
        <f>AOE5*PARAMS!$F$2</f>
        <v>28.132499999999997</v>
      </c>
      <c r="AOF6" s="956"/>
      <c r="AOG6" s="956"/>
      <c r="AOH6" s="956"/>
      <c r="AOI6" s="956"/>
      <c r="AOJ6" s="956"/>
      <c r="AOK6" s="956"/>
      <c r="AOL6" s="956">
        <f>AOL5*PARAMS!$F$2</f>
        <v>28.132499999999997</v>
      </c>
      <c r="AOM6" s="956"/>
      <c r="AON6" s="956"/>
      <c r="AOO6" s="956"/>
      <c r="AOP6" s="956"/>
      <c r="AOQ6" s="956"/>
      <c r="AOR6" s="956"/>
    </row>
    <row r="7" spans="1:1089" s="757" customFormat="1" ht="10.5" customHeight="1">
      <c r="D7" s="768"/>
      <c r="E7" s="757" t="s">
        <v>8</v>
      </c>
      <c r="F7" s="757" t="s">
        <v>133</v>
      </c>
      <c r="G7" s="962" cm="1">
        <f t="array" ref="G7">SUM((G13:K83)*(--($E$13:$E$83=$E$7)))</f>
        <v>27.9</v>
      </c>
      <c r="H7" s="962"/>
      <c r="I7" s="962"/>
      <c r="J7" s="962"/>
      <c r="K7" s="962"/>
      <c r="L7" s="962"/>
      <c r="M7" s="962"/>
      <c r="N7" s="962" cm="1">
        <f t="array" ref="N7">SUM((N13:R83)*(--($E$13:$E$83=$E$7)))</f>
        <v>27.9</v>
      </c>
      <c r="O7" s="962"/>
      <c r="P7" s="962"/>
      <c r="Q7" s="962"/>
      <c r="R7" s="962"/>
      <c r="S7" s="962"/>
      <c r="T7" s="962"/>
      <c r="U7" s="962" cm="1">
        <f t="array" ref="U7">SUM((U13:Y83)*(--($E$13:$E$83=$E$7)))</f>
        <v>27.9</v>
      </c>
      <c r="V7" s="962"/>
      <c r="W7" s="962"/>
      <c r="X7" s="962"/>
      <c r="Y7" s="962"/>
      <c r="Z7" s="962"/>
      <c r="AA7" s="962"/>
      <c r="AB7" s="962" cm="1">
        <f t="array" ref="AB7">SUM((AB13:AF83)*(--($E$13:$E$83=$E$7)))</f>
        <v>21.9</v>
      </c>
      <c r="AC7" s="962"/>
      <c r="AD7" s="962"/>
      <c r="AE7" s="962"/>
      <c r="AF7" s="962"/>
      <c r="AG7" s="962"/>
      <c r="AH7" s="962"/>
      <c r="AI7" s="962" cm="1">
        <f t="array" ref="AI7">SUM((AI13:AM83)*(--($E$13:$E$83=$E$7)))</f>
        <v>27.9</v>
      </c>
      <c r="AJ7" s="962"/>
      <c r="AK7" s="962"/>
      <c r="AL7" s="962"/>
      <c r="AM7" s="962"/>
      <c r="AN7" s="962"/>
      <c r="AO7" s="962"/>
      <c r="AP7" s="962" cm="1">
        <f t="array" ref="AP7">SUM((AP13:AT83)*(--($E$13:$E$83=$E$7)))</f>
        <v>27.9</v>
      </c>
      <c r="AQ7" s="962"/>
      <c r="AR7" s="962"/>
      <c r="AS7" s="962"/>
      <c r="AT7" s="962"/>
      <c r="AU7" s="962"/>
      <c r="AV7" s="962"/>
      <c r="AW7" s="962" cm="1">
        <f t="array" ref="AW7">SUM((AW13:BA83)*(--($E$13:$E$83=$E$7)))</f>
        <v>27.9</v>
      </c>
      <c r="AX7" s="962"/>
      <c r="AY7" s="962"/>
      <c r="AZ7" s="962"/>
      <c r="BA7" s="962"/>
      <c r="BB7" s="962"/>
      <c r="BC7" s="962"/>
      <c r="BD7" s="962" cm="1">
        <f t="array" ref="BD7">SUM((BD13:BH83)*(--($E$13:$E$83=$E$7)))</f>
        <v>17</v>
      </c>
      <c r="BE7" s="962"/>
      <c r="BF7" s="962"/>
      <c r="BG7" s="962"/>
      <c r="BH7" s="962"/>
      <c r="BI7" s="962"/>
      <c r="BJ7" s="962"/>
      <c r="BK7" s="962" cm="1">
        <f t="array" ref="BK7">SUM((BK13:BO83)*(--($E$13:$E$83=$E$7)))</f>
        <v>27.9</v>
      </c>
      <c r="BL7" s="962"/>
      <c r="BM7" s="962"/>
      <c r="BN7" s="962"/>
      <c r="BO7" s="962"/>
      <c r="BP7" s="962"/>
      <c r="BQ7" s="962"/>
      <c r="BR7" s="962" cm="1">
        <f t="array" ref="BR7">SUM((BR13:BV83)*(--($E$13:$E$83=$E$7)))</f>
        <v>24.6</v>
      </c>
      <c r="BS7" s="962"/>
      <c r="BT7" s="962"/>
      <c r="BU7" s="962"/>
      <c r="BV7" s="962"/>
      <c r="BW7" s="962"/>
      <c r="BX7" s="962"/>
      <c r="BY7" s="962" cm="1">
        <f t="array" ref="BY7">SUM((BY13:CC83)*(--($E$13:$E$83=$E$7)))</f>
        <v>25.9</v>
      </c>
      <c r="BZ7" s="962"/>
      <c r="CA7" s="962"/>
      <c r="CB7" s="962"/>
      <c r="CC7" s="962"/>
      <c r="CD7" s="962"/>
      <c r="CE7" s="962"/>
      <c r="CF7" s="962" cm="1">
        <f t="array" ref="CF7">SUM((CF13:CJ83)*(--($E$13:$E$83=$E$7)))</f>
        <v>18.299999999999997</v>
      </c>
      <c r="CG7" s="962"/>
      <c r="CH7" s="962"/>
      <c r="CI7" s="962"/>
      <c r="CJ7" s="962"/>
      <c r="CK7" s="962"/>
      <c r="CL7" s="962"/>
      <c r="CM7" s="962" cm="1">
        <f t="array" ref="CM7">SUM((CM13:CQ83)*(--($E$13:$E$83=$E$7)))</f>
        <v>25.9</v>
      </c>
      <c r="CN7" s="962"/>
      <c r="CO7" s="962"/>
      <c r="CP7" s="962"/>
      <c r="CQ7" s="962"/>
      <c r="CR7" s="962"/>
      <c r="CS7" s="962"/>
      <c r="CT7" s="962" cm="1">
        <f t="array" ref="CT7">SUM((CT13:CX83)*(--($E$13:$E$83=$E$7)))</f>
        <v>27.25</v>
      </c>
      <c r="CU7" s="962"/>
      <c r="CV7" s="962"/>
      <c r="CW7" s="962"/>
      <c r="CX7" s="962"/>
      <c r="CY7" s="962"/>
      <c r="CZ7" s="962"/>
      <c r="DA7" s="962" cm="1">
        <f t="array" ref="DA7">SUM((DA13:DE83)*(--($E$13:$E$83=$E$7)))</f>
        <v>27.9</v>
      </c>
      <c r="DB7" s="962"/>
      <c r="DC7" s="962"/>
      <c r="DD7" s="962"/>
      <c r="DE7" s="962"/>
      <c r="DF7" s="962"/>
      <c r="DG7" s="962"/>
      <c r="DH7" s="962" cm="1">
        <f t="array" ref="DH7">SUM((DH13:DL83)*(--($E$13:$E$83=$E$7)))</f>
        <v>22.25</v>
      </c>
      <c r="DI7" s="962"/>
      <c r="DJ7" s="962"/>
      <c r="DK7" s="962"/>
      <c r="DL7" s="962"/>
      <c r="DM7" s="962"/>
      <c r="DN7" s="962"/>
      <c r="DO7" s="962" cm="1">
        <f t="array" ref="DO7">SUM((DO13:DS83)*(--($E$13:$E$83=$E$7)))</f>
        <v>27.9</v>
      </c>
      <c r="DP7" s="962"/>
      <c r="DQ7" s="962"/>
      <c r="DR7" s="962"/>
      <c r="DS7" s="962"/>
      <c r="DT7" s="962"/>
      <c r="DU7" s="962"/>
      <c r="DV7" s="962" cm="1">
        <f t="array" ref="DV7">SUM((DV13:DZ83)*(--($E$13:$E$83=$E$7)))</f>
        <v>27.9</v>
      </c>
      <c r="DW7" s="962"/>
      <c r="DX7" s="962"/>
      <c r="DY7" s="962"/>
      <c r="DZ7" s="962"/>
      <c r="EA7" s="962"/>
      <c r="EB7" s="962"/>
      <c r="EC7" s="962" cm="1">
        <f t="array" ref="EC7">SUM((EC13:EG83)*(--($E$13:$E$83=$E$7)))</f>
        <v>27.9</v>
      </c>
      <c r="ED7" s="962"/>
      <c r="EE7" s="962"/>
      <c r="EF7" s="962"/>
      <c r="EG7" s="962"/>
      <c r="EH7" s="962"/>
      <c r="EI7" s="962"/>
      <c r="EJ7" s="962" cm="1">
        <f t="array" ref="EJ7">SUM((EJ13:EN83)*(--($E$13:$E$83=$E$7)))</f>
        <v>23.25</v>
      </c>
      <c r="EK7" s="962"/>
      <c r="EL7" s="962"/>
      <c r="EM7" s="962"/>
      <c r="EN7" s="962"/>
      <c r="EO7" s="962"/>
      <c r="EP7" s="962"/>
      <c r="EQ7" s="962" cm="1">
        <f t="array" ref="EQ7">SUM((EQ13:EU83)*(--($E$13:$E$83=$E$7)))</f>
        <v>23.25</v>
      </c>
      <c r="ER7" s="962"/>
      <c r="ES7" s="962"/>
      <c r="ET7" s="962"/>
      <c r="EU7" s="962"/>
      <c r="EV7" s="962"/>
      <c r="EW7" s="962"/>
      <c r="EX7" s="962" cm="1">
        <f t="array" ref="EX7">SUM((EX13:FB83)*(--($E$13:$E$83=$E$7)))</f>
        <v>20.6</v>
      </c>
      <c r="EY7" s="962"/>
      <c r="EZ7" s="962"/>
      <c r="FA7" s="962"/>
      <c r="FB7" s="962"/>
      <c r="FC7" s="962"/>
      <c r="FD7" s="962"/>
      <c r="FE7" s="962" cm="1">
        <f t="array" ref="FE7">SUM((FE13:FI83)*(--($E$13:$E$83=$E$7)))</f>
        <v>13.950000000000001</v>
      </c>
      <c r="FF7" s="962"/>
      <c r="FG7" s="962"/>
      <c r="FH7" s="962"/>
      <c r="FI7" s="962"/>
      <c r="FJ7" s="962"/>
      <c r="FK7" s="962"/>
      <c r="FL7" s="962" cm="1">
        <f t="array" ref="FL7">SUM((FL13:FP83)*(--($E$13:$E$83=$E$7)))</f>
        <v>27.9</v>
      </c>
      <c r="FM7" s="962"/>
      <c r="FN7" s="962"/>
      <c r="FO7" s="962"/>
      <c r="FP7" s="962"/>
      <c r="FQ7" s="962"/>
      <c r="FR7" s="962"/>
      <c r="FS7" s="962" cm="1">
        <f t="array" ref="FS7">SUM((FS13:FW83)*(--($E$13:$E$83=$E$7)))</f>
        <v>27.9</v>
      </c>
      <c r="FT7" s="962"/>
      <c r="FU7" s="962"/>
      <c r="FV7" s="962"/>
      <c r="FW7" s="962"/>
      <c r="FX7" s="962"/>
      <c r="FY7" s="962"/>
      <c r="FZ7" s="962" cm="1">
        <f t="array" ref="FZ7">SUM((FZ13:GD83)*(--($E$13:$E$83=$E$7)))</f>
        <v>27.9</v>
      </c>
      <c r="GA7" s="962"/>
      <c r="GB7" s="962"/>
      <c r="GC7" s="962"/>
      <c r="GD7" s="962"/>
      <c r="GE7" s="962"/>
      <c r="GF7" s="962"/>
      <c r="GG7" s="962" cm="1">
        <f t="array" ref="GG7">SUM((GG13:GK83)*(--($E$13:$E$83=$E$7)))</f>
        <v>26.249999999999996</v>
      </c>
      <c r="GH7" s="962"/>
      <c r="GI7" s="962"/>
      <c r="GJ7" s="962"/>
      <c r="GK7" s="962"/>
      <c r="GL7" s="962"/>
      <c r="GM7" s="962"/>
      <c r="GN7" s="962" cm="1">
        <f t="array" ref="GN7">SUM((GN13:GR83)*(--($E$13:$E$83=$E$7)))</f>
        <v>22.599999999999998</v>
      </c>
      <c r="GO7" s="962"/>
      <c r="GP7" s="962"/>
      <c r="GQ7" s="962"/>
      <c r="GR7" s="962"/>
      <c r="GS7" s="962"/>
      <c r="GT7" s="962"/>
      <c r="GU7" s="962" cm="1">
        <f t="array" ref="GU7">SUM((GU13:GY83)*(--($E$13:$E$83=$E$7)))</f>
        <v>21.949999999999996</v>
      </c>
      <c r="GV7" s="962"/>
      <c r="GW7" s="962"/>
      <c r="GX7" s="962"/>
      <c r="GY7" s="962"/>
      <c r="GZ7" s="962"/>
      <c r="HA7" s="962"/>
      <c r="HB7" s="962" cm="1">
        <f t="array" ref="HB7">SUM((HB13:HF83)*(--($E$13:$E$83=$E$7)))</f>
        <v>16.899999999999999</v>
      </c>
      <c r="HC7" s="962"/>
      <c r="HD7" s="962"/>
      <c r="HE7" s="962"/>
      <c r="HF7" s="962"/>
      <c r="HG7" s="962"/>
      <c r="HH7" s="962"/>
      <c r="HI7" s="962" cm="1">
        <f t="array" ref="HI7">SUM((HI13:HM83)*(--($E$13:$E$83=$E$7)))</f>
        <v>27.9</v>
      </c>
      <c r="HJ7" s="962"/>
      <c r="HK7" s="962"/>
      <c r="HL7" s="962"/>
      <c r="HM7" s="962"/>
      <c r="HN7" s="962"/>
      <c r="HO7" s="962"/>
      <c r="HP7" s="962" cm="1">
        <f t="array" ref="HP7">SUM((HP13:HT83)*(--($E$13:$E$83=$E$7)))</f>
        <v>27.9</v>
      </c>
      <c r="HQ7" s="962"/>
      <c r="HR7" s="962"/>
      <c r="HS7" s="962"/>
      <c r="HT7" s="962"/>
      <c r="HU7" s="962"/>
      <c r="HV7" s="962"/>
      <c r="HW7" s="962" cm="1">
        <f t="array" ref="HW7">SUM((HW13:IA83)*(--($E$13:$E$83=$E$7)))</f>
        <v>26.9</v>
      </c>
      <c r="HX7" s="962"/>
      <c r="HY7" s="962"/>
      <c r="HZ7" s="962"/>
      <c r="IA7" s="962"/>
      <c r="IB7" s="962"/>
      <c r="IC7" s="962"/>
      <c r="ID7" s="962" cm="1">
        <f t="array" ref="ID7">SUM((ID13:IH83)*(--($E$13:$E$83=$E$7)))</f>
        <v>24</v>
      </c>
      <c r="IE7" s="962"/>
      <c r="IF7" s="962"/>
      <c r="IG7" s="962"/>
      <c r="IH7" s="962"/>
      <c r="II7" s="962"/>
      <c r="IJ7" s="962"/>
      <c r="IK7" s="962" cm="1">
        <f t="array" ref="IK7">SUM((IK13:IO83)*(--($E$13:$E$83=$E$7)))</f>
        <v>22.25</v>
      </c>
      <c r="IL7" s="962"/>
      <c r="IM7" s="962"/>
      <c r="IN7" s="962"/>
      <c r="IO7" s="962"/>
      <c r="IP7" s="962"/>
      <c r="IQ7" s="962"/>
      <c r="IR7" s="962" cm="1">
        <f t="array" ref="IR7">SUM((IR13:IV83)*(--($E$13:$E$83=$E$7)))</f>
        <v>18.25</v>
      </c>
      <c r="IS7" s="962"/>
      <c r="IT7" s="962"/>
      <c r="IU7" s="962"/>
      <c r="IV7" s="962"/>
      <c r="IW7" s="962"/>
      <c r="IX7" s="962"/>
      <c r="IY7" s="962" cm="1">
        <f t="array" ref="IY7">SUM((IY13:JC83)*(--($E$13:$E$83=$E$7)))</f>
        <v>23.25</v>
      </c>
      <c r="IZ7" s="962"/>
      <c r="JA7" s="962"/>
      <c r="JB7" s="962"/>
      <c r="JC7" s="962"/>
      <c r="JD7" s="962"/>
      <c r="JE7" s="962"/>
      <c r="JF7" s="962" cm="1">
        <f t="array" ref="JF7">SUM((JF13:JJ83)*(--($E$13:$E$83=$E$7)))</f>
        <v>25.9</v>
      </c>
      <c r="JG7" s="962"/>
      <c r="JH7" s="962"/>
      <c r="JI7" s="962"/>
      <c r="JJ7" s="962"/>
      <c r="JK7" s="962"/>
      <c r="JL7" s="962"/>
      <c r="JM7" s="962" cm="1">
        <f t="array" ref="JM7">SUM((JM13:JQ83)*(--($E$13:$E$83=$E$7)))</f>
        <v>26.25</v>
      </c>
      <c r="JN7" s="962"/>
      <c r="JO7" s="962"/>
      <c r="JP7" s="962"/>
      <c r="JQ7" s="962"/>
      <c r="JR7" s="962"/>
      <c r="JS7" s="962"/>
      <c r="JT7" s="962" cm="1">
        <f t="array" ref="JT7">SUM((JT13:JX83)*(--($E$13:$E$83=$E$7)))</f>
        <v>26.9</v>
      </c>
      <c r="JU7" s="962"/>
      <c r="JV7" s="962"/>
      <c r="JW7" s="962"/>
      <c r="JX7" s="962"/>
      <c r="JY7" s="962"/>
      <c r="JZ7" s="962"/>
      <c r="KA7" s="962" cm="1">
        <f t="array" ref="KA7">SUM((KA13:KE83)*(--($E$13:$E$83=$E$7)))</f>
        <v>25.9</v>
      </c>
      <c r="KB7" s="962"/>
      <c r="KC7" s="962"/>
      <c r="KD7" s="962"/>
      <c r="KE7" s="962"/>
      <c r="KF7" s="962"/>
      <c r="KG7" s="962"/>
      <c r="KH7" s="962" cm="1">
        <f t="array" ref="KH7">SUM((KH13:KL83)*(--($E$13:$E$83=$E$7)))</f>
        <v>11.600000000000001</v>
      </c>
      <c r="KI7" s="962"/>
      <c r="KJ7" s="962"/>
      <c r="KK7" s="962"/>
      <c r="KL7" s="962"/>
      <c r="KM7" s="962"/>
      <c r="KN7" s="962"/>
      <c r="KO7" s="962" cm="1">
        <f t="array" ref="KO7">SUM((KO13:KS83)*(--($E$13:$E$83=$E$7)))</f>
        <v>17.25</v>
      </c>
      <c r="KP7" s="962"/>
      <c r="KQ7" s="962"/>
      <c r="KR7" s="962"/>
      <c r="KS7" s="962"/>
      <c r="KT7" s="962"/>
      <c r="KU7" s="962"/>
      <c r="KV7" s="962" cm="1">
        <f t="array" ref="KV7">SUM((KV13:KZ83)*(--($E$13:$E$83=$E$7)))</f>
        <v>20.9</v>
      </c>
      <c r="KW7" s="962"/>
      <c r="KX7" s="962"/>
      <c r="KY7" s="962"/>
      <c r="KZ7" s="962"/>
      <c r="LA7" s="962"/>
      <c r="LB7" s="962"/>
      <c r="LC7" s="962" cm="1">
        <f t="array" ref="LC7">SUM((LC13:LG83)*(--($E$13:$E$83=$E$7)))</f>
        <v>27.249999999999996</v>
      </c>
      <c r="LD7" s="962"/>
      <c r="LE7" s="962"/>
      <c r="LF7" s="962"/>
      <c r="LG7" s="962"/>
      <c r="LH7" s="962"/>
      <c r="LI7" s="962"/>
      <c r="LJ7" s="962" cm="1">
        <f t="array" ref="LJ7">SUM((LJ13:LN83)*(--($E$13:$E$83=$E$7)))</f>
        <v>25.25</v>
      </c>
      <c r="LK7" s="962"/>
      <c r="LL7" s="962"/>
      <c r="LM7" s="962"/>
      <c r="LN7" s="962"/>
      <c r="LO7" s="962"/>
      <c r="LP7" s="962"/>
      <c r="LQ7" s="962" cm="1">
        <f t="array" ref="LQ7">SUM((LQ13:LU83)*(--($E$13:$E$83=$E$7)))</f>
        <v>26.9</v>
      </c>
      <c r="LR7" s="962"/>
      <c r="LS7" s="962"/>
      <c r="LT7" s="962"/>
      <c r="LU7" s="962"/>
      <c r="LV7" s="962"/>
      <c r="LW7" s="962"/>
      <c r="LX7" s="962" cm="1">
        <f t="array" ref="LX7">SUM((LX13:MB83)*(--($E$13:$E$83=$E$7)))</f>
        <v>27.25</v>
      </c>
      <c r="LY7" s="962"/>
      <c r="LZ7" s="962"/>
      <c r="MA7" s="962"/>
      <c r="MB7" s="962"/>
      <c r="MC7" s="962"/>
      <c r="MD7" s="962"/>
      <c r="ME7" s="962" cm="1">
        <f t="array" ref="ME7">SUM((ME13:MI83)*(--($E$13:$E$83=$E$7)))</f>
        <v>18.600000000000001</v>
      </c>
      <c r="MF7" s="962"/>
      <c r="MG7" s="962"/>
      <c r="MH7" s="962"/>
      <c r="MI7" s="962"/>
      <c r="MJ7" s="962"/>
      <c r="MK7" s="962"/>
      <c r="ML7" s="962" cm="1">
        <f t="array" ref="ML7">SUM((ML13:MP83)*(--($E$13:$E$83=$E$7)))</f>
        <v>26.249999999999996</v>
      </c>
      <c r="MM7" s="962"/>
      <c r="MN7" s="962"/>
      <c r="MO7" s="962"/>
      <c r="MP7" s="962"/>
      <c r="MQ7" s="962"/>
      <c r="MR7" s="962"/>
      <c r="MS7" s="962" cm="1">
        <f t="array" ref="MS7">SUM((MS13:MW83)*(--($E$13:$E$83=$E$7)))</f>
        <v>26.9</v>
      </c>
      <c r="MT7" s="962"/>
      <c r="MU7" s="962"/>
      <c r="MV7" s="962"/>
      <c r="MW7" s="962"/>
      <c r="MX7" s="962"/>
      <c r="MY7" s="962"/>
      <c r="MZ7" s="962" cm="1">
        <f t="array" ref="MZ7">SUM((MZ13:ND83)*(--($E$13:$E$83=$E$7)))</f>
        <v>24.9</v>
      </c>
      <c r="NA7" s="962"/>
      <c r="NB7" s="962"/>
      <c r="NC7" s="962"/>
      <c r="ND7" s="962"/>
      <c r="NE7" s="962"/>
      <c r="NF7" s="962"/>
      <c r="NG7" s="962" cm="1">
        <f t="array" ref="NG7">SUM((NG13:NK83)*(--($E$13:$E$83=$E$7)))</f>
        <v>27.9</v>
      </c>
      <c r="NH7" s="962"/>
      <c r="NI7" s="962"/>
      <c r="NJ7" s="962"/>
      <c r="NK7" s="962"/>
      <c r="NL7" s="962"/>
      <c r="NM7" s="962"/>
      <c r="NN7" s="962" cm="1">
        <f t="array" ref="NN7">SUM((NN13:NR83)*(--($E$13:$E$83=$E$7)))</f>
        <v>27.9</v>
      </c>
      <c r="NO7" s="962"/>
      <c r="NP7" s="962"/>
      <c r="NQ7" s="962"/>
      <c r="NR7" s="962"/>
      <c r="NS7" s="962"/>
      <c r="NT7" s="962"/>
      <c r="NU7" s="962" cm="1">
        <f t="array" ref="NU7">SUM((NU13:NY83)*(--($E$13:$E$83=$E$7)))</f>
        <v>27.9</v>
      </c>
      <c r="NV7" s="962"/>
      <c r="NW7" s="962"/>
      <c r="NX7" s="962"/>
      <c r="NY7" s="962"/>
      <c r="NZ7" s="962"/>
      <c r="OA7" s="962"/>
      <c r="OB7" s="962" cm="1">
        <f t="array" ref="OB7">SUM((OB13:OF83)*(--($E$13:$E$83=$E$7)))</f>
        <v>27.9</v>
      </c>
      <c r="OC7" s="962"/>
      <c r="OD7" s="962"/>
      <c r="OE7" s="962"/>
      <c r="OF7" s="962"/>
      <c r="OG7" s="962"/>
      <c r="OH7" s="962"/>
      <c r="OI7" s="962" cm="1">
        <f t="array" ref="OI7">SUM((OI13:OM83)*(--($E$13:$E$83=$E$7)))</f>
        <v>27.9</v>
      </c>
      <c r="OJ7" s="962"/>
      <c r="OK7" s="962"/>
      <c r="OL7" s="962"/>
      <c r="OM7" s="962"/>
      <c r="ON7" s="962"/>
      <c r="OO7" s="962"/>
      <c r="OP7" s="962" cm="1">
        <f t="array" ref="OP7">SUM((OP13:OT83)*(--($E$13:$E$83=$E$7)))</f>
        <v>27.9</v>
      </c>
      <c r="OQ7" s="962"/>
      <c r="OR7" s="962"/>
      <c r="OS7" s="962"/>
      <c r="OT7" s="962"/>
      <c r="OU7" s="962"/>
      <c r="OV7" s="962"/>
      <c r="OW7" s="962" cm="1">
        <f t="array" ref="OW7">SUM((OW13:PA83)*(--($E$13:$E$83=$E$7)))</f>
        <v>17.899999999999999</v>
      </c>
      <c r="OX7" s="962"/>
      <c r="OY7" s="962"/>
      <c r="OZ7" s="962"/>
      <c r="PA7" s="962"/>
      <c r="PB7" s="962"/>
      <c r="PC7" s="962"/>
      <c r="PD7" s="962" cm="1">
        <f t="array" ref="PD7">SUM((PD13:PH83)*(--($E$13:$E$83=$E$7)))</f>
        <v>15</v>
      </c>
      <c r="PE7" s="962"/>
      <c r="PF7" s="962"/>
      <c r="PG7" s="962"/>
      <c r="PH7" s="962"/>
      <c r="PI7" s="962"/>
      <c r="PJ7" s="962"/>
      <c r="PK7" s="962" cm="1">
        <f t="array" ref="PK7">SUM((PK13:PO83)*(--($E$13:$E$83=$E$7)))</f>
        <v>19.25</v>
      </c>
      <c r="PL7" s="962"/>
      <c r="PM7" s="962"/>
      <c r="PN7" s="962"/>
      <c r="PO7" s="962"/>
      <c r="PP7" s="962"/>
      <c r="PQ7" s="962"/>
      <c r="PR7" s="962" cm="1">
        <f t="array" ref="PR7">SUM((PR13:PV83)*(--($E$13:$E$83=$E$7)))</f>
        <v>22.9</v>
      </c>
      <c r="PS7" s="962"/>
      <c r="PT7" s="962"/>
      <c r="PU7" s="962"/>
      <c r="PV7" s="962"/>
      <c r="PW7" s="962"/>
      <c r="PX7" s="962"/>
      <c r="PY7" s="962" cm="1">
        <f t="array" ref="PY7">SUM((PY13:QC83)*(--($E$13:$E$83=$E$7)))</f>
        <v>26.25</v>
      </c>
      <c r="PZ7" s="962"/>
      <c r="QA7" s="962"/>
      <c r="QB7" s="962"/>
      <c r="QC7" s="962"/>
      <c r="QD7" s="962"/>
      <c r="QE7" s="962"/>
      <c r="QF7" s="962" cm="1">
        <f t="array" ref="QF7">SUM((QF13:QJ83)*(--($E$13:$E$83=$E$7)))</f>
        <v>26.9</v>
      </c>
      <c r="QG7" s="962"/>
      <c r="QH7" s="962"/>
      <c r="QI7" s="962"/>
      <c r="QJ7" s="962"/>
      <c r="QK7" s="962"/>
      <c r="QL7" s="962"/>
      <c r="QM7" s="962" cm="1">
        <f t="array" ref="QM7">SUM((QM13:QQ83)*(--($E$13:$E$83=$E$7)))</f>
        <v>27.9</v>
      </c>
      <c r="QN7" s="962"/>
      <c r="QO7" s="962"/>
      <c r="QP7" s="962"/>
      <c r="QQ7" s="962"/>
      <c r="QR7" s="962"/>
      <c r="QS7" s="962"/>
      <c r="QT7" s="962" cm="1">
        <f t="array" ref="QT7">SUM((QT13:QX83)*(--($E$13:$E$83=$E$7)))</f>
        <v>26.25</v>
      </c>
      <c r="QU7" s="962"/>
      <c r="QV7" s="962"/>
      <c r="QW7" s="962"/>
      <c r="QX7" s="962"/>
      <c r="QY7" s="962"/>
      <c r="QZ7" s="962"/>
      <c r="RA7" s="962" cm="1">
        <f t="array" ref="RA7">SUM((RA13:RE83)*(--($E$13:$E$83=$E$7)))</f>
        <v>17.600000000000001</v>
      </c>
      <c r="RB7" s="962"/>
      <c r="RC7" s="962"/>
      <c r="RD7" s="962"/>
      <c r="RE7" s="962"/>
      <c r="RF7" s="962"/>
      <c r="RG7" s="962"/>
      <c r="RH7" s="962" cm="1">
        <f t="array" ref="RH7">SUM((RH13:RL83)*(--($E$13:$E$83=$E$7)))</f>
        <v>27.9</v>
      </c>
      <c r="RI7" s="962"/>
      <c r="RJ7" s="962"/>
      <c r="RK7" s="962"/>
      <c r="RL7" s="962"/>
      <c r="RM7" s="962"/>
      <c r="RN7" s="962"/>
      <c r="RO7" s="962" cm="1">
        <f t="array" ref="RO7">SUM((RO13:RS83)*(--($E$13:$E$83=$E$7)))</f>
        <v>27.9</v>
      </c>
      <c r="RP7" s="962"/>
      <c r="RQ7" s="962"/>
      <c r="RR7" s="962"/>
      <c r="RS7" s="962"/>
      <c r="RT7" s="962"/>
      <c r="RU7" s="962"/>
      <c r="RV7" s="962" cm="1">
        <f t="array" ref="RV7">SUM((RV13:RZ83)*(--($E$13:$E$83=$E$7)))</f>
        <v>27.249999999999996</v>
      </c>
      <c r="RW7" s="962"/>
      <c r="RX7" s="962"/>
      <c r="RY7" s="962"/>
      <c r="RZ7" s="962"/>
      <c r="SA7" s="962"/>
      <c r="SB7" s="962"/>
      <c r="SC7" s="962" cm="1">
        <f t="array" ref="SC7">SUM((SC13:SG83)*(--($E$13:$E$83=$E$7)))</f>
        <v>22.25</v>
      </c>
      <c r="SD7" s="962"/>
      <c r="SE7" s="962"/>
      <c r="SF7" s="962"/>
      <c r="SG7" s="962"/>
      <c r="SH7" s="962"/>
      <c r="SI7" s="962"/>
      <c r="SJ7" s="962" cm="1">
        <f t="array" ref="SJ7">SUM((SJ13:SN83)*(--($E$13:$E$83=$E$7)))</f>
        <v>22.25</v>
      </c>
      <c r="SK7" s="962"/>
      <c r="SL7" s="962"/>
      <c r="SM7" s="962"/>
      <c r="SN7" s="962"/>
      <c r="SO7" s="962"/>
      <c r="SP7" s="962"/>
      <c r="SQ7" s="962" cm="1">
        <f t="array" ref="SQ7">SUM((SQ13:SU83)*(--($E$13:$E$83=$E$7)))</f>
        <v>27.25</v>
      </c>
      <c r="SR7" s="962"/>
      <c r="SS7" s="962"/>
      <c r="ST7" s="962"/>
      <c r="SU7" s="957"/>
      <c r="SV7" s="962"/>
      <c r="SW7" s="962"/>
      <c r="SX7" s="964" cm="1">
        <f t="array" ref="SX7">SUM((SX13:TB83)*(--($E$13:$E$83=$E$7)))</f>
        <v>23.25</v>
      </c>
      <c r="SY7" s="964"/>
      <c r="SZ7" s="964"/>
      <c r="TA7" s="964"/>
      <c r="TB7" s="964"/>
      <c r="TC7" s="964"/>
      <c r="TD7" s="964"/>
      <c r="TE7" s="964" cm="1">
        <f t="array" ref="TE7">SUM((TE13:TI83)*(--($E$13:$E$83=$E$7)))</f>
        <v>16</v>
      </c>
      <c r="TF7" s="964"/>
      <c r="TG7" s="964"/>
      <c r="TH7" s="964"/>
      <c r="TI7" s="964"/>
      <c r="TJ7" s="964"/>
      <c r="TK7" s="964"/>
      <c r="TL7" s="964" cm="1">
        <f t="array" ref="TL7">SUM((TL13:TP83)*(--($E$13:$E$83=$E$7)))</f>
        <v>23.25</v>
      </c>
      <c r="TM7" s="964"/>
      <c r="TN7" s="964"/>
      <c r="TO7" s="964"/>
      <c r="TP7" s="964"/>
      <c r="TQ7" s="964"/>
      <c r="TR7" s="964"/>
      <c r="TS7" s="964" cm="1">
        <f t="array" ref="TS7">SUM((TS13:TW83)*(--($E$13:$E$83=$E$7)))</f>
        <v>23.25</v>
      </c>
      <c r="TT7" s="964"/>
      <c r="TU7" s="964"/>
      <c r="TV7" s="964"/>
      <c r="TW7" s="964"/>
      <c r="TX7" s="964"/>
      <c r="TY7" s="968"/>
      <c r="TZ7" s="957" cm="1">
        <f t="array" ref="TZ7">SUM((TZ13:UD83)*(--($E$13:$E$83=$E$7)))</f>
        <v>23.25</v>
      </c>
      <c r="UA7" s="969"/>
      <c r="UB7" s="964"/>
      <c r="UC7" s="964"/>
      <c r="UD7" s="964"/>
      <c r="UE7" s="964"/>
      <c r="UF7" s="964"/>
      <c r="UG7" s="964" cm="1">
        <f t="array" ref="UG7">SUM((UG13:UK83)*(--($E$13:$E$83=$E$7)))</f>
        <v>23.25</v>
      </c>
      <c r="UH7" s="964"/>
      <c r="UI7" s="964"/>
      <c r="UJ7" s="964"/>
      <c r="UK7" s="964"/>
      <c r="UL7" s="964"/>
      <c r="UM7" s="964"/>
      <c r="UN7" s="964" cm="1">
        <f t="array" ref="UN7">SUM((UN13:UR83)*(--($E$13:$E$83=$E$7)))</f>
        <v>21.599999999999998</v>
      </c>
      <c r="UO7" s="964"/>
      <c r="UP7" s="964"/>
      <c r="UQ7" s="964"/>
      <c r="UR7" s="964"/>
      <c r="US7" s="964"/>
      <c r="UT7" s="964"/>
      <c r="UU7" s="964" cm="1">
        <f t="array" ref="UU7">SUM((UU13:UY83)*(--($E$13:$E$83=$E$7)))</f>
        <v>17.600000000000001</v>
      </c>
      <c r="UV7" s="964"/>
      <c r="UW7" s="964"/>
      <c r="UX7" s="964"/>
      <c r="UY7" s="964"/>
      <c r="UZ7" s="964"/>
      <c r="VA7" s="964"/>
      <c r="VB7" s="964" cm="1">
        <f t="array" ref="VB7">SUM((VB13:VF83)*(--($E$13:$E$83=$E$7)))</f>
        <v>18.600000000000001</v>
      </c>
      <c r="VC7" s="968"/>
      <c r="VD7" s="957"/>
      <c r="VE7" s="957"/>
      <c r="VF7" s="957"/>
      <c r="VG7" s="957"/>
      <c r="VH7" s="957"/>
      <c r="VI7" s="957" cm="1">
        <f t="array" ref="VI7">SUM((VI13:VM83)*(--($E$13:$E$83=$E$7)))</f>
        <v>23.25</v>
      </c>
      <c r="VJ7" s="957"/>
      <c r="VK7" s="957"/>
      <c r="VL7" s="957"/>
      <c r="VM7" s="957"/>
      <c r="VN7" s="957"/>
      <c r="VO7" s="957"/>
      <c r="VP7" s="957" cm="1">
        <f t="array" ref="VP7">SUM((VP13:VT83)*(--($E$13:$E$83=$E$7)))</f>
        <v>23.25</v>
      </c>
      <c r="VQ7" s="957"/>
      <c r="VR7" s="957"/>
      <c r="VS7" s="957"/>
      <c r="VT7" s="957"/>
      <c r="VU7" s="957"/>
      <c r="VV7" s="957"/>
      <c r="VW7" s="957" cm="1">
        <f t="array" ref="VW7">SUM((VW13:WA83)*(--($E$13:$E$83=$E$7)))</f>
        <v>23.25</v>
      </c>
      <c r="VX7" s="957"/>
      <c r="VY7" s="957"/>
      <c r="VZ7" s="957"/>
      <c r="WA7" s="957"/>
      <c r="WB7" s="957"/>
      <c r="WC7" s="957"/>
      <c r="WD7" s="957" cm="1">
        <f t="array" ref="WD7">SUM((WD13:WH83)*(--($E$13:$E$83=$E$7)))</f>
        <v>21.599999999999998</v>
      </c>
      <c r="WE7" s="957"/>
      <c r="WF7" s="957"/>
      <c r="WG7" s="957"/>
      <c r="WH7" s="957"/>
      <c r="WI7" s="957"/>
      <c r="WJ7" s="957"/>
      <c r="WK7" s="957" cm="1">
        <f t="array" ref="WK7">SUM((WK13:WO83)*(--($E$13:$E$83=$E$7)))</f>
        <v>22.25</v>
      </c>
      <c r="WL7" s="957"/>
      <c r="WM7" s="957"/>
      <c r="WN7" s="957"/>
      <c r="WO7" s="957"/>
      <c r="WP7" s="957"/>
      <c r="WQ7" s="957"/>
      <c r="WR7" s="957" cm="1">
        <f t="array" ref="WR7">SUM((WR13:WV83)*(--($E$13:$E$83=$E$7)))</f>
        <v>11.250000000000002</v>
      </c>
      <c r="WS7" s="957"/>
      <c r="WT7" s="957"/>
      <c r="WU7" s="957"/>
      <c r="WV7" s="957"/>
      <c r="WW7" s="957"/>
      <c r="WX7" s="957"/>
      <c r="WY7" s="957" cm="1">
        <f t="array" ref="WY7">SUM((WY13:XC83)*(--($E$13:$E$83=$E$7)))</f>
        <v>23.25</v>
      </c>
      <c r="WZ7" s="957"/>
      <c r="XA7" s="957"/>
      <c r="XB7" s="957"/>
      <c r="XC7" s="957"/>
      <c r="XD7" s="957"/>
      <c r="XE7" s="957"/>
      <c r="XF7" s="957" cm="1">
        <f t="array" ref="XF7">SUM((XF13:XJ83)*(--($E$13:$E$83=$E$7)))</f>
        <v>21.599999999999998</v>
      </c>
      <c r="XG7" s="957"/>
      <c r="XH7" s="957"/>
      <c r="XI7" s="957"/>
      <c r="XJ7" s="957"/>
      <c r="XK7" s="957"/>
      <c r="XL7" s="957"/>
      <c r="XM7" s="957" cm="1">
        <f t="array" ref="XM7">SUM((XM13:XQ83)*(--($E$13:$E$83=$E$7)))</f>
        <v>22.25</v>
      </c>
      <c r="XN7" s="957"/>
      <c r="XO7" s="957"/>
      <c r="XP7" s="957"/>
      <c r="XQ7" s="957"/>
      <c r="XR7" s="957"/>
      <c r="XS7" s="957"/>
      <c r="XT7" s="957" cm="1">
        <f t="array" ref="XT7">SUM((XT13:XX83)*(--($E$13:$E$83=$E$7)))</f>
        <v>23.25</v>
      </c>
      <c r="XU7" s="957"/>
      <c r="XV7" s="957"/>
      <c r="XW7" s="957"/>
      <c r="XX7" s="957"/>
      <c r="XY7" s="957"/>
      <c r="XZ7" s="957"/>
      <c r="YA7" s="957" cm="1">
        <f t="array" ref="YA7">SUM((YA13:YE83)*(--($E$13:$E$83=$E$7)))</f>
        <v>23.25</v>
      </c>
      <c r="YB7" s="957"/>
      <c r="YC7" s="957"/>
      <c r="YD7" s="957"/>
      <c r="YE7" s="957"/>
      <c r="YF7" s="957"/>
      <c r="YG7" s="957"/>
      <c r="YH7" s="957" cm="1">
        <f t="array" ref="YH7">SUM((YH13:YL83)*(--($E$13:$E$83=$E$7)))</f>
        <v>9</v>
      </c>
      <c r="YI7" s="957"/>
      <c r="YJ7" s="957"/>
      <c r="YK7" s="957"/>
      <c r="YL7" s="957"/>
      <c r="YM7" s="957"/>
      <c r="YN7" s="957"/>
      <c r="YO7" s="957" cm="1">
        <f t="array" ref="YO7">SUM((YO13:YS83)*(--($E$13:$E$83=$E$7)))</f>
        <v>10.3</v>
      </c>
      <c r="YP7" s="957"/>
      <c r="YQ7" s="957"/>
      <c r="YR7" s="957"/>
      <c r="YS7" s="957"/>
      <c r="YT7" s="957"/>
      <c r="YU7" s="957"/>
      <c r="YV7" s="957" cm="1">
        <f t="array" ref="YV7">SUM((YV13:YZ83)*(--($E$13:$E$83=$E$7)))</f>
        <v>11.600000000000001</v>
      </c>
      <c r="YW7" s="957"/>
      <c r="YX7" s="957"/>
      <c r="YY7" s="957"/>
      <c r="YZ7" s="957"/>
      <c r="ZA7" s="957"/>
      <c r="ZB7" s="957"/>
      <c r="ZC7" s="957" cm="1">
        <f t="array" ref="ZC7">SUM((ZC13:ZG83)*(--($E$13:$E$83=$E$7)))</f>
        <v>18.600000000000001</v>
      </c>
      <c r="ZD7" s="957"/>
      <c r="ZE7" s="957"/>
      <c r="ZF7" s="957"/>
      <c r="ZG7" s="957"/>
      <c r="ZH7" s="957"/>
      <c r="ZI7" s="957"/>
      <c r="ZJ7" s="957" cm="1">
        <f t="array" ref="ZJ7">SUM((ZJ13:ZN83)*(--($E$13:$E$83=$E$7)))</f>
        <v>23.25</v>
      </c>
      <c r="ZK7" s="957"/>
      <c r="ZL7" s="957"/>
      <c r="ZM7" s="957"/>
      <c r="ZN7" s="957"/>
      <c r="ZO7" s="957"/>
      <c r="ZP7" s="957"/>
      <c r="ZQ7" s="957" cm="1">
        <f t="array" ref="ZQ7">SUM((ZQ13:ZU83)*(--($E$13:$E$83=$E$7)))</f>
        <v>23.25</v>
      </c>
      <c r="ZR7" s="957"/>
      <c r="ZS7" s="957"/>
      <c r="ZT7" s="957"/>
      <c r="ZU7" s="957"/>
      <c r="ZV7" s="957"/>
      <c r="ZW7" s="957"/>
      <c r="ZX7" s="957" cm="1">
        <f t="array" ref="ZX7">SUM((ZX13:AAB83)*(--($E$13:$E$83=$E$7)))</f>
        <v>23.25</v>
      </c>
      <c r="ZY7" s="957"/>
      <c r="ZZ7" s="957"/>
      <c r="AAA7" s="957"/>
      <c r="AAB7" s="957"/>
      <c r="AAC7" s="957"/>
      <c r="AAD7" s="957"/>
      <c r="AAE7" s="957" cm="1">
        <f t="array" ref="AAE7">SUM((AAE13:AAI83)*(--($E$13:$E$83=$E$7)))</f>
        <v>23.25</v>
      </c>
      <c r="AAF7" s="957"/>
      <c r="AAG7" s="957"/>
      <c r="AAH7" s="957"/>
      <c r="AAI7" s="957"/>
      <c r="AAJ7" s="957"/>
      <c r="AAK7" s="957"/>
      <c r="AAL7" s="957" cm="1">
        <f t="array" ref="AAL7">SUM((AAL13:AAP83)*(--($E$13:$E$83=$E$7)))</f>
        <v>23.25</v>
      </c>
      <c r="AAM7" s="957"/>
      <c r="AAN7" s="957"/>
      <c r="AAO7" s="957"/>
      <c r="AAP7" s="957"/>
      <c r="AAQ7" s="957"/>
      <c r="AAR7" s="957"/>
      <c r="AAS7" s="957" cm="1">
        <f t="array" ref="AAS7">SUM((AAS13:AAW83)*(--($E$13:$E$83=$E$7)))</f>
        <v>23.25</v>
      </c>
      <c r="AAT7" s="957"/>
      <c r="AAU7" s="957"/>
      <c r="AAV7" s="957"/>
      <c r="AAW7" s="957"/>
      <c r="AAX7" s="957"/>
      <c r="AAY7" s="957"/>
      <c r="AAZ7" s="957" cm="1">
        <f t="array" ref="AAZ7">SUM((AAZ13:ABD83)*(--($E$13:$E$83=$E$7)))</f>
        <v>23.25</v>
      </c>
      <c r="ABA7" s="957"/>
      <c r="ABB7" s="957"/>
      <c r="ABC7" s="957"/>
      <c r="ABD7" s="957"/>
      <c r="ABE7" s="957"/>
      <c r="ABF7" s="957"/>
      <c r="ABG7" s="957" cm="1">
        <f t="array" ref="ABG7">SUM((ABG13:ABK83)*(--($E$13:$E$83=$E$7)))</f>
        <v>23.25</v>
      </c>
      <c r="ABH7" s="957"/>
      <c r="ABI7" s="957"/>
      <c r="ABJ7" s="957"/>
      <c r="ABK7" s="957"/>
      <c r="ABL7" s="957"/>
      <c r="ABM7" s="957"/>
      <c r="ABN7" s="957" cm="1">
        <f t="array" ref="ABN7">SUM((ABN13:ABR83)*(--($E$13:$E$83=$E$7)))</f>
        <v>23.25</v>
      </c>
      <c r="ABO7" s="957"/>
      <c r="ABP7" s="957"/>
      <c r="ABQ7" s="957"/>
      <c r="ABR7" s="957"/>
      <c r="ABS7" s="957"/>
      <c r="ABT7" s="957"/>
      <c r="ABU7" s="957" cm="1">
        <f t="array" ref="ABU7">SUM((ABU13:ABY83)*(--($E$13:$E$83=$E$7)))</f>
        <v>23.25</v>
      </c>
      <c r="ABV7" s="957"/>
      <c r="ABW7" s="957"/>
      <c r="ABX7" s="957"/>
      <c r="ABY7" s="957"/>
      <c r="ABZ7" s="957"/>
      <c r="ACA7" s="957"/>
      <c r="ACB7" s="957" cm="1">
        <f t="array" ref="ACB7">SUM((ACB13:ACF83)*(--($E$13:$E$83=$E$7)))</f>
        <v>20.25</v>
      </c>
      <c r="ACC7" s="957"/>
      <c r="ACD7" s="957"/>
      <c r="ACE7" s="957"/>
      <c r="ACF7" s="957"/>
      <c r="ACG7" s="957"/>
      <c r="ACH7" s="957"/>
      <c r="ACI7" s="957" cm="1">
        <f t="array" ref="ACI7">SUM((ACI13:ACM83)*(--($E$13:$E$83=$E$7)))</f>
        <v>17.25</v>
      </c>
      <c r="ACJ7" s="957"/>
      <c r="ACK7" s="957"/>
      <c r="ACL7" s="957"/>
      <c r="ACM7" s="957"/>
      <c r="ACN7" s="957"/>
      <c r="ACO7" s="957"/>
      <c r="ACP7" s="957" cm="1">
        <f t="array" ref="ACP7">SUM((ACP13:ACT83)*(--($E$13:$E$83=$E$7)))</f>
        <v>22.25</v>
      </c>
      <c r="ACQ7" s="957"/>
      <c r="ACR7" s="957"/>
      <c r="ACS7" s="957"/>
      <c r="ACT7" s="957"/>
      <c r="ACU7" s="957"/>
      <c r="ACV7" s="957"/>
      <c r="ACW7" s="957" cm="1">
        <f t="array" ref="ACW7">SUM((ACW13:ADA83)*(--($E$13:$E$83=$E$7)))</f>
        <v>19.600000000000001</v>
      </c>
      <c r="ACX7" s="957"/>
      <c r="ACY7" s="957"/>
      <c r="ACZ7" s="957"/>
      <c r="ADA7" s="957"/>
      <c r="ADB7" s="957"/>
      <c r="ADC7" s="957"/>
      <c r="ADD7" s="957" cm="1">
        <f t="array" ref="ADD7">SUM((ADD13:ADH83)*(--($E$13:$E$83=$E$7)))</f>
        <v>16</v>
      </c>
      <c r="ADE7" s="957"/>
      <c r="ADF7" s="957"/>
      <c r="ADG7" s="957"/>
      <c r="ADH7" s="957"/>
      <c r="ADI7" s="957"/>
      <c r="ADJ7" s="957"/>
      <c r="ADK7" s="957" cm="1">
        <f t="array" ref="ADK7">SUM((ADK13:ADO83)*(--($E$13:$E$83=$E$7)))</f>
        <v>23.25</v>
      </c>
      <c r="ADL7" s="957"/>
      <c r="ADM7" s="957"/>
      <c r="ADN7" s="957"/>
      <c r="ADO7" s="957"/>
      <c r="ADP7" s="957"/>
      <c r="ADQ7" s="957"/>
      <c r="ADR7" s="957" cm="1">
        <f t="array" ref="ADR7">SUM((ADR13:ADV83)*(--($E$13:$E$83=$E$7)))</f>
        <v>23.25</v>
      </c>
      <c r="ADS7" s="957"/>
      <c r="ADT7" s="957"/>
      <c r="ADU7" s="957"/>
      <c r="ADV7" s="957"/>
      <c r="ADW7" s="957"/>
      <c r="ADX7" s="957"/>
      <c r="ADY7" s="957" cm="1">
        <f t="array" ref="ADY7">SUM((ADY13:AEC83)*(--($E$13:$E$83=$E$7)))</f>
        <v>27.9</v>
      </c>
      <c r="ADZ7" s="957"/>
      <c r="AEA7" s="957"/>
      <c r="AEB7" s="957"/>
      <c r="AEC7" s="957"/>
      <c r="AED7" s="957"/>
      <c r="AEE7" s="957"/>
      <c r="AEF7" s="957" cm="1">
        <f t="array" ref="AEF7">SUM((AEF13:AEJ83)*(--($E$13:$E$83=$E$7)))</f>
        <v>27.9</v>
      </c>
      <c r="AEG7" s="957"/>
      <c r="AEH7" s="957"/>
      <c r="AEI7" s="957"/>
      <c r="AEJ7" s="957"/>
      <c r="AEK7" s="957"/>
      <c r="AEL7" s="957"/>
      <c r="AEM7" s="957" cm="1">
        <f t="array" ref="AEM7">SUM((AEM13:AEQ83)*(--($E$13:$E$83=$E$7)))</f>
        <v>20.6</v>
      </c>
      <c r="AEN7" s="957"/>
      <c r="AEO7" s="957"/>
      <c r="AEP7" s="957"/>
      <c r="AEQ7" s="957"/>
      <c r="AER7" s="957"/>
      <c r="AES7" s="957"/>
      <c r="AET7" s="957" cm="1">
        <f t="array" ref="AET7">SUM((AET13:AEX83)*(--($E$13:$E$83=$E$7)))</f>
        <v>23.25</v>
      </c>
      <c r="AEU7" s="957"/>
      <c r="AEV7" s="957"/>
      <c r="AEW7" s="957"/>
      <c r="AEX7" s="957"/>
      <c r="AEY7" s="957"/>
      <c r="AEZ7" s="957"/>
      <c r="AFA7" s="957" cm="1">
        <f t="array" ref="AFA7">SUM((AFA13:AFE83)*(--($E$13:$E$83=$E$7)))</f>
        <v>23.25</v>
      </c>
      <c r="AFB7" s="957"/>
      <c r="AFC7" s="957"/>
      <c r="AFD7" s="957"/>
      <c r="AFE7" s="957"/>
      <c r="AFF7" s="957"/>
      <c r="AFG7" s="957"/>
      <c r="AFH7" s="957" cm="1">
        <f t="array" ref="AFH7">SUM((AFH13:AFL83)*(--($E$13:$E$83=$E$7)))</f>
        <v>23.25</v>
      </c>
      <c r="AFI7" s="957"/>
      <c r="AFJ7" s="957"/>
      <c r="AFK7" s="957"/>
      <c r="AFL7" s="957"/>
      <c r="AFM7" s="957"/>
      <c r="AFN7" s="957"/>
      <c r="AFO7" s="957" cm="1">
        <f t="array" ref="AFO7">SUM((AFO13:AFS83)*(--($E$13:$E$83=$E$7)))</f>
        <v>23.25</v>
      </c>
      <c r="AFP7" s="957"/>
      <c r="AFQ7" s="957"/>
      <c r="AFR7" s="957"/>
      <c r="AFS7" s="957"/>
      <c r="AFT7" s="957"/>
      <c r="AFU7" s="957"/>
      <c r="AFV7" s="957" cm="1">
        <f t="array" ref="AFV7">SUM((AFV13:AFZ83)*(--($E$13:$E$83=$E$7)))</f>
        <v>23.25</v>
      </c>
      <c r="AFW7" s="957"/>
      <c r="AFX7" s="957"/>
      <c r="AFY7" s="957"/>
      <c r="AFZ7" s="957"/>
      <c r="AGA7" s="957"/>
      <c r="AGB7" s="957"/>
      <c r="AGC7" s="957" cm="1">
        <f t="array" ref="AGC7">SUM((AGC13:AGG83)*(--($E$13:$E$83=$E$7)))</f>
        <v>23.25</v>
      </c>
      <c r="AGD7" s="957"/>
      <c r="AGE7" s="957"/>
      <c r="AGF7" s="957"/>
      <c r="AGG7" s="957"/>
      <c r="AGH7" s="957"/>
      <c r="AGI7" s="957"/>
      <c r="AGJ7" s="957" cm="1">
        <f t="array" ref="AGJ7">SUM((AGJ13:AGN83)*(--($E$13:$E$83=$E$7)))</f>
        <v>22.6</v>
      </c>
      <c r="AGK7" s="957"/>
      <c r="AGL7" s="957"/>
      <c r="AGM7" s="957"/>
      <c r="AGN7" s="957"/>
      <c r="AGO7" s="957"/>
      <c r="AGP7" s="957"/>
      <c r="AGQ7" s="957" cm="1">
        <f t="array" ref="AGQ7">SUM((AGQ13:AGU83)*(--($E$13:$E$83=$E$7)))</f>
        <v>26.9</v>
      </c>
      <c r="AGR7" s="957"/>
      <c r="AGS7" s="957"/>
      <c r="AGT7" s="957"/>
      <c r="AGU7" s="957"/>
      <c r="AGV7" s="957"/>
      <c r="AGW7" s="957"/>
      <c r="AGX7" s="957" cm="1">
        <f t="array" ref="AGX7">SUM((AGX13:AHB83)*(--($E$13:$E$83=$E$7)))</f>
        <v>23.25</v>
      </c>
      <c r="AGY7" s="957"/>
      <c r="AGZ7" s="957"/>
      <c r="AHA7" s="957"/>
      <c r="AHB7" s="957"/>
      <c r="AHC7" s="957"/>
      <c r="AHD7" s="957"/>
      <c r="AHE7" s="957" cm="1">
        <f t="array" ref="AHE7">SUM((AHE13:AHI83)*(--($E$13:$E$83=$E$7)))</f>
        <v>17</v>
      </c>
      <c r="AHF7" s="957"/>
      <c r="AHG7" s="957"/>
      <c r="AHH7" s="957"/>
      <c r="AHI7" s="957"/>
      <c r="AHJ7" s="957"/>
      <c r="AHK7" s="957"/>
      <c r="AHL7" s="957" cm="1">
        <f t="array" ref="AHL7">SUM((AHL13:AHP83)*(--($E$13:$E$83=$E$7)))</f>
        <v>23.25</v>
      </c>
      <c r="AHM7" s="957"/>
      <c r="AHN7" s="957"/>
      <c r="AHO7" s="957"/>
      <c r="AHP7" s="957"/>
      <c r="AHQ7" s="957"/>
      <c r="AHR7" s="957"/>
      <c r="AHS7" s="957" cm="1">
        <f t="array" ref="AHS7">SUM((AHS13:AHW83)*(--($E$13:$E$83=$E$7)))</f>
        <v>27.9</v>
      </c>
      <c r="AHT7" s="957"/>
      <c r="AHU7" s="957"/>
      <c r="AHV7" s="957"/>
      <c r="AHW7" s="957"/>
      <c r="AHX7" s="957"/>
      <c r="AHY7" s="957"/>
      <c r="AHZ7" s="957" cm="1">
        <f t="array" ref="AHZ7">SUM((AHZ13:AID83)*(--($E$13:$E$83=$E$7)))</f>
        <v>27.9</v>
      </c>
      <c r="AIA7" s="957"/>
      <c r="AIB7" s="957"/>
      <c r="AIC7" s="957"/>
      <c r="AID7" s="957"/>
      <c r="AIE7" s="957"/>
      <c r="AIF7" s="957"/>
      <c r="AIG7" s="957" cm="1">
        <f t="array" ref="AIG7">SUM((AIG13:AIK83)*(--($E$13:$E$83=$E$7)))</f>
        <v>27.9</v>
      </c>
      <c r="AIH7" s="957"/>
      <c r="AII7" s="957"/>
      <c r="AIJ7" s="957"/>
      <c r="AIK7" s="957"/>
      <c r="AIL7" s="957"/>
      <c r="AIM7" s="957"/>
      <c r="AIN7" s="957" cm="1">
        <f t="array" ref="AIN7">SUM((AIN13:AIR83)*(--($E$13:$E$83=$E$7)))</f>
        <v>27.9</v>
      </c>
      <c r="AIO7" s="957"/>
      <c r="AIP7" s="957"/>
      <c r="AIQ7" s="957"/>
      <c r="AIR7" s="957"/>
      <c r="AIS7" s="957"/>
      <c r="AIT7" s="957"/>
      <c r="AIU7" s="957" cm="1">
        <f t="array" ref="AIU7">SUM((AIU13:AIY83)*(--($E$13:$E$83=$E$7)))</f>
        <v>27.9</v>
      </c>
      <c r="AIV7" s="957"/>
      <c r="AIW7" s="957"/>
      <c r="AIX7" s="957"/>
      <c r="AIY7" s="957"/>
      <c r="AIZ7" s="957"/>
      <c r="AJA7" s="957"/>
      <c r="AJB7" s="957" cm="1">
        <f t="array" ref="AJB7">SUM((AJB13:AJF83)*(--($E$13:$E$83=$E$7)))</f>
        <v>27.9</v>
      </c>
      <c r="AJC7" s="957"/>
      <c r="AJD7" s="957"/>
      <c r="AJE7" s="957"/>
      <c r="AJF7" s="957"/>
      <c r="AJG7" s="957"/>
      <c r="AJH7" s="957"/>
      <c r="AJI7" s="957" cm="1">
        <f t="array" ref="AJI7">SUM((AJI13:AJM83)*(--($E$13:$E$83=$E$7)))</f>
        <v>27.9</v>
      </c>
      <c r="AJJ7" s="957"/>
      <c r="AJK7" s="957"/>
      <c r="AJL7" s="957"/>
      <c r="AJM7" s="957"/>
      <c r="AJN7" s="957"/>
      <c r="AJO7" s="957"/>
      <c r="AJP7" s="957" cm="1">
        <f t="array" ref="AJP7">SUM((AJP13:AJT83)*(--($E$13:$E$83=$E$7)))</f>
        <v>27.9</v>
      </c>
      <c r="AJQ7" s="957"/>
      <c r="AJR7" s="957"/>
      <c r="AJS7" s="957"/>
      <c r="AJT7" s="957"/>
      <c r="AJU7" s="957"/>
      <c r="AJV7" s="957"/>
      <c r="AJW7" s="957" cm="1">
        <f t="array" ref="AJW7">SUM((AJW13:AKA83)*(--($E$13:$E$83=$E$7)))</f>
        <v>27.9</v>
      </c>
      <c r="AJX7" s="957"/>
      <c r="AJY7" s="957"/>
      <c r="AJZ7" s="957"/>
      <c r="AKA7" s="957"/>
      <c r="AKB7" s="957"/>
      <c r="AKC7" s="957"/>
      <c r="AKD7" s="957" cm="1">
        <f t="array" ref="AKD7">SUM((AKD13:AKH83)*(--($E$13:$E$83=$E$7)))</f>
        <v>27.9</v>
      </c>
      <c r="AKE7" s="957"/>
      <c r="AKF7" s="957"/>
      <c r="AKG7" s="957"/>
      <c r="AKH7" s="957"/>
      <c r="AKI7" s="957"/>
      <c r="AKJ7" s="957"/>
      <c r="AKK7" s="957" cm="1">
        <f t="array" ref="AKK7">SUM((AKK13:AKO83)*(--($E$13:$E$83=$E$7)))</f>
        <v>27.9</v>
      </c>
      <c r="AKL7" s="957"/>
      <c r="AKM7" s="957"/>
      <c r="AKN7" s="957"/>
      <c r="AKO7" s="957"/>
      <c r="AKP7" s="957"/>
      <c r="AKQ7" s="957"/>
      <c r="AKR7" s="957" cm="1">
        <f t="array" ref="AKR7">SUM((AKR13:AKV83)*(--($E$13:$E$83=$E$7)))</f>
        <v>21.9</v>
      </c>
      <c r="AKS7" s="957"/>
      <c r="AKT7" s="957"/>
      <c r="AKU7" s="957"/>
      <c r="AKV7" s="957"/>
      <c r="AKW7" s="957"/>
      <c r="AKX7" s="957"/>
      <c r="AKY7" s="957" cm="1">
        <f t="array" ref="AKY7">SUM((AKY13:ALC83)*(--($E$13:$E$83=$E$7)))</f>
        <v>27.9</v>
      </c>
      <c r="AKZ7" s="957"/>
      <c r="ALA7" s="957"/>
      <c r="ALB7" s="957"/>
      <c r="ALC7" s="957"/>
      <c r="ALD7" s="957"/>
      <c r="ALE7" s="957"/>
      <c r="ALF7" s="957" cm="1">
        <f t="array" ref="ALF7">SUM((ALF13:ALJ83)*(--($E$13:$E$83=$E$7)))</f>
        <v>27.9</v>
      </c>
      <c r="ALG7" s="957"/>
      <c r="ALH7" s="957"/>
      <c r="ALI7" s="957"/>
      <c r="ALJ7" s="957"/>
      <c r="ALK7" s="957"/>
      <c r="ALL7" s="957"/>
      <c r="ALM7" s="957" cm="1">
        <f t="array" ref="ALM7">SUM((ALM13:ALQ83)*(--($E$13:$E$83=$E$7)))</f>
        <v>27.9</v>
      </c>
      <c r="ALN7" s="957"/>
      <c r="ALO7" s="957"/>
      <c r="ALP7" s="957"/>
      <c r="ALQ7" s="957"/>
      <c r="ALR7" s="957"/>
      <c r="ALS7" s="957"/>
      <c r="ALT7" s="957" cm="1">
        <f t="array" ref="ALT7">SUM((ALT13:ALX83)*(--($E$13:$E$83=$E$7)))</f>
        <v>27.9</v>
      </c>
      <c r="ALU7" s="957"/>
      <c r="ALV7" s="957"/>
      <c r="ALW7" s="957"/>
      <c r="ALX7" s="957"/>
      <c r="ALY7" s="957"/>
      <c r="ALZ7" s="957"/>
      <c r="AMA7" s="957" cm="1">
        <f t="array" ref="AMA7">SUM((AMA13:AME83)*(--($E$13:$E$83=$E$7)))</f>
        <v>27.9</v>
      </c>
      <c r="AMB7" s="957"/>
      <c r="AMC7" s="957"/>
      <c r="AMD7" s="957"/>
      <c r="AME7" s="957"/>
      <c r="AMF7" s="957"/>
      <c r="AMG7" s="957"/>
      <c r="AMH7" s="957" cm="1">
        <f t="array" ref="AMH7">SUM((AMH13:AML83)*(--($E$13:$E$83=$E$7)))</f>
        <v>18</v>
      </c>
      <c r="AMI7" s="957"/>
      <c r="AMJ7" s="957"/>
      <c r="AMK7" s="957"/>
      <c r="AML7" s="957"/>
      <c r="AMM7" s="957"/>
      <c r="AMN7" s="957"/>
      <c r="AMO7" s="957" cm="1">
        <f t="array" ref="AMO7">SUM((AMO13:AMS83)*(--($E$13:$E$83=$E$7)))</f>
        <v>18</v>
      </c>
      <c r="AMP7" s="957"/>
      <c r="AMQ7" s="957"/>
      <c r="AMR7" s="957"/>
      <c r="AMS7" s="957"/>
      <c r="AMT7" s="957"/>
      <c r="AMU7" s="957"/>
      <c r="AMV7" s="957" cm="1">
        <f t="array" ref="AMV7">SUM((AMV13:AMZ83)*(--($E$13:$E$83=$E$7)))</f>
        <v>21.9</v>
      </c>
      <c r="AMW7" s="957"/>
      <c r="AMX7" s="957"/>
      <c r="AMY7" s="957"/>
      <c r="AMZ7" s="957"/>
      <c r="ANA7" s="957"/>
      <c r="ANB7" s="957"/>
      <c r="ANC7" s="957" cm="1">
        <f t="array" ref="ANC7">SUM((ANC13:ANG83)*(--($E$13:$E$83=$E$7)))</f>
        <v>27.9</v>
      </c>
      <c r="AND7" s="957"/>
      <c r="ANE7" s="957"/>
      <c r="ANF7" s="957"/>
      <c r="ANG7" s="957"/>
      <c r="ANH7" s="957"/>
      <c r="ANI7" s="957"/>
      <c r="ANJ7" s="957" cm="1">
        <f t="array" ref="ANJ7">SUM((ANJ13:ANN83)*(--($E$13:$E$83=$E$7)))</f>
        <v>27.9</v>
      </c>
      <c r="ANK7" s="957"/>
      <c r="ANL7" s="957"/>
      <c r="ANM7" s="957"/>
      <c r="ANN7" s="957"/>
      <c r="ANO7" s="957"/>
      <c r="ANP7" s="957"/>
      <c r="ANQ7" s="957" cm="1">
        <f t="array" ref="ANQ7">SUM((ANQ13:ANU83)*(--($E$13:$E$83=$E$7)))</f>
        <v>27.9</v>
      </c>
      <c r="ANR7" s="957"/>
      <c r="ANS7" s="957"/>
      <c r="ANT7" s="957"/>
      <c r="ANU7" s="957"/>
      <c r="ANV7" s="957"/>
      <c r="ANW7" s="957"/>
      <c r="ANX7" s="957" cm="1">
        <f t="array" ref="ANX7">SUM((ANX13:AOB83)*(--($E$13:$E$83=$E$7)))</f>
        <v>27.9</v>
      </c>
      <c r="ANY7" s="957"/>
      <c r="ANZ7" s="957"/>
      <c r="AOA7" s="957"/>
      <c r="AOB7" s="957"/>
      <c r="AOC7" s="957"/>
      <c r="AOD7" s="957"/>
      <c r="AOE7" s="957" cm="1">
        <f t="array" ref="AOE7">SUM((AOE13:AOI83)*(--($E$13:$E$83=$E$7)))</f>
        <v>27.9</v>
      </c>
      <c r="AOF7" s="957"/>
      <c r="AOG7" s="957"/>
      <c r="AOH7" s="957"/>
      <c r="AOI7" s="957"/>
      <c r="AOJ7" s="957"/>
      <c r="AOK7" s="957"/>
      <c r="AOL7" s="957" cm="1">
        <f t="array" ref="AOL7">SUM((AOL13:AOP83)*(--($E$13:$E$83=$E$7)))</f>
        <v>27.9</v>
      </c>
      <c r="AOM7" s="957"/>
      <c r="AON7" s="957"/>
      <c r="AOO7" s="957"/>
      <c r="AOP7" s="957"/>
      <c r="AOQ7" s="957"/>
      <c r="AOR7" s="957"/>
    </row>
    <row r="8" spans="1:1089" s="757" customFormat="1" ht="10.5" customHeight="1">
      <c r="D8" s="768"/>
      <c r="E8" s="757" t="s">
        <v>8</v>
      </c>
      <c r="F8" s="757" t="s">
        <v>134</v>
      </c>
      <c r="G8" s="961">
        <v>8.1374999999999993</v>
      </c>
      <c r="H8" s="961"/>
      <c r="I8" s="961"/>
      <c r="J8" s="961"/>
      <c r="K8" s="961"/>
      <c r="L8" s="961"/>
      <c r="M8" s="961"/>
      <c r="N8" s="961">
        <v>8.1374999999999993</v>
      </c>
      <c r="O8" s="961"/>
      <c r="P8" s="961"/>
      <c r="Q8" s="961"/>
      <c r="R8" s="961"/>
      <c r="S8" s="961"/>
      <c r="T8" s="961"/>
      <c r="U8" s="961">
        <v>8.1374999999999993</v>
      </c>
      <c r="V8" s="961"/>
      <c r="W8" s="961"/>
      <c r="X8" s="961"/>
      <c r="Y8" s="961"/>
      <c r="Z8" s="961"/>
      <c r="AA8" s="961"/>
      <c r="AB8" s="961">
        <v>6.3874999999999993</v>
      </c>
      <c r="AC8" s="961"/>
      <c r="AD8" s="961"/>
      <c r="AE8" s="961"/>
      <c r="AF8" s="961"/>
      <c r="AG8" s="961"/>
      <c r="AH8" s="961"/>
      <c r="AI8" s="961">
        <v>8.1374999999999993</v>
      </c>
      <c r="AJ8" s="961"/>
      <c r="AK8" s="961"/>
      <c r="AL8" s="961"/>
      <c r="AM8" s="961"/>
      <c r="AN8" s="961"/>
      <c r="AO8" s="961"/>
      <c r="AP8" s="961">
        <v>8.1374999999999993</v>
      </c>
      <c r="AQ8" s="961"/>
      <c r="AR8" s="961"/>
      <c r="AS8" s="961"/>
      <c r="AT8" s="961"/>
      <c r="AU8" s="961"/>
      <c r="AV8" s="961"/>
      <c r="AW8" s="961">
        <v>8.1374999999999993</v>
      </c>
      <c r="AX8" s="961"/>
      <c r="AY8" s="961"/>
      <c r="AZ8" s="961"/>
      <c r="BA8" s="961"/>
      <c r="BB8" s="961"/>
      <c r="BC8" s="961"/>
      <c r="BD8" s="961">
        <v>5.25</v>
      </c>
      <c r="BE8" s="961"/>
      <c r="BF8" s="961"/>
      <c r="BG8" s="961"/>
      <c r="BH8" s="961"/>
      <c r="BI8" s="961"/>
      <c r="BJ8" s="961"/>
      <c r="BK8" s="961">
        <v>8.1374999999999993</v>
      </c>
      <c r="BL8" s="961"/>
      <c r="BM8" s="961"/>
      <c r="BN8" s="961"/>
      <c r="BO8" s="961"/>
      <c r="BP8" s="961"/>
      <c r="BQ8" s="961"/>
      <c r="BR8" s="961">
        <v>7.21</v>
      </c>
      <c r="BS8" s="961"/>
      <c r="BT8" s="961"/>
      <c r="BU8" s="961"/>
      <c r="BV8" s="961"/>
      <c r="BW8" s="961"/>
      <c r="BX8" s="961"/>
      <c r="BY8" s="961">
        <v>7.4374999999999991</v>
      </c>
      <c r="BZ8" s="961"/>
      <c r="CA8" s="961"/>
      <c r="CB8" s="961"/>
      <c r="CC8" s="961"/>
      <c r="CD8" s="961"/>
      <c r="CE8" s="961"/>
      <c r="CF8" s="961">
        <v>5.3549999999999995</v>
      </c>
      <c r="CG8" s="961"/>
      <c r="CH8" s="961"/>
      <c r="CI8" s="961"/>
      <c r="CJ8" s="961"/>
      <c r="CK8" s="961"/>
      <c r="CL8" s="961"/>
      <c r="CM8" s="961">
        <v>7.4374999999999991</v>
      </c>
      <c r="CN8" s="961"/>
      <c r="CO8" s="961"/>
      <c r="CP8" s="961"/>
      <c r="CQ8" s="961"/>
      <c r="CR8" s="961"/>
      <c r="CS8" s="961"/>
      <c r="CT8" s="961">
        <v>7.91</v>
      </c>
      <c r="CU8" s="961"/>
      <c r="CV8" s="961"/>
      <c r="CW8" s="961"/>
      <c r="CX8" s="961"/>
      <c r="CY8" s="961"/>
      <c r="CZ8" s="961"/>
      <c r="DA8" s="961">
        <v>8.1374999999999993</v>
      </c>
      <c r="DB8" s="961"/>
      <c r="DC8" s="961"/>
      <c r="DD8" s="961"/>
      <c r="DE8" s="961"/>
      <c r="DF8" s="961"/>
      <c r="DG8" s="961"/>
      <c r="DH8" s="961">
        <v>7.7874999999999996</v>
      </c>
      <c r="DI8" s="961"/>
      <c r="DJ8" s="961"/>
      <c r="DK8" s="961"/>
      <c r="DL8" s="961"/>
      <c r="DM8" s="961"/>
      <c r="DN8" s="961"/>
      <c r="DO8" s="961">
        <v>8.1374999999999993</v>
      </c>
      <c r="DP8" s="961"/>
      <c r="DQ8" s="961"/>
      <c r="DR8" s="961"/>
      <c r="DS8" s="961"/>
      <c r="DT8" s="961"/>
      <c r="DU8" s="961"/>
      <c r="DV8" s="961">
        <v>8.1374999999999993</v>
      </c>
      <c r="DW8" s="961"/>
      <c r="DX8" s="961"/>
      <c r="DY8" s="961"/>
      <c r="DZ8" s="961"/>
      <c r="EA8" s="961"/>
      <c r="EB8" s="961"/>
      <c r="EC8" s="961">
        <v>8.1374999999999993</v>
      </c>
      <c r="ED8" s="961"/>
      <c r="EE8" s="961"/>
      <c r="EF8" s="961"/>
      <c r="EG8" s="961"/>
      <c r="EH8" s="961"/>
      <c r="EI8" s="961"/>
      <c r="EJ8" s="961">
        <v>6.51</v>
      </c>
      <c r="EK8" s="961"/>
      <c r="EL8" s="961"/>
      <c r="EM8" s="961"/>
      <c r="EN8" s="961"/>
      <c r="EO8" s="961"/>
      <c r="EP8" s="961"/>
      <c r="EQ8" s="961">
        <v>6.51</v>
      </c>
      <c r="ER8" s="961"/>
      <c r="ES8" s="961"/>
      <c r="ET8" s="961"/>
      <c r="EU8" s="961"/>
      <c r="EV8" s="961"/>
      <c r="EW8" s="961"/>
      <c r="EX8" s="961">
        <v>7.21</v>
      </c>
      <c r="EY8" s="961"/>
      <c r="EZ8" s="961"/>
      <c r="FA8" s="961"/>
      <c r="FB8" s="961"/>
      <c r="FC8" s="961"/>
      <c r="FD8" s="961"/>
      <c r="FE8" s="961">
        <v>4.8825000000000003</v>
      </c>
      <c r="FF8" s="961"/>
      <c r="FG8" s="961"/>
      <c r="FH8" s="961"/>
      <c r="FI8" s="961"/>
      <c r="FJ8" s="961"/>
      <c r="FK8" s="961"/>
      <c r="FL8" s="961">
        <v>8.1374999999999993</v>
      </c>
      <c r="FM8" s="961"/>
      <c r="FN8" s="961"/>
      <c r="FO8" s="961"/>
      <c r="FP8" s="961"/>
      <c r="FQ8" s="961"/>
      <c r="FR8" s="961"/>
      <c r="FS8" s="961">
        <v>8.1374999999999993</v>
      </c>
      <c r="FT8" s="961"/>
      <c r="FU8" s="961"/>
      <c r="FV8" s="961"/>
      <c r="FW8" s="961"/>
      <c r="FX8" s="961"/>
      <c r="FY8" s="961"/>
      <c r="FZ8" s="961">
        <v>8.1374999999999993</v>
      </c>
      <c r="GA8" s="961"/>
      <c r="GB8" s="961"/>
      <c r="GC8" s="961"/>
      <c r="GD8" s="961"/>
      <c r="GE8" s="961"/>
      <c r="GF8" s="961"/>
      <c r="GG8" s="961">
        <v>7.5599999999999987</v>
      </c>
      <c r="GH8" s="961"/>
      <c r="GI8" s="961"/>
      <c r="GJ8" s="961"/>
      <c r="GK8" s="961"/>
      <c r="GL8" s="961"/>
      <c r="GM8" s="961"/>
      <c r="GN8" s="961">
        <v>7.9099999999999984</v>
      </c>
      <c r="GO8" s="961"/>
      <c r="GP8" s="961"/>
      <c r="GQ8" s="961"/>
      <c r="GR8" s="961"/>
      <c r="GS8" s="961"/>
      <c r="GT8" s="961"/>
      <c r="GU8" s="961">
        <v>7.6824999999999983</v>
      </c>
      <c r="GV8" s="961"/>
      <c r="GW8" s="961"/>
      <c r="GX8" s="961"/>
      <c r="GY8" s="961"/>
      <c r="GZ8" s="961"/>
      <c r="HA8" s="961"/>
      <c r="HB8" s="961">
        <v>4.2875000000000005</v>
      </c>
      <c r="HC8" s="961"/>
      <c r="HD8" s="961"/>
      <c r="HE8" s="961"/>
      <c r="HF8" s="961"/>
      <c r="HG8" s="961"/>
      <c r="HH8" s="961"/>
      <c r="HI8" s="961">
        <v>8.1374999999999993</v>
      </c>
      <c r="HJ8" s="961"/>
      <c r="HK8" s="961"/>
      <c r="HL8" s="961"/>
      <c r="HM8" s="961"/>
      <c r="HN8" s="961"/>
      <c r="HO8" s="961"/>
      <c r="HP8" s="961">
        <v>8.1374999999999993</v>
      </c>
      <c r="HQ8" s="961"/>
      <c r="HR8" s="961"/>
      <c r="HS8" s="961"/>
      <c r="HT8" s="961"/>
      <c r="HU8" s="961"/>
      <c r="HV8" s="961"/>
      <c r="HW8" s="961">
        <v>7.7874999999999996</v>
      </c>
      <c r="HX8" s="961"/>
      <c r="HY8" s="961"/>
      <c r="HZ8" s="961"/>
      <c r="IA8" s="961"/>
      <c r="IB8" s="961"/>
      <c r="IC8" s="961"/>
      <c r="ID8" s="961">
        <v>7</v>
      </c>
      <c r="IE8" s="961"/>
      <c r="IF8" s="961"/>
      <c r="IG8" s="961"/>
      <c r="IH8" s="961"/>
      <c r="II8" s="961"/>
      <c r="IJ8" s="961"/>
      <c r="IK8" s="961">
        <v>6.16</v>
      </c>
      <c r="IL8" s="961"/>
      <c r="IM8" s="961"/>
      <c r="IN8" s="961"/>
      <c r="IO8" s="961"/>
      <c r="IP8" s="961"/>
      <c r="IQ8" s="961"/>
      <c r="IR8" s="961">
        <v>5.1100000000000003</v>
      </c>
      <c r="IS8" s="961"/>
      <c r="IT8" s="961"/>
      <c r="IU8" s="961"/>
      <c r="IV8" s="961"/>
      <c r="IW8" s="961"/>
      <c r="IX8" s="961"/>
      <c r="IY8" s="961">
        <v>6.51</v>
      </c>
      <c r="IZ8" s="961"/>
      <c r="JA8" s="961"/>
      <c r="JB8" s="961"/>
      <c r="JC8" s="961"/>
      <c r="JD8" s="961"/>
      <c r="JE8" s="961"/>
      <c r="JF8" s="961">
        <v>7.4374999999999991</v>
      </c>
      <c r="JG8" s="961"/>
      <c r="JH8" s="961"/>
      <c r="JI8" s="961"/>
      <c r="JJ8" s="961"/>
      <c r="JK8" s="961"/>
      <c r="JL8" s="961"/>
      <c r="JM8" s="961">
        <v>7.7874999999999996</v>
      </c>
      <c r="JN8" s="961"/>
      <c r="JO8" s="961"/>
      <c r="JP8" s="961"/>
      <c r="JQ8" s="961"/>
      <c r="JR8" s="961"/>
      <c r="JS8" s="961"/>
      <c r="JT8" s="961">
        <v>7.7874999999999996</v>
      </c>
      <c r="JU8" s="961"/>
      <c r="JV8" s="961"/>
      <c r="JW8" s="961"/>
      <c r="JX8" s="961"/>
      <c r="JY8" s="961"/>
      <c r="JZ8" s="961"/>
      <c r="KA8" s="961">
        <v>7.4374999999999991</v>
      </c>
      <c r="KB8" s="961"/>
      <c r="KC8" s="961"/>
      <c r="KD8" s="961"/>
      <c r="KE8" s="961"/>
      <c r="KF8" s="961"/>
      <c r="KG8" s="961"/>
      <c r="KH8" s="961">
        <v>2.2050000000000001</v>
      </c>
      <c r="KI8" s="961"/>
      <c r="KJ8" s="961"/>
      <c r="KK8" s="961"/>
      <c r="KL8" s="961"/>
      <c r="KM8" s="961"/>
      <c r="KN8" s="961"/>
      <c r="KO8" s="961">
        <v>3.4825000000000004</v>
      </c>
      <c r="KP8" s="961"/>
      <c r="KQ8" s="961"/>
      <c r="KR8" s="961"/>
      <c r="KS8" s="961"/>
      <c r="KT8" s="961"/>
      <c r="KU8" s="961"/>
      <c r="KV8" s="961">
        <v>6.0374999999999996</v>
      </c>
      <c r="KW8" s="961"/>
      <c r="KX8" s="961"/>
      <c r="KY8" s="961"/>
      <c r="KZ8" s="961"/>
      <c r="LA8" s="961"/>
      <c r="LB8" s="961"/>
      <c r="LC8" s="961">
        <v>7.9099999999999984</v>
      </c>
      <c r="LD8" s="961"/>
      <c r="LE8" s="961"/>
      <c r="LF8" s="961"/>
      <c r="LG8" s="961"/>
      <c r="LH8" s="961"/>
      <c r="LI8" s="961"/>
      <c r="LJ8" s="961">
        <v>7.21</v>
      </c>
      <c r="LK8" s="961"/>
      <c r="LL8" s="961"/>
      <c r="LM8" s="961"/>
      <c r="LN8" s="961"/>
      <c r="LO8" s="961"/>
      <c r="LP8" s="961"/>
      <c r="LQ8" s="961">
        <v>6.86</v>
      </c>
      <c r="LR8" s="961"/>
      <c r="LS8" s="961"/>
      <c r="LT8" s="961"/>
      <c r="LU8" s="961"/>
      <c r="LV8" s="961"/>
      <c r="LW8" s="961"/>
      <c r="LX8" s="961">
        <v>6.7374999999999998</v>
      </c>
      <c r="LY8" s="961"/>
      <c r="LZ8" s="961"/>
      <c r="MA8" s="961"/>
      <c r="MB8" s="961"/>
      <c r="MC8" s="961"/>
      <c r="MD8" s="961"/>
      <c r="ME8" s="961">
        <v>6.16</v>
      </c>
      <c r="MF8" s="961"/>
      <c r="MG8" s="961"/>
      <c r="MH8" s="961"/>
      <c r="MI8" s="961"/>
      <c r="MJ8" s="961"/>
      <c r="MK8" s="961"/>
      <c r="ML8" s="961">
        <v>7.5599999999999987</v>
      </c>
      <c r="MM8" s="961"/>
      <c r="MN8" s="961"/>
      <c r="MO8" s="961"/>
      <c r="MP8" s="961"/>
      <c r="MQ8" s="961"/>
      <c r="MR8" s="961"/>
      <c r="MS8" s="961">
        <v>7.7874999999999996</v>
      </c>
      <c r="MT8" s="961"/>
      <c r="MU8" s="961"/>
      <c r="MV8" s="961"/>
      <c r="MW8" s="961"/>
      <c r="MX8" s="961"/>
      <c r="MY8" s="961"/>
      <c r="MZ8" s="961">
        <v>7.0874999999999995</v>
      </c>
      <c r="NA8" s="961"/>
      <c r="NB8" s="961"/>
      <c r="NC8" s="961"/>
      <c r="ND8" s="961"/>
      <c r="NE8" s="961"/>
      <c r="NF8" s="961"/>
      <c r="NG8" s="961">
        <v>7.7874999999999996</v>
      </c>
      <c r="NH8" s="961"/>
      <c r="NI8" s="961"/>
      <c r="NJ8" s="961"/>
      <c r="NK8" s="961"/>
      <c r="NL8" s="961"/>
      <c r="NM8" s="961"/>
      <c r="NN8" s="961">
        <v>8.1374999999999993</v>
      </c>
      <c r="NO8" s="961"/>
      <c r="NP8" s="961"/>
      <c r="NQ8" s="961"/>
      <c r="NR8" s="961"/>
      <c r="NS8" s="961"/>
      <c r="NT8" s="961"/>
      <c r="NU8" s="961">
        <v>8.1374999999999993</v>
      </c>
      <c r="NV8" s="961"/>
      <c r="NW8" s="961"/>
      <c r="NX8" s="961"/>
      <c r="NY8" s="961"/>
      <c r="NZ8" s="961"/>
      <c r="OA8" s="961"/>
      <c r="OB8" s="961">
        <v>8.1374999999999993</v>
      </c>
      <c r="OC8" s="961"/>
      <c r="OD8" s="961"/>
      <c r="OE8" s="961"/>
      <c r="OF8" s="961"/>
      <c r="OG8" s="961"/>
      <c r="OH8" s="961"/>
      <c r="OI8" s="961">
        <v>8.1374999999999993</v>
      </c>
      <c r="OJ8" s="961"/>
      <c r="OK8" s="961"/>
      <c r="OL8" s="961"/>
      <c r="OM8" s="961"/>
      <c r="ON8" s="961"/>
      <c r="OO8" s="961"/>
      <c r="OP8" s="961">
        <v>8.1374999999999993</v>
      </c>
      <c r="OQ8" s="961"/>
      <c r="OR8" s="961"/>
      <c r="OS8" s="961"/>
      <c r="OT8" s="961"/>
      <c r="OU8" s="961"/>
      <c r="OV8" s="961"/>
      <c r="OW8" s="961">
        <v>4.9875000000000007</v>
      </c>
      <c r="OX8" s="961"/>
      <c r="OY8" s="961"/>
      <c r="OZ8" s="961"/>
      <c r="PA8" s="961"/>
      <c r="PB8" s="961"/>
      <c r="PC8" s="961"/>
      <c r="PD8" s="961">
        <v>4.1999999999999993</v>
      </c>
      <c r="PE8" s="961"/>
      <c r="PF8" s="961"/>
      <c r="PG8" s="961"/>
      <c r="PH8" s="961"/>
      <c r="PI8" s="961"/>
      <c r="PJ8" s="961"/>
      <c r="PK8" s="961">
        <v>5.1100000000000003</v>
      </c>
      <c r="PL8" s="961"/>
      <c r="PM8" s="961"/>
      <c r="PN8" s="961"/>
      <c r="PO8" s="961"/>
      <c r="PP8" s="961"/>
      <c r="PQ8" s="961"/>
      <c r="PR8" s="961">
        <v>6.3874999999999993</v>
      </c>
      <c r="PS8" s="961"/>
      <c r="PT8" s="961"/>
      <c r="PU8" s="961"/>
      <c r="PV8" s="961"/>
      <c r="PW8" s="961"/>
      <c r="PX8" s="961"/>
      <c r="PY8" s="961">
        <v>7.7874999999999996</v>
      </c>
      <c r="PZ8" s="961"/>
      <c r="QA8" s="961"/>
      <c r="QB8" s="961"/>
      <c r="QC8" s="961"/>
      <c r="QD8" s="961"/>
      <c r="QE8" s="961"/>
      <c r="QF8" s="961">
        <v>7.7874999999999996</v>
      </c>
      <c r="QG8" s="961"/>
      <c r="QH8" s="961"/>
      <c r="QI8" s="961"/>
      <c r="QJ8" s="961"/>
      <c r="QK8" s="961"/>
      <c r="QL8" s="961"/>
      <c r="QM8" s="961">
        <v>8.1374999999999993</v>
      </c>
      <c r="QN8" s="961"/>
      <c r="QO8" s="961"/>
      <c r="QP8" s="961"/>
      <c r="QQ8" s="961"/>
      <c r="QR8" s="961"/>
      <c r="QS8" s="961"/>
      <c r="QT8" s="961">
        <v>8.1374999999999993</v>
      </c>
      <c r="QU8" s="961"/>
      <c r="QV8" s="961"/>
      <c r="QW8" s="961"/>
      <c r="QX8" s="961"/>
      <c r="QY8" s="961"/>
      <c r="QZ8" s="961"/>
      <c r="RA8" s="961">
        <v>6.16</v>
      </c>
      <c r="RB8" s="961"/>
      <c r="RC8" s="961"/>
      <c r="RD8" s="961"/>
      <c r="RE8" s="961"/>
      <c r="RF8" s="961"/>
      <c r="RG8" s="961"/>
      <c r="RH8" s="961">
        <v>8.1374999999999993</v>
      </c>
      <c r="RI8" s="961"/>
      <c r="RJ8" s="961"/>
      <c r="RK8" s="961"/>
      <c r="RL8" s="961"/>
      <c r="RM8" s="961"/>
      <c r="RN8" s="961"/>
      <c r="RO8" s="961">
        <v>8.1374999999999993</v>
      </c>
      <c r="RP8" s="961"/>
      <c r="RQ8" s="961"/>
      <c r="RR8" s="961"/>
      <c r="RS8" s="961"/>
      <c r="RT8" s="961"/>
      <c r="RU8" s="961"/>
      <c r="RV8" s="961">
        <v>7.9099999999999984</v>
      </c>
      <c r="RW8" s="961"/>
      <c r="RX8" s="961"/>
      <c r="RY8" s="961"/>
      <c r="RZ8" s="961"/>
      <c r="SA8" s="961"/>
      <c r="SB8" s="961"/>
      <c r="SC8" s="961">
        <v>6.16</v>
      </c>
      <c r="SD8" s="961"/>
      <c r="SE8" s="961"/>
      <c r="SF8" s="961"/>
      <c r="SG8" s="961"/>
      <c r="SH8" s="961"/>
      <c r="SI8" s="961"/>
      <c r="SJ8" s="961">
        <v>6.16</v>
      </c>
      <c r="SK8" s="961"/>
      <c r="SL8" s="961"/>
      <c r="SM8" s="961"/>
      <c r="SN8" s="961"/>
      <c r="SO8" s="961"/>
      <c r="SP8" s="961"/>
      <c r="SQ8" s="961">
        <v>8.1374999999999993</v>
      </c>
      <c r="SR8" s="961"/>
      <c r="SS8" s="961"/>
      <c r="ST8" s="961"/>
      <c r="SU8" s="956"/>
      <c r="SV8" s="961"/>
      <c r="SW8" s="961"/>
      <c r="SX8" s="965">
        <v>8.1374999999999993</v>
      </c>
      <c r="SY8" s="965"/>
      <c r="SZ8" s="965"/>
      <c r="TA8" s="965"/>
      <c r="TB8" s="965"/>
      <c r="TC8" s="965"/>
      <c r="TD8" s="965"/>
      <c r="TE8" s="965">
        <v>5.6</v>
      </c>
      <c r="TF8" s="965"/>
      <c r="TG8" s="965"/>
      <c r="TH8" s="965"/>
      <c r="TI8" s="965"/>
      <c r="TJ8" s="965"/>
      <c r="TK8" s="965"/>
      <c r="TL8" s="965">
        <v>8.1374999999999993</v>
      </c>
      <c r="TM8" s="965"/>
      <c r="TN8" s="965"/>
      <c r="TO8" s="965"/>
      <c r="TP8" s="965"/>
      <c r="TQ8" s="965"/>
      <c r="TR8" s="965"/>
      <c r="TS8" s="965">
        <v>8.1374999999999993</v>
      </c>
      <c r="TT8" s="965"/>
      <c r="TU8" s="965"/>
      <c r="TV8" s="965"/>
      <c r="TW8" s="965"/>
      <c r="TX8" s="965"/>
      <c r="TY8" s="966"/>
      <c r="TZ8" s="956">
        <v>8.1374999999999993</v>
      </c>
      <c r="UA8" s="967"/>
      <c r="UB8" s="965"/>
      <c r="UC8" s="965"/>
      <c r="UD8" s="965"/>
      <c r="UE8" s="965"/>
      <c r="UF8" s="965"/>
      <c r="UG8" s="965">
        <v>8.1374999999999993</v>
      </c>
      <c r="UH8" s="965"/>
      <c r="UI8" s="965"/>
      <c r="UJ8" s="965"/>
      <c r="UK8" s="965"/>
      <c r="UL8" s="965"/>
      <c r="UM8" s="965"/>
      <c r="UN8" s="965">
        <v>8.1374999999999993</v>
      </c>
      <c r="UO8" s="965"/>
      <c r="UP8" s="965"/>
      <c r="UQ8" s="965"/>
      <c r="UR8" s="965"/>
      <c r="US8" s="965"/>
      <c r="UT8" s="965"/>
      <c r="UU8" s="965">
        <v>7.7874999999999996</v>
      </c>
      <c r="UV8" s="965"/>
      <c r="UW8" s="965"/>
      <c r="UX8" s="965"/>
      <c r="UY8" s="965"/>
      <c r="UZ8" s="965"/>
      <c r="VA8" s="965"/>
      <c r="VB8" s="965">
        <v>8.1374999999999993</v>
      </c>
      <c r="VC8" s="966"/>
      <c r="VD8" s="956"/>
      <c r="VE8" s="956"/>
      <c r="VF8" s="956"/>
      <c r="VG8" s="956"/>
      <c r="VH8" s="956"/>
      <c r="VI8" s="956">
        <v>8.1374999999999993</v>
      </c>
      <c r="VJ8" s="956"/>
      <c r="VK8" s="956"/>
      <c r="VL8" s="956"/>
      <c r="VM8" s="956"/>
      <c r="VN8" s="956"/>
      <c r="VO8" s="956"/>
      <c r="VP8" s="956">
        <v>8.1374999999999993</v>
      </c>
      <c r="VQ8" s="956"/>
      <c r="VR8" s="956"/>
      <c r="VS8" s="956"/>
      <c r="VT8" s="956"/>
      <c r="VU8" s="956"/>
      <c r="VV8" s="956"/>
      <c r="VW8" s="956">
        <v>8.1374999999999993</v>
      </c>
      <c r="VX8" s="956"/>
      <c r="VY8" s="956"/>
      <c r="VZ8" s="956"/>
      <c r="WA8" s="956"/>
      <c r="WB8" s="956"/>
      <c r="WC8" s="956"/>
      <c r="WD8" s="956">
        <v>7.5599999999999987</v>
      </c>
      <c r="WE8" s="956"/>
      <c r="WF8" s="956"/>
      <c r="WG8" s="956"/>
      <c r="WH8" s="956"/>
      <c r="WI8" s="956"/>
      <c r="WJ8" s="956"/>
      <c r="WK8" s="956">
        <v>7.7874999999999996</v>
      </c>
      <c r="WL8" s="956"/>
      <c r="WM8" s="956"/>
      <c r="WN8" s="956"/>
      <c r="WO8" s="956"/>
      <c r="WP8" s="956"/>
      <c r="WQ8" s="956"/>
      <c r="WR8" s="956">
        <v>3.9375000000000004</v>
      </c>
      <c r="WS8" s="956"/>
      <c r="WT8" s="956"/>
      <c r="WU8" s="956"/>
      <c r="WV8" s="956"/>
      <c r="WW8" s="956"/>
      <c r="WX8" s="956"/>
      <c r="WY8" s="956">
        <v>8.1374999999999993</v>
      </c>
      <c r="WZ8" s="956"/>
      <c r="XA8" s="956"/>
      <c r="XB8" s="956"/>
      <c r="XC8" s="956"/>
      <c r="XD8" s="956"/>
      <c r="XE8" s="956"/>
      <c r="XF8" s="956">
        <v>7.5599999999999987</v>
      </c>
      <c r="XG8" s="956"/>
      <c r="XH8" s="956"/>
      <c r="XI8" s="956"/>
      <c r="XJ8" s="956"/>
      <c r="XK8" s="956"/>
      <c r="XL8" s="956"/>
      <c r="XM8" s="956">
        <v>7.7874999999999996</v>
      </c>
      <c r="XN8" s="956"/>
      <c r="XO8" s="956"/>
      <c r="XP8" s="956"/>
      <c r="XQ8" s="956"/>
      <c r="XR8" s="956"/>
      <c r="XS8" s="956"/>
      <c r="XT8" s="956">
        <v>8.1374999999999993</v>
      </c>
      <c r="XU8" s="956"/>
      <c r="XV8" s="956"/>
      <c r="XW8" s="956"/>
      <c r="XX8" s="956"/>
      <c r="XY8" s="956"/>
      <c r="XZ8" s="956"/>
      <c r="YA8" s="956">
        <v>8.1374999999999993</v>
      </c>
      <c r="YB8" s="956"/>
      <c r="YC8" s="956"/>
      <c r="YD8" s="956"/>
      <c r="YE8" s="956"/>
      <c r="YF8" s="956"/>
      <c r="YG8" s="956"/>
      <c r="YH8" s="956">
        <v>3.15</v>
      </c>
      <c r="YI8" s="956"/>
      <c r="YJ8" s="956"/>
      <c r="YK8" s="956"/>
      <c r="YL8" s="956"/>
      <c r="YM8" s="956"/>
      <c r="YN8" s="956"/>
      <c r="YO8" s="956">
        <v>3.8325</v>
      </c>
      <c r="YP8" s="956"/>
      <c r="YQ8" s="956"/>
      <c r="YR8" s="956"/>
      <c r="YS8" s="956"/>
      <c r="YT8" s="956"/>
      <c r="YU8" s="956"/>
      <c r="YV8" s="956">
        <v>5.3375000000000004</v>
      </c>
      <c r="YW8" s="956"/>
      <c r="YX8" s="956"/>
      <c r="YY8" s="956"/>
      <c r="YZ8" s="956"/>
      <c r="ZA8" s="956"/>
      <c r="ZB8" s="956"/>
      <c r="ZC8" s="956">
        <v>8.1374999999999993</v>
      </c>
      <c r="ZD8" s="956"/>
      <c r="ZE8" s="956"/>
      <c r="ZF8" s="956"/>
      <c r="ZG8" s="956"/>
      <c r="ZH8" s="956"/>
      <c r="ZI8" s="956"/>
      <c r="ZJ8" s="956">
        <v>8.1374999999999993</v>
      </c>
      <c r="ZK8" s="956"/>
      <c r="ZL8" s="956"/>
      <c r="ZM8" s="956"/>
      <c r="ZN8" s="956"/>
      <c r="ZO8" s="956"/>
      <c r="ZP8" s="956"/>
      <c r="ZQ8" s="956">
        <v>8.1374999999999993</v>
      </c>
      <c r="ZR8" s="956"/>
      <c r="ZS8" s="956"/>
      <c r="ZT8" s="956"/>
      <c r="ZU8" s="956"/>
      <c r="ZV8" s="956"/>
      <c r="ZW8" s="956"/>
      <c r="ZX8" s="958">
        <f>PARAMS!$F$5*ZX7</f>
        <v>10.9275</v>
      </c>
      <c r="ZY8" s="959"/>
      <c r="ZZ8" s="959"/>
      <c r="AAA8" s="959"/>
      <c r="AAB8" s="959"/>
      <c r="AAC8" s="959"/>
      <c r="AAD8" s="960"/>
      <c r="AAE8" s="958">
        <f>PARAMS!$F$5*AAE7</f>
        <v>10.9275</v>
      </c>
      <c r="AAF8" s="959"/>
      <c r="AAG8" s="959"/>
      <c r="AAH8" s="959"/>
      <c r="AAI8" s="959"/>
      <c r="AAJ8" s="959"/>
      <c r="AAK8" s="960"/>
      <c r="AAL8" s="958">
        <f>PARAMS!$F$5*AAL7</f>
        <v>10.9275</v>
      </c>
      <c r="AAM8" s="959"/>
      <c r="AAN8" s="959"/>
      <c r="AAO8" s="959"/>
      <c r="AAP8" s="959"/>
      <c r="AAQ8" s="959"/>
      <c r="AAR8" s="960"/>
      <c r="AAS8" s="958">
        <f>PARAMS!$F$5*AAS7</f>
        <v>10.9275</v>
      </c>
      <c r="AAT8" s="959"/>
      <c r="AAU8" s="959"/>
      <c r="AAV8" s="959"/>
      <c r="AAW8" s="959"/>
      <c r="AAX8" s="959"/>
      <c r="AAY8" s="960"/>
      <c r="AAZ8" s="958">
        <f>PARAMS!$F$5*AAZ7</f>
        <v>10.9275</v>
      </c>
      <c r="ABA8" s="959"/>
      <c r="ABB8" s="959"/>
      <c r="ABC8" s="959"/>
      <c r="ABD8" s="959"/>
      <c r="ABE8" s="959"/>
      <c r="ABF8" s="960"/>
      <c r="ABG8" s="958">
        <f>PARAMS!$F$5*ABG7</f>
        <v>10.9275</v>
      </c>
      <c r="ABH8" s="959"/>
      <c r="ABI8" s="959"/>
      <c r="ABJ8" s="959"/>
      <c r="ABK8" s="959"/>
      <c r="ABL8" s="959"/>
      <c r="ABM8" s="960"/>
      <c r="ABN8" s="958">
        <f>PARAMS!$F$5*ABN7</f>
        <v>10.9275</v>
      </c>
      <c r="ABO8" s="959"/>
      <c r="ABP8" s="959"/>
      <c r="ABQ8" s="959"/>
      <c r="ABR8" s="959"/>
      <c r="ABS8" s="959"/>
      <c r="ABT8" s="960"/>
      <c r="ABU8" s="958">
        <f>PARAMS!$F$5*ABU7</f>
        <v>10.9275</v>
      </c>
      <c r="ABV8" s="959"/>
      <c r="ABW8" s="959"/>
      <c r="ABX8" s="959"/>
      <c r="ABY8" s="959"/>
      <c r="ABZ8" s="959"/>
      <c r="ACA8" s="960"/>
      <c r="ACB8" s="958">
        <f>PARAMS!$F$5*ACB7</f>
        <v>9.5175000000000001</v>
      </c>
      <c r="ACC8" s="959"/>
      <c r="ACD8" s="959"/>
      <c r="ACE8" s="959"/>
      <c r="ACF8" s="959"/>
      <c r="ACG8" s="959"/>
      <c r="ACH8" s="960"/>
      <c r="ACI8" s="958">
        <f>PARAMS!$F$5*ACI7</f>
        <v>8.1074999999999999</v>
      </c>
      <c r="ACJ8" s="959"/>
      <c r="ACK8" s="959"/>
      <c r="ACL8" s="959"/>
      <c r="ACM8" s="959"/>
      <c r="ACN8" s="959"/>
      <c r="ACO8" s="960"/>
      <c r="ACP8" s="958">
        <f>PARAMS!$F$5*ACP7</f>
        <v>10.4575</v>
      </c>
      <c r="ACQ8" s="959"/>
      <c r="ACR8" s="959"/>
      <c r="ACS8" s="959"/>
      <c r="ACT8" s="959"/>
      <c r="ACU8" s="959"/>
      <c r="ACV8" s="960"/>
      <c r="ACW8" s="958">
        <f>PARAMS!$F$5*ACW7</f>
        <v>9.2119999999999997</v>
      </c>
      <c r="ACX8" s="959"/>
      <c r="ACY8" s="959"/>
      <c r="ACZ8" s="959"/>
      <c r="ADA8" s="959"/>
      <c r="ADB8" s="959"/>
      <c r="ADC8" s="960"/>
      <c r="ADD8" s="958">
        <f>PARAMS!$F$5*ADD7</f>
        <v>7.52</v>
      </c>
      <c r="ADE8" s="959"/>
      <c r="ADF8" s="959"/>
      <c r="ADG8" s="959"/>
      <c r="ADH8" s="959"/>
      <c r="ADI8" s="959"/>
      <c r="ADJ8" s="960"/>
      <c r="ADK8" s="958">
        <f>PARAMS!$F$5*ADK7</f>
        <v>10.9275</v>
      </c>
      <c r="ADL8" s="959"/>
      <c r="ADM8" s="959"/>
      <c r="ADN8" s="959"/>
      <c r="ADO8" s="959"/>
      <c r="ADP8" s="959"/>
      <c r="ADQ8" s="960"/>
      <c r="ADR8" s="958">
        <f>PARAMS!$F$5*ADR7</f>
        <v>10.9275</v>
      </c>
      <c r="ADS8" s="959"/>
      <c r="ADT8" s="959"/>
      <c r="ADU8" s="959"/>
      <c r="ADV8" s="959"/>
      <c r="ADW8" s="959"/>
      <c r="ADX8" s="960"/>
      <c r="ADY8" s="958">
        <f>PARAMS!$F$5*ADY7</f>
        <v>13.112999999999998</v>
      </c>
      <c r="ADZ8" s="959"/>
      <c r="AEA8" s="959"/>
      <c r="AEB8" s="959"/>
      <c r="AEC8" s="959"/>
      <c r="AED8" s="959"/>
      <c r="AEE8" s="960"/>
      <c r="AEF8" s="956">
        <f>PARAMS!$F$5*AEF7</f>
        <v>13.112999999999998</v>
      </c>
      <c r="AEG8" s="956"/>
      <c r="AEH8" s="956"/>
      <c r="AEI8" s="956"/>
      <c r="AEJ8" s="956"/>
      <c r="AEK8" s="956"/>
      <c r="AEL8" s="956"/>
      <c r="AEM8" s="956">
        <f>PARAMS!$F$5*AEM7</f>
        <v>9.6820000000000004</v>
      </c>
      <c r="AEN8" s="956"/>
      <c r="AEO8" s="956"/>
      <c r="AEP8" s="956"/>
      <c r="AEQ8" s="956"/>
      <c r="AER8" s="956"/>
      <c r="AES8" s="956"/>
      <c r="AET8" s="956">
        <f>PARAMS!$F$5*AET7</f>
        <v>10.9275</v>
      </c>
      <c r="AEU8" s="956"/>
      <c r="AEV8" s="956"/>
      <c r="AEW8" s="956"/>
      <c r="AEX8" s="956"/>
      <c r="AEY8" s="956"/>
      <c r="AEZ8" s="956"/>
      <c r="AFA8" s="958">
        <f>PARAMS!$F$5*AFA7</f>
        <v>10.9275</v>
      </c>
      <c r="AFB8" s="959"/>
      <c r="AFC8" s="959"/>
      <c r="AFD8" s="959"/>
      <c r="AFE8" s="959"/>
      <c r="AFF8" s="959"/>
      <c r="AFG8" s="960"/>
      <c r="AFH8" s="956">
        <f>PARAMS!$F$5*AFH7</f>
        <v>10.9275</v>
      </c>
      <c r="AFI8" s="956"/>
      <c r="AFJ8" s="956"/>
      <c r="AFK8" s="956"/>
      <c r="AFL8" s="956"/>
      <c r="AFM8" s="956"/>
      <c r="AFN8" s="956"/>
      <c r="AFO8" s="956">
        <f>PARAMS!$F$5*AFO7</f>
        <v>10.9275</v>
      </c>
      <c r="AFP8" s="956"/>
      <c r="AFQ8" s="956"/>
      <c r="AFR8" s="956"/>
      <c r="AFS8" s="956"/>
      <c r="AFT8" s="956"/>
      <c r="AFU8" s="956"/>
      <c r="AFV8" s="956">
        <f>PARAMS!$F$5*AFV7</f>
        <v>10.9275</v>
      </c>
      <c r="AFW8" s="956"/>
      <c r="AFX8" s="956"/>
      <c r="AFY8" s="956"/>
      <c r="AFZ8" s="956"/>
      <c r="AGA8" s="956"/>
      <c r="AGB8" s="956"/>
      <c r="AGC8" s="956">
        <f>PARAMS!$F$5*AGC7</f>
        <v>10.9275</v>
      </c>
      <c r="AGD8" s="956"/>
      <c r="AGE8" s="956"/>
      <c r="AGF8" s="956"/>
      <c r="AGG8" s="956"/>
      <c r="AGH8" s="956"/>
      <c r="AGI8" s="956"/>
      <c r="AGJ8" s="956">
        <f>PARAMS!$F$5*AGJ7</f>
        <v>10.622</v>
      </c>
      <c r="AGK8" s="956"/>
      <c r="AGL8" s="956"/>
      <c r="AGM8" s="956"/>
      <c r="AGN8" s="956"/>
      <c r="AGO8" s="956"/>
      <c r="AGP8" s="956"/>
      <c r="AGQ8" s="956">
        <f>PARAMS!$F$5*AGQ7</f>
        <v>12.642999999999999</v>
      </c>
      <c r="AGR8" s="956"/>
      <c r="AGS8" s="956"/>
      <c r="AGT8" s="956"/>
      <c r="AGU8" s="956"/>
      <c r="AGV8" s="956"/>
      <c r="AGW8" s="956"/>
      <c r="AGX8" s="956">
        <f>PARAMS!$F$5*AGX7</f>
        <v>10.9275</v>
      </c>
      <c r="AGY8" s="956"/>
      <c r="AGZ8" s="956"/>
      <c r="AHA8" s="956"/>
      <c r="AHB8" s="956"/>
      <c r="AHC8" s="956"/>
      <c r="AHD8" s="956"/>
      <c r="AHE8" s="956">
        <f>PARAMS!$F$5*AHE7</f>
        <v>7.9899999999999993</v>
      </c>
      <c r="AHF8" s="956"/>
      <c r="AHG8" s="956"/>
      <c r="AHH8" s="956"/>
      <c r="AHI8" s="956"/>
      <c r="AHJ8" s="956"/>
      <c r="AHK8" s="956"/>
      <c r="AHL8" s="956">
        <f>PARAMS!$F$5*AHL7</f>
        <v>10.9275</v>
      </c>
      <c r="AHM8" s="956"/>
      <c r="AHN8" s="956"/>
      <c r="AHO8" s="956"/>
      <c r="AHP8" s="956"/>
      <c r="AHQ8" s="956"/>
      <c r="AHR8" s="956"/>
      <c r="AHS8" s="956">
        <f>PARAMS!$F$5*AHS7</f>
        <v>13.112999999999998</v>
      </c>
      <c r="AHT8" s="956"/>
      <c r="AHU8" s="956"/>
      <c r="AHV8" s="956"/>
      <c r="AHW8" s="956"/>
      <c r="AHX8" s="956"/>
      <c r="AHY8" s="956"/>
      <c r="AHZ8" s="956">
        <f>PARAMS!$F$5*AHZ7</f>
        <v>13.112999999999998</v>
      </c>
      <c r="AIA8" s="956"/>
      <c r="AIB8" s="956"/>
      <c r="AIC8" s="956"/>
      <c r="AID8" s="956"/>
      <c r="AIE8" s="956"/>
      <c r="AIF8" s="956"/>
      <c r="AIG8" s="956">
        <f>PARAMS!$F$5*AIG7</f>
        <v>13.112999999999998</v>
      </c>
      <c r="AIH8" s="956"/>
      <c r="AII8" s="956"/>
      <c r="AIJ8" s="956"/>
      <c r="AIK8" s="956"/>
      <c r="AIL8" s="956"/>
      <c r="AIM8" s="956"/>
      <c r="AIN8" s="956">
        <f>PARAMS!$F$5*AIN7</f>
        <v>13.112999999999998</v>
      </c>
      <c r="AIO8" s="956"/>
      <c r="AIP8" s="956"/>
      <c r="AIQ8" s="956"/>
      <c r="AIR8" s="956"/>
      <c r="AIS8" s="956"/>
      <c r="AIT8" s="956"/>
      <c r="AIU8" s="956">
        <f>PARAMS!$F$5*AIU7</f>
        <v>13.112999999999998</v>
      </c>
      <c r="AIV8" s="956"/>
      <c r="AIW8" s="956"/>
      <c r="AIX8" s="956"/>
      <c r="AIY8" s="956"/>
      <c r="AIZ8" s="956"/>
      <c r="AJA8" s="956"/>
      <c r="AJB8" s="956">
        <f>PARAMS!$F$5*AJB7</f>
        <v>13.112999999999998</v>
      </c>
      <c r="AJC8" s="956"/>
      <c r="AJD8" s="956"/>
      <c r="AJE8" s="956"/>
      <c r="AJF8" s="956"/>
      <c r="AJG8" s="956"/>
      <c r="AJH8" s="956"/>
      <c r="AJI8" s="956">
        <f>PARAMS!$F$5*AJI7</f>
        <v>13.112999999999998</v>
      </c>
      <c r="AJJ8" s="956"/>
      <c r="AJK8" s="956"/>
      <c r="AJL8" s="956"/>
      <c r="AJM8" s="956"/>
      <c r="AJN8" s="956"/>
      <c r="AJO8" s="956"/>
      <c r="AJP8" s="956">
        <f>PARAMS!$F$5*AJP7</f>
        <v>13.112999999999998</v>
      </c>
      <c r="AJQ8" s="956"/>
      <c r="AJR8" s="956"/>
      <c r="AJS8" s="956"/>
      <c r="AJT8" s="956"/>
      <c r="AJU8" s="956"/>
      <c r="AJV8" s="956"/>
      <c r="AJW8" s="956">
        <f>PARAMS!$F$5*AJW7</f>
        <v>13.112999999999998</v>
      </c>
      <c r="AJX8" s="956"/>
      <c r="AJY8" s="956"/>
      <c r="AJZ8" s="956"/>
      <c r="AKA8" s="956"/>
      <c r="AKB8" s="956"/>
      <c r="AKC8" s="956"/>
      <c r="AKD8" s="956">
        <f>PARAMS!$F$5*AKD7</f>
        <v>13.112999999999998</v>
      </c>
      <c r="AKE8" s="956"/>
      <c r="AKF8" s="956"/>
      <c r="AKG8" s="956"/>
      <c r="AKH8" s="956"/>
      <c r="AKI8" s="956"/>
      <c r="AKJ8" s="956"/>
      <c r="AKK8" s="956">
        <f>PARAMS!$F$5*AKK7</f>
        <v>13.112999999999998</v>
      </c>
      <c r="AKL8" s="956"/>
      <c r="AKM8" s="956"/>
      <c r="AKN8" s="956"/>
      <c r="AKO8" s="956"/>
      <c r="AKP8" s="956"/>
      <c r="AKQ8" s="956"/>
      <c r="AKR8" s="956">
        <f>PARAMS!$F$5*AKR7</f>
        <v>10.292999999999999</v>
      </c>
      <c r="AKS8" s="956"/>
      <c r="AKT8" s="956"/>
      <c r="AKU8" s="956"/>
      <c r="AKV8" s="956"/>
      <c r="AKW8" s="956"/>
      <c r="AKX8" s="956"/>
      <c r="AKY8" s="956">
        <f>PARAMS!$F$5*AKY7</f>
        <v>13.112999999999998</v>
      </c>
      <c r="AKZ8" s="956"/>
      <c r="ALA8" s="956"/>
      <c r="ALB8" s="956"/>
      <c r="ALC8" s="956"/>
      <c r="ALD8" s="956"/>
      <c r="ALE8" s="956"/>
      <c r="ALF8" s="956">
        <f>PARAMS!$F$5*ALF7</f>
        <v>13.112999999999998</v>
      </c>
      <c r="ALG8" s="956"/>
      <c r="ALH8" s="956"/>
      <c r="ALI8" s="956"/>
      <c r="ALJ8" s="956"/>
      <c r="ALK8" s="956"/>
      <c r="ALL8" s="956"/>
      <c r="ALM8" s="956">
        <f>PARAMS!$F$5*ALM7</f>
        <v>13.112999999999998</v>
      </c>
      <c r="ALN8" s="956"/>
      <c r="ALO8" s="956"/>
      <c r="ALP8" s="956"/>
      <c r="ALQ8" s="956"/>
      <c r="ALR8" s="956"/>
      <c r="ALS8" s="956"/>
      <c r="ALT8" s="956">
        <f>PARAMS!$F$5*ALT7</f>
        <v>13.112999999999998</v>
      </c>
      <c r="ALU8" s="956"/>
      <c r="ALV8" s="956"/>
      <c r="ALW8" s="956"/>
      <c r="ALX8" s="956"/>
      <c r="ALY8" s="956"/>
      <c r="ALZ8" s="956"/>
      <c r="AMA8" s="956">
        <f>PARAMS!$F$5*AMA7</f>
        <v>13.112999999999998</v>
      </c>
      <c r="AMB8" s="956"/>
      <c r="AMC8" s="956"/>
      <c r="AMD8" s="956"/>
      <c r="AME8" s="956"/>
      <c r="AMF8" s="956"/>
      <c r="AMG8" s="956"/>
      <c r="AMH8" s="956">
        <f>PARAMS!$F$5*AMH7</f>
        <v>8.4599999999999991</v>
      </c>
      <c r="AMI8" s="956"/>
      <c r="AMJ8" s="956"/>
      <c r="AMK8" s="956"/>
      <c r="AML8" s="956"/>
      <c r="AMM8" s="956"/>
      <c r="AMN8" s="956"/>
      <c r="AMO8" s="956">
        <f>PARAMS!$F$5*AMO7</f>
        <v>8.4599999999999991</v>
      </c>
      <c r="AMP8" s="956"/>
      <c r="AMQ8" s="956"/>
      <c r="AMR8" s="956"/>
      <c r="AMS8" s="956"/>
      <c r="AMT8" s="956"/>
      <c r="AMU8" s="956"/>
      <c r="AMV8" s="956">
        <f>PARAMS!$F$5*AMV7</f>
        <v>10.292999999999999</v>
      </c>
      <c r="AMW8" s="956"/>
      <c r="AMX8" s="956"/>
      <c r="AMY8" s="956"/>
      <c r="AMZ8" s="956"/>
      <c r="ANA8" s="956"/>
      <c r="ANB8" s="956"/>
      <c r="ANC8" s="956">
        <f>PARAMS!$F$5*ANC7</f>
        <v>13.112999999999998</v>
      </c>
      <c r="AND8" s="956"/>
      <c r="ANE8" s="956"/>
      <c r="ANF8" s="956"/>
      <c r="ANG8" s="956"/>
      <c r="ANH8" s="956"/>
      <c r="ANI8" s="956"/>
      <c r="ANJ8" s="956">
        <f>PARAMS!$F$5*ANJ7</f>
        <v>13.112999999999998</v>
      </c>
      <c r="ANK8" s="956"/>
      <c r="ANL8" s="956"/>
      <c r="ANM8" s="956"/>
      <c r="ANN8" s="956"/>
      <c r="ANO8" s="956"/>
      <c r="ANP8" s="956"/>
      <c r="ANQ8" s="956">
        <f>PARAMS!$F$5*ANQ7</f>
        <v>13.112999999999998</v>
      </c>
      <c r="ANR8" s="956"/>
      <c r="ANS8" s="956"/>
      <c r="ANT8" s="956"/>
      <c r="ANU8" s="956"/>
      <c r="ANV8" s="956"/>
      <c r="ANW8" s="956"/>
      <c r="ANX8" s="956">
        <f>PARAMS!$F$5*ANX7</f>
        <v>13.112999999999998</v>
      </c>
      <c r="ANY8" s="956"/>
      <c r="ANZ8" s="956"/>
      <c r="AOA8" s="956"/>
      <c r="AOB8" s="956"/>
      <c r="AOC8" s="956"/>
      <c r="AOD8" s="956"/>
      <c r="AOE8" s="956">
        <f>PARAMS!$F$5*AOE7</f>
        <v>13.112999999999998</v>
      </c>
      <c r="AOF8" s="956"/>
      <c r="AOG8" s="956"/>
      <c r="AOH8" s="956"/>
      <c r="AOI8" s="956"/>
      <c r="AOJ8" s="956"/>
      <c r="AOK8" s="956"/>
      <c r="AOL8" s="956">
        <f>PARAMS!$F$5*AOL7</f>
        <v>13.112999999999998</v>
      </c>
      <c r="AOM8" s="956"/>
      <c r="AON8" s="956"/>
      <c r="AOO8" s="956"/>
      <c r="AOP8" s="956"/>
      <c r="AOQ8" s="956"/>
      <c r="AOR8" s="956"/>
    </row>
    <row r="9" spans="1:1089" s="757" customFormat="1" ht="10.5" customHeight="1">
      <c r="D9" s="768"/>
      <c r="E9" s="757" t="s">
        <v>9</v>
      </c>
      <c r="F9" s="757" t="s">
        <v>133</v>
      </c>
      <c r="G9" s="962" cm="1">
        <f t="array" ref="G9">SUM((G13:K83)*(--($E$13:$E$83=$E$9)))</f>
        <v>24.450000000000003</v>
      </c>
      <c r="H9" s="962"/>
      <c r="I9" s="962"/>
      <c r="J9" s="962"/>
      <c r="K9" s="962"/>
      <c r="L9" s="962"/>
      <c r="M9" s="962"/>
      <c r="N9" s="962" cm="1">
        <f t="array" ref="N9">SUM((N13:R83)*(--($E$13:$E$83=$E$9)))</f>
        <v>24.450000000000003</v>
      </c>
      <c r="O9" s="962"/>
      <c r="P9" s="962"/>
      <c r="Q9" s="962"/>
      <c r="R9" s="962"/>
      <c r="S9" s="962"/>
      <c r="T9" s="962"/>
      <c r="U9" s="962" cm="1">
        <f t="array" ref="U9">SUM((U13:Y83)*(--($E$13:$E$83=$E$9)))</f>
        <v>24.450000000000003</v>
      </c>
      <c r="V9" s="962"/>
      <c r="W9" s="962"/>
      <c r="X9" s="962"/>
      <c r="Y9" s="962"/>
      <c r="Z9" s="962"/>
      <c r="AA9" s="962"/>
      <c r="AB9" s="962" cm="1">
        <f t="array" ref="AB9">SUM((AB13:AF83)*(--($E$13:$E$83=$E$9)))</f>
        <v>23.450000000000003</v>
      </c>
      <c r="AC9" s="962"/>
      <c r="AD9" s="962"/>
      <c r="AE9" s="962"/>
      <c r="AF9" s="962"/>
      <c r="AG9" s="962"/>
      <c r="AH9" s="962"/>
      <c r="AI9" s="962" cm="1">
        <f t="array" ref="AI9">SUM((AI13:AM83)*(--($E$13:$E$83=$E$9)))</f>
        <v>24.450000000000003</v>
      </c>
      <c r="AJ9" s="962"/>
      <c r="AK9" s="962"/>
      <c r="AL9" s="962"/>
      <c r="AM9" s="962"/>
      <c r="AN9" s="962"/>
      <c r="AO9" s="962"/>
      <c r="AP9" s="962" cm="1">
        <f t="array" ref="AP9">SUM((AP13:AT83)*(--($E$13:$E$83=$E$9)))</f>
        <v>24.450000000000003</v>
      </c>
      <c r="AQ9" s="962"/>
      <c r="AR9" s="962"/>
      <c r="AS9" s="962"/>
      <c r="AT9" s="962"/>
      <c r="AU9" s="962"/>
      <c r="AV9" s="962"/>
      <c r="AW9" s="962" cm="1">
        <f t="array" ref="AW9">SUM((AW13:BA83)*(--($E$13:$E$83=$E$9)))</f>
        <v>24.450000000000003</v>
      </c>
      <c r="AX9" s="962"/>
      <c r="AY9" s="962"/>
      <c r="AZ9" s="962"/>
      <c r="BA9" s="962"/>
      <c r="BB9" s="962"/>
      <c r="BC9" s="962"/>
      <c r="BD9" s="962" cm="1">
        <f t="array" ref="BD9">SUM((BD13:BH83)*(--($E$13:$E$83=$E$9)))</f>
        <v>22</v>
      </c>
      <c r="BE9" s="962"/>
      <c r="BF9" s="962"/>
      <c r="BG9" s="962"/>
      <c r="BH9" s="962"/>
      <c r="BI9" s="962"/>
      <c r="BJ9" s="962"/>
      <c r="BK9" s="962" cm="1">
        <f t="array" ref="BK9">SUM((BK13:BO83)*(--($E$13:$E$83=$E$9)))</f>
        <v>27.209999999999997</v>
      </c>
      <c r="BL9" s="962"/>
      <c r="BM9" s="962"/>
      <c r="BN9" s="962"/>
      <c r="BO9" s="962"/>
      <c r="BP9" s="962"/>
      <c r="BQ9" s="962"/>
      <c r="BR9" s="962" cm="1">
        <f t="array" ref="BR9">SUM((BR13:BV83)*(--($E$13:$E$83=$E$9)))</f>
        <v>27.209999999999997</v>
      </c>
      <c r="BS9" s="962"/>
      <c r="BT9" s="962"/>
      <c r="BU9" s="962"/>
      <c r="BV9" s="962"/>
      <c r="BW9" s="962"/>
      <c r="BX9" s="962"/>
      <c r="BY9" s="962" cm="1">
        <f t="array" ref="BY9">SUM((BY13:CC83)*(--($E$13:$E$83=$E$9)))</f>
        <v>27.209999999999997</v>
      </c>
      <c r="BZ9" s="962"/>
      <c r="CA9" s="962"/>
      <c r="CB9" s="962"/>
      <c r="CC9" s="962"/>
      <c r="CD9" s="962"/>
      <c r="CE9" s="962"/>
      <c r="CF9" s="962" cm="1">
        <f t="array" ref="CF9">SUM((CF13:CJ83)*(--($E$13:$E$83=$E$9)))</f>
        <v>23.524999999999999</v>
      </c>
      <c r="CG9" s="962"/>
      <c r="CH9" s="962"/>
      <c r="CI9" s="962"/>
      <c r="CJ9" s="962"/>
      <c r="CK9" s="962"/>
      <c r="CL9" s="962"/>
      <c r="CM9" s="962" cm="1">
        <f t="array" ref="CM9">SUM((CM13:CQ83)*(--($E$13:$E$83=$E$9)))</f>
        <v>27.209999999999997</v>
      </c>
      <c r="CN9" s="962"/>
      <c r="CO9" s="962"/>
      <c r="CP9" s="962"/>
      <c r="CQ9" s="962"/>
      <c r="CR9" s="962"/>
      <c r="CS9" s="962"/>
      <c r="CT9" s="962" cm="1">
        <f t="array" ref="CT9">SUM((CT13:CX83)*(--($E$13:$E$83=$E$9)))</f>
        <v>17.21</v>
      </c>
      <c r="CU9" s="962"/>
      <c r="CV9" s="962"/>
      <c r="CW9" s="962"/>
      <c r="CX9" s="962"/>
      <c r="CY9" s="962"/>
      <c r="CZ9" s="962"/>
      <c r="DA9" s="962" cm="1">
        <f t="array" ref="DA9">SUM((DA13:DE83)*(--($E$13:$E$83=$E$9)))</f>
        <v>23.72</v>
      </c>
      <c r="DB9" s="962"/>
      <c r="DC9" s="962"/>
      <c r="DD9" s="962"/>
      <c r="DE9" s="962"/>
      <c r="DF9" s="962"/>
      <c r="DG9" s="962"/>
      <c r="DH9" s="962" cm="1">
        <f t="array" ref="DH9">SUM((DH13:DL83)*(--($E$13:$E$83=$E$9)))</f>
        <v>23.72</v>
      </c>
      <c r="DI9" s="962"/>
      <c r="DJ9" s="962"/>
      <c r="DK9" s="962"/>
      <c r="DL9" s="962"/>
      <c r="DM9" s="962"/>
      <c r="DN9" s="962"/>
      <c r="DO9" s="962" cm="1">
        <f t="array" ref="DO9">SUM((DO13:DS83)*(--($E$13:$E$83=$E$9)))</f>
        <v>26.459999999999997</v>
      </c>
      <c r="DP9" s="962"/>
      <c r="DQ9" s="962"/>
      <c r="DR9" s="962"/>
      <c r="DS9" s="962"/>
      <c r="DT9" s="962"/>
      <c r="DU9" s="962"/>
      <c r="DV9" s="962" cm="1">
        <f t="array" ref="DV9">SUM((DV13:DZ83)*(--($E$13:$E$83=$E$9)))</f>
        <v>27.209999999999997</v>
      </c>
      <c r="DW9" s="962"/>
      <c r="DX9" s="962"/>
      <c r="DY9" s="962"/>
      <c r="DZ9" s="962"/>
      <c r="EA9" s="962"/>
      <c r="EB9" s="962"/>
      <c r="EC9" s="962" cm="1">
        <f t="array" ref="EC9">SUM((EC13:EG83)*(--($E$13:$E$83=$E$9)))</f>
        <v>27.209999999999997</v>
      </c>
      <c r="ED9" s="962"/>
      <c r="EE9" s="962"/>
      <c r="EF9" s="962"/>
      <c r="EG9" s="962"/>
      <c r="EH9" s="962"/>
      <c r="EI9" s="962"/>
      <c r="EJ9" s="962" cm="1">
        <f t="array" ref="EJ9">SUM((EJ13:EN83)*(--($E$13:$E$83=$E$9)))</f>
        <v>25.97</v>
      </c>
      <c r="EK9" s="962"/>
      <c r="EL9" s="962"/>
      <c r="EM9" s="962"/>
      <c r="EN9" s="962"/>
      <c r="EO9" s="962"/>
      <c r="EP9" s="962"/>
      <c r="EQ9" s="962" cm="1">
        <f t="array" ref="EQ9">SUM((EQ13:EU83)*(--($E$13:$E$83=$E$9)))</f>
        <v>27.209999999999997</v>
      </c>
      <c r="ER9" s="962"/>
      <c r="ES9" s="962"/>
      <c r="ET9" s="962"/>
      <c r="EU9" s="962"/>
      <c r="EV9" s="962"/>
      <c r="EW9" s="962"/>
      <c r="EX9" s="962" cm="1">
        <f t="array" ref="EX9">SUM((EX13:FB83)*(--($E$13:$E$83=$E$9)))</f>
        <v>26.639999999999997</v>
      </c>
      <c r="EY9" s="962"/>
      <c r="EZ9" s="962"/>
      <c r="FA9" s="962"/>
      <c r="FB9" s="962"/>
      <c r="FC9" s="962"/>
      <c r="FD9" s="962"/>
      <c r="FE9" s="962" cm="1">
        <f t="array" ref="FE9">SUM((FE13:FI83)*(--($E$13:$E$83=$E$9)))</f>
        <v>18.389999999999997</v>
      </c>
      <c r="FF9" s="962"/>
      <c r="FG9" s="962"/>
      <c r="FH9" s="962"/>
      <c r="FI9" s="962"/>
      <c r="FJ9" s="962"/>
      <c r="FK9" s="962"/>
      <c r="FL9" s="962" cm="1">
        <f t="array" ref="FL9">SUM((FL13:FP83)*(--($E$13:$E$83=$E$9)))</f>
        <v>27.209999999999997</v>
      </c>
      <c r="FM9" s="962"/>
      <c r="FN9" s="962"/>
      <c r="FO9" s="962"/>
      <c r="FP9" s="962"/>
      <c r="FQ9" s="962"/>
      <c r="FR9" s="962"/>
      <c r="FS9" s="962" cm="1">
        <f t="array" ref="FS9">SUM((FS13:FW83)*(--($E$13:$E$83=$E$9)))</f>
        <v>21.334999999999997</v>
      </c>
      <c r="FT9" s="962"/>
      <c r="FU9" s="962"/>
      <c r="FV9" s="962"/>
      <c r="FW9" s="962"/>
      <c r="FX9" s="962"/>
      <c r="FY9" s="962"/>
      <c r="FZ9" s="962" cm="1">
        <f t="array" ref="FZ9">SUM((FZ13:GD83)*(--($E$13:$E$83=$E$9)))</f>
        <v>25.22</v>
      </c>
      <c r="GA9" s="962"/>
      <c r="GB9" s="962"/>
      <c r="GC9" s="962"/>
      <c r="GD9" s="962"/>
      <c r="GE9" s="962"/>
      <c r="GF9" s="962"/>
      <c r="GG9" s="962" cm="1">
        <f t="array" ref="GG9">SUM((GG13:GK83)*(--($E$13:$E$83=$E$9)))</f>
        <v>19.96</v>
      </c>
      <c r="GH9" s="962"/>
      <c r="GI9" s="962"/>
      <c r="GJ9" s="962"/>
      <c r="GK9" s="962"/>
      <c r="GL9" s="962"/>
      <c r="GM9" s="962"/>
      <c r="GN9" s="962" cm="1">
        <f t="array" ref="GN9">SUM((GN13:GR83)*(--($E$13:$E$83=$E$9)))</f>
        <v>22.209999999999997</v>
      </c>
      <c r="GO9" s="962"/>
      <c r="GP9" s="962"/>
      <c r="GQ9" s="962"/>
      <c r="GR9" s="962"/>
      <c r="GS9" s="962"/>
      <c r="GT9" s="962"/>
      <c r="GU9" s="962" cm="1">
        <f t="array" ref="GU9">SUM((GU13:GY83)*(--($E$13:$E$83=$E$9)))</f>
        <v>27.209999999999997</v>
      </c>
      <c r="GV9" s="962"/>
      <c r="GW9" s="962"/>
      <c r="GX9" s="962"/>
      <c r="GY9" s="962"/>
      <c r="GZ9" s="962"/>
      <c r="HA9" s="962"/>
      <c r="HB9" s="962" cm="1">
        <f t="array" ref="HB9">SUM((HB13:HF83)*(--($E$13:$E$83=$E$9)))</f>
        <v>27.209999999999997</v>
      </c>
      <c r="HC9" s="962"/>
      <c r="HD9" s="962"/>
      <c r="HE9" s="962"/>
      <c r="HF9" s="962"/>
      <c r="HG9" s="962"/>
      <c r="HH9" s="962"/>
      <c r="HI9" s="962" cm="1">
        <f t="array" ref="HI9">SUM((HI13:HM83)*(--($E$13:$E$83=$E$9)))</f>
        <v>27.209999999999997</v>
      </c>
      <c r="HJ9" s="962"/>
      <c r="HK9" s="962"/>
      <c r="HL9" s="962"/>
      <c r="HM9" s="962"/>
      <c r="HN9" s="962"/>
      <c r="HO9" s="962"/>
      <c r="HP9" s="962" cm="1">
        <f t="array" ref="HP9">SUM((HP13:HT83)*(--($E$13:$E$83=$E$9)))</f>
        <v>27.209999999999997</v>
      </c>
      <c r="HQ9" s="962"/>
      <c r="HR9" s="962"/>
      <c r="HS9" s="962"/>
      <c r="HT9" s="962"/>
      <c r="HU9" s="962"/>
      <c r="HV9" s="962"/>
      <c r="HW9" s="962" cm="1">
        <f t="array" ref="HW9">SUM((HW13:IA83)*(--($E$13:$E$83=$E$9)))</f>
        <v>27.209999999999997</v>
      </c>
      <c r="HX9" s="962"/>
      <c r="HY9" s="962"/>
      <c r="HZ9" s="962"/>
      <c r="IA9" s="962"/>
      <c r="IB9" s="962"/>
      <c r="IC9" s="962"/>
      <c r="ID9" s="962" cm="1">
        <f t="array" ref="ID9">SUM((ID13:IH83)*(--($E$13:$E$83=$E$9)))</f>
        <v>22.5</v>
      </c>
      <c r="IE9" s="962"/>
      <c r="IF9" s="962"/>
      <c r="IG9" s="962"/>
      <c r="IH9" s="962"/>
      <c r="II9" s="962"/>
      <c r="IJ9" s="962"/>
      <c r="IK9" s="962" cm="1">
        <f t="array" ref="IK9">SUM((IK13:IO83)*(--($E$13:$E$83=$E$9)))</f>
        <v>26.639999999999997</v>
      </c>
      <c r="IL9" s="962"/>
      <c r="IM9" s="962"/>
      <c r="IN9" s="962"/>
      <c r="IO9" s="962"/>
      <c r="IP9" s="962"/>
      <c r="IQ9" s="962"/>
      <c r="IR9" s="962" cm="1">
        <f t="array" ref="IR9">SUM((IR13:IV83)*(--($E$13:$E$83=$E$9)))</f>
        <v>18.389999999999997</v>
      </c>
      <c r="IS9" s="962"/>
      <c r="IT9" s="962"/>
      <c r="IU9" s="962"/>
      <c r="IV9" s="962"/>
      <c r="IW9" s="962"/>
      <c r="IX9" s="962"/>
      <c r="IY9" s="962" cm="1">
        <f t="array" ref="IY9">SUM((IY13:JC83)*(--($E$13:$E$83=$E$9)))</f>
        <v>26.334999999999997</v>
      </c>
      <c r="IZ9" s="962"/>
      <c r="JA9" s="962"/>
      <c r="JB9" s="962"/>
      <c r="JC9" s="962"/>
      <c r="JD9" s="962"/>
      <c r="JE9" s="962"/>
      <c r="JF9" s="962" cm="1">
        <f t="array" ref="JF9">SUM((JF13:JJ83)*(--($E$13:$E$83=$E$9)))</f>
        <v>27.209999999999997</v>
      </c>
      <c r="JG9" s="962"/>
      <c r="JH9" s="962"/>
      <c r="JI9" s="962"/>
      <c r="JJ9" s="962"/>
      <c r="JK9" s="962"/>
      <c r="JL9" s="962"/>
      <c r="JM9" s="962" cm="1">
        <f t="array" ref="JM9">SUM((JM13:JQ83)*(--($E$13:$E$83=$E$9)))</f>
        <v>27.209999999999997</v>
      </c>
      <c r="JN9" s="962"/>
      <c r="JO9" s="962"/>
      <c r="JP9" s="962"/>
      <c r="JQ9" s="962"/>
      <c r="JR9" s="962"/>
      <c r="JS9" s="962"/>
      <c r="JT9" s="962" cm="1">
        <f t="array" ref="JT9">SUM((JT13:JX83)*(--($E$13:$E$83=$E$9)))</f>
        <v>27.209999999999997</v>
      </c>
      <c r="JU9" s="962"/>
      <c r="JV9" s="962"/>
      <c r="JW9" s="962"/>
      <c r="JX9" s="962"/>
      <c r="JY9" s="962"/>
      <c r="JZ9" s="962"/>
      <c r="KA9" s="962" cm="1">
        <f t="array" ref="KA9">SUM((KA13:KE83)*(--($E$13:$E$83=$E$9)))</f>
        <v>27.209999999999997</v>
      </c>
      <c r="KB9" s="962"/>
      <c r="KC9" s="962"/>
      <c r="KD9" s="962"/>
      <c r="KE9" s="962"/>
      <c r="KF9" s="962"/>
      <c r="KG9" s="962"/>
      <c r="KH9" s="962" cm="1">
        <f t="array" ref="KH9">SUM((KH13:KL83)*(--($E$13:$E$83=$E$9)))</f>
        <v>13.15</v>
      </c>
      <c r="KI9" s="962"/>
      <c r="KJ9" s="962"/>
      <c r="KK9" s="962"/>
      <c r="KL9" s="962"/>
      <c r="KM9" s="962"/>
      <c r="KN9" s="962"/>
      <c r="KO9" s="962" cm="1">
        <f t="array" ref="KO9">SUM((KO13:KS83)*(--($E$13:$E$83=$E$9)))</f>
        <v>16.889999999999997</v>
      </c>
      <c r="KP9" s="962"/>
      <c r="KQ9" s="962"/>
      <c r="KR9" s="962"/>
      <c r="KS9" s="962"/>
      <c r="KT9" s="962"/>
      <c r="KU9" s="962"/>
      <c r="KV9" s="962" cm="1">
        <f t="array" ref="KV9">SUM((KV13:KZ83)*(--($E$13:$E$83=$E$9)))</f>
        <v>21.584999999999997</v>
      </c>
      <c r="KW9" s="962"/>
      <c r="KX9" s="962"/>
      <c r="KY9" s="962"/>
      <c r="KZ9" s="962"/>
      <c r="LA9" s="962"/>
      <c r="LB9" s="962"/>
      <c r="LC9" s="962" cm="1">
        <f t="array" ref="LC9">SUM((LC13:LG83)*(--($E$13:$E$83=$E$9)))</f>
        <v>27.209999999999997</v>
      </c>
      <c r="LD9" s="962"/>
      <c r="LE9" s="962"/>
      <c r="LF9" s="962"/>
      <c r="LG9" s="962"/>
      <c r="LH9" s="962"/>
      <c r="LI9" s="962"/>
      <c r="LJ9" s="962" cm="1">
        <f t="array" ref="LJ9">SUM((LJ13:LN83)*(--($E$13:$E$83=$E$9)))</f>
        <v>27.209999999999997</v>
      </c>
      <c r="LK9" s="962"/>
      <c r="LL9" s="962"/>
      <c r="LM9" s="962"/>
      <c r="LN9" s="962"/>
      <c r="LO9" s="962"/>
      <c r="LP9" s="962"/>
      <c r="LQ9" s="962" cm="1">
        <f t="array" ref="LQ9">SUM((LQ13:LU83)*(--($E$13:$E$83=$E$9)))</f>
        <v>27.209999999999997</v>
      </c>
      <c r="LR9" s="962"/>
      <c r="LS9" s="962"/>
      <c r="LT9" s="962"/>
      <c r="LU9" s="962"/>
      <c r="LV9" s="962"/>
      <c r="LW9" s="962"/>
      <c r="LX9" s="962" cm="1">
        <f t="array" ref="LX9">SUM((LX13:MB83)*(--($E$13:$E$83=$E$9)))</f>
        <v>27.209999999999997</v>
      </c>
      <c r="LY9" s="962"/>
      <c r="LZ9" s="962"/>
      <c r="MA9" s="962"/>
      <c r="MB9" s="962"/>
      <c r="MC9" s="962"/>
      <c r="MD9" s="962"/>
      <c r="ME9" s="962" cm="1">
        <f t="array" ref="ME9">SUM((ME13:MI83)*(--($E$13:$E$83=$E$9)))</f>
        <v>27.209999999999997</v>
      </c>
      <c r="MF9" s="962"/>
      <c r="MG9" s="962"/>
      <c r="MH9" s="962"/>
      <c r="MI9" s="962"/>
      <c r="MJ9" s="962"/>
      <c r="MK9" s="962"/>
      <c r="ML9" s="962" cm="1">
        <f t="array" ref="ML9">SUM((ML13:MP83)*(--($E$13:$E$83=$E$9)))</f>
        <v>27.209999999999997</v>
      </c>
      <c r="MM9" s="962"/>
      <c r="MN9" s="962"/>
      <c r="MO9" s="962"/>
      <c r="MP9" s="962"/>
      <c r="MQ9" s="962"/>
      <c r="MR9" s="962"/>
      <c r="MS9" s="962" cm="1">
        <f t="array" ref="MS9">SUM((MS13:MW83)*(--($E$13:$E$83=$E$9)))</f>
        <v>27.209999999999997</v>
      </c>
      <c r="MT9" s="962"/>
      <c r="MU9" s="962"/>
      <c r="MV9" s="962"/>
      <c r="MW9" s="962"/>
      <c r="MX9" s="962"/>
      <c r="MY9" s="962"/>
      <c r="MZ9" s="962" cm="1">
        <f t="array" ref="MZ9">SUM((MZ13:ND83)*(--($E$13:$E$83=$E$9)))</f>
        <v>27.209999999999997</v>
      </c>
      <c r="NA9" s="962"/>
      <c r="NB9" s="962"/>
      <c r="NC9" s="962"/>
      <c r="ND9" s="962"/>
      <c r="NE9" s="962"/>
      <c r="NF9" s="962"/>
      <c r="NG9" s="962" cm="1">
        <f t="array" ref="NG9">SUM((NG13:NK83)*(--($E$13:$E$83=$E$9)))</f>
        <v>27.209999999999997</v>
      </c>
      <c r="NH9" s="962"/>
      <c r="NI9" s="962"/>
      <c r="NJ9" s="962"/>
      <c r="NK9" s="962"/>
      <c r="NL9" s="962"/>
      <c r="NM9" s="962"/>
      <c r="NN9" s="962" cm="1">
        <f t="array" ref="NN9">SUM((NN13:NR83)*(--($E$13:$E$83=$E$9)))</f>
        <v>27.209999999999997</v>
      </c>
      <c r="NO9" s="962"/>
      <c r="NP9" s="962"/>
      <c r="NQ9" s="962"/>
      <c r="NR9" s="962"/>
      <c r="NS9" s="962"/>
      <c r="NT9" s="962"/>
      <c r="NU9" s="962" cm="1">
        <f t="array" ref="NU9">SUM((NU13:NY83)*(--($E$13:$E$83=$E$9)))</f>
        <v>27.209999999999997</v>
      </c>
      <c r="NV9" s="962"/>
      <c r="NW9" s="962"/>
      <c r="NX9" s="962"/>
      <c r="NY9" s="962"/>
      <c r="NZ9" s="962"/>
      <c r="OA9" s="962"/>
      <c r="OB9" s="962" cm="1">
        <f t="array" ref="OB9">SUM((OB13:OF83)*(--($E$13:$E$83=$E$9)))</f>
        <v>27.209999999999997</v>
      </c>
      <c r="OC9" s="962"/>
      <c r="OD9" s="962"/>
      <c r="OE9" s="962"/>
      <c r="OF9" s="962"/>
      <c r="OG9" s="962"/>
      <c r="OH9" s="962"/>
      <c r="OI9" s="962" cm="1">
        <f t="array" ref="OI9">SUM((OI13:OM83)*(--($E$13:$E$83=$E$9)))</f>
        <v>27.9</v>
      </c>
      <c r="OJ9" s="962"/>
      <c r="OK9" s="962"/>
      <c r="OL9" s="962"/>
      <c r="OM9" s="962"/>
      <c r="ON9" s="962"/>
      <c r="OO9" s="962"/>
      <c r="OP9" s="962" cm="1">
        <f t="array" ref="OP9">SUM((OP13:OT83)*(--($E$13:$E$83=$E$9)))</f>
        <v>27.9</v>
      </c>
      <c r="OQ9" s="962"/>
      <c r="OR9" s="962"/>
      <c r="OS9" s="962"/>
      <c r="OT9" s="962"/>
      <c r="OU9" s="962"/>
      <c r="OV9" s="962"/>
      <c r="OW9" s="962" cm="1">
        <f t="array" ref="OW9">SUM((OW13:PA83)*(--($E$13:$E$83=$E$9)))</f>
        <v>18.25</v>
      </c>
      <c r="OX9" s="962"/>
      <c r="OY9" s="962"/>
      <c r="OZ9" s="962"/>
      <c r="PA9" s="962"/>
      <c r="PB9" s="962"/>
      <c r="PC9" s="962"/>
      <c r="PD9" s="962" cm="1">
        <f t="array" ref="PD9">SUM((PD13:PH83)*(--($E$13:$E$83=$E$9)))</f>
        <v>18</v>
      </c>
      <c r="PE9" s="962"/>
      <c r="PF9" s="962"/>
      <c r="PG9" s="962"/>
      <c r="PH9" s="962"/>
      <c r="PI9" s="962"/>
      <c r="PJ9" s="962"/>
      <c r="PK9" s="962" cm="1">
        <f t="array" ref="PK9">SUM((PK13:PO83)*(--($E$13:$E$83=$E$9)))</f>
        <v>27.9</v>
      </c>
      <c r="PL9" s="962"/>
      <c r="PM9" s="962"/>
      <c r="PN9" s="962"/>
      <c r="PO9" s="962"/>
      <c r="PP9" s="962"/>
      <c r="PQ9" s="962"/>
      <c r="PR9" s="962" cm="1">
        <f t="array" ref="PR9">SUM((PR13:PV83)*(--($E$13:$E$83=$E$9)))</f>
        <v>27.9</v>
      </c>
      <c r="PS9" s="962"/>
      <c r="PT9" s="962"/>
      <c r="PU9" s="962"/>
      <c r="PV9" s="962"/>
      <c r="PW9" s="962"/>
      <c r="PX9" s="962"/>
      <c r="PY9" s="962" cm="1">
        <f t="array" ref="PY9">SUM((PY13:QC83)*(--($E$13:$E$83=$E$9)))</f>
        <v>27.9</v>
      </c>
      <c r="PZ9" s="962"/>
      <c r="QA9" s="962"/>
      <c r="QB9" s="962"/>
      <c r="QC9" s="962"/>
      <c r="QD9" s="962"/>
      <c r="QE9" s="962"/>
      <c r="QF9" s="962" cm="1">
        <f t="array" ref="QF9">SUM((QF13:QJ83)*(--($E$13:$E$83=$E$9)))</f>
        <v>27.9</v>
      </c>
      <c r="QG9" s="962"/>
      <c r="QH9" s="962"/>
      <c r="QI9" s="962"/>
      <c r="QJ9" s="962"/>
      <c r="QK9" s="962"/>
      <c r="QL9" s="962"/>
      <c r="QM9" s="962" cm="1">
        <f t="array" ref="QM9">SUM((QM13:QQ83)*(--($E$13:$E$83=$E$9)))</f>
        <v>27.9</v>
      </c>
      <c r="QN9" s="962"/>
      <c r="QO9" s="962"/>
      <c r="QP9" s="962"/>
      <c r="QQ9" s="962"/>
      <c r="QR9" s="962"/>
      <c r="QS9" s="962"/>
      <c r="QT9" s="962" cm="1">
        <f t="array" ref="QT9">SUM((QT13:QX83)*(--($E$13:$E$83=$E$9)))</f>
        <v>27.9</v>
      </c>
      <c r="QU9" s="962"/>
      <c r="QV9" s="962"/>
      <c r="QW9" s="962"/>
      <c r="QX9" s="962"/>
      <c r="QY9" s="962"/>
      <c r="QZ9" s="962"/>
      <c r="RA9" s="962" cm="1">
        <f t="array" ref="RA9">SUM((RA13:RE83)*(--($E$13:$E$83=$E$9)))</f>
        <v>21.9</v>
      </c>
      <c r="RB9" s="962"/>
      <c r="RC9" s="962"/>
      <c r="RD9" s="962"/>
      <c r="RE9" s="962"/>
      <c r="RF9" s="962"/>
      <c r="RG9" s="962"/>
      <c r="RH9" s="962" cm="1">
        <f t="array" ref="RH9">SUM((RH13:RL83)*(--($E$13:$E$83=$E$9)))</f>
        <v>23.25</v>
      </c>
      <c r="RI9" s="962"/>
      <c r="RJ9" s="962"/>
      <c r="RK9" s="962"/>
      <c r="RL9" s="962"/>
      <c r="RM9" s="962"/>
      <c r="RN9" s="962"/>
      <c r="RO9" s="962" cm="1">
        <f t="array" ref="RO9">SUM((RO13:RS83)*(--($E$13:$E$83=$E$9)))</f>
        <v>23.9</v>
      </c>
      <c r="RP9" s="962"/>
      <c r="RQ9" s="962"/>
      <c r="RR9" s="962"/>
      <c r="RS9" s="962"/>
      <c r="RT9" s="962"/>
      <c r="RU9" s="962"/>
      <c r="RV9" s="962" cm="1">
        <f t="array" ref="RV9">SUM((RV13:RZ83)*(--($E$13:$E$83=$E$9)))</f>
        <v>27.9</v>
      </c>
      <c r="RW9" s="962"/>
      <c r="RX9" s="962"/>
      <c r="RY9" s="962"/>
      <c r="RZ9" s="962"/>
      <c r="SA9" s="962"/>
      <c r="SB9" s="962"/>
      <c r="SC9" s="962" cm="1">
        <f t="array" ref="SC9">SUM((SC13:SG83)*(--($E$13:$E$83=$E$9)))</f>
        <v>27.9</v>
      </c>
      <c r="SD9" s="962"/>
      <c r="SE9" s="962"/>
      <c r="SF9" s="962"/>
      <c r="SG9" s="962"/>
      <c r="SH9" s="962"/>
      <c r="SI9" s="962"/>
      <c r="SJ9" s="962" cm="1">
        <f t="array" ref="SJ9">SUM((SJ13:SN83)*(--($E$13:$E$83=$E$9)))</f>
        <v>27.9</v>
      </c>
      <c r="SK9" s="962"/>
      <c r="SL9" s="962"/>
      <c r="SM9" s="962"/>
      <c r="SN9" s="962"/>
      <c r="SO9" s="962"/>
      <c r="SP9" s="962"/>
      <c r="SQ9" s="962" cm="1">
        <f t="array" ref="SQ9">SUM((SQ13:SU83)*(--($E$13:$E$83=$E$9)))</f>
        <v>27.9</v>
      </c>
      <c r="SR9" s="962"/>
      <c r="SS9" s="962"/>
      <c r="ST9" s="962"/>
      <c r="SU9" s="957"/>
      <c r="SV9" s="962"/>
      <c r="SW9" s="962"/>
      <c r="SX9" s="964" cm="1">
        <f t="array" ref="SX9">SUM((SX13:TB83)*(--($E$13:$E$83=$E$9)))</f>
        <v>23.25</v>
      </c>
      <c r="SY9" s="964"/>
      <c r="SZ9" s="964"/>
      <c r="TA9" s="964"/>
      <c r="TB9" s="964"/>
      <c r="TC9" s="964"/>
      <c r="TD9" s="964"/>
      <c r="TE9" s="964" cm="1">
        <f t="array" ref="TE9">SUM((TE13:TI83)*(--($E$13:$E$83=$E$9)))</f>
        <v>20</v>
      </c>
      <c r="TF9" s="964"/>
      <c r="TG9" s="964"/>
      <c r="TH9" s="964"/>
      <c r="TI9" s="964"/>
      <c r="TJ9" s="964"/>
      <c r="TK9" s="964"/>
      <c r="TL9" s="964" cm="1">
        <f t="array" ref="TL9">SUM((TL13:TP83)*(--($E$13:$E$83=$E$9)))</f>
        <v>26.9</v>
      </c>
      <c r="TM9" s="964"/>
      <c r="TN9" s="964"/>
      <c r="TO9" s="964"/>
      <c r="TP9" s="964"/>
      <c r="TQ9" s="964"/>
      <c r="TR9" s="964"/>
      <c r="TS9" s="964" cm="1">
        <f t="array" ref="TS9">SUM((TS13:TW83)*(--($E$13:$E$83=$E$9)))</f>
        <v>27.9</v>
      </c>
      <c r="TT9" s="964"/>
      <c r="TU9" s="964"/>
      <c r="TV9" s="964"/>
      <c r="TW9" s="964"/>
      <c r="TX9" s="964"/>
      <c r="TY9" s="968"/>
      <c r="TZ9" s="957" cm="1">
        <f t="array" ref="TZ9">SUM((TZ13:UD83)*(--($E$13:$E$83=$E$9)))</f>
        <v>25.9</v>
      </c>
      <c r="UA9" s="969"/>
      <c r="UB9" s="964"/>
      <c r="UC9" s="964"/>
      <c r="UD9" s="964"/>
      <c r="UE9" s="964"/>
      <c r="UF9" s="964"/>
      <c r="UG9" s="964" cm="1">
        <f t="array" ref="UG9">SUM((UG13:UK83)*(--($E$13:$E$83=$E$9)))</f>
        <v>27.9</v>
      </c>
      <c r="UH9" s="964"/>
      <c r="UI9" s="964"/>
      <c r="UJ9" s="964"/>
      <c r="UK9" s="964"/>
      <c r="UL9" s="964"/>
      <c r="UM9" s="964"/>
      <c r="UN9" s="964" cm="1">
        <f t="array" ref="UN9">SUM((UN13:UR83)*(--($E$13:$E$83=$E$9)))</f>
        <v>27.9</v>
      </c>
      <c r="UO9" s="964"/>
      <c r="UP9" s="964"/>
      <c r="UQ9" s="964"/>
      <c r="UR9" s="964"/>
      <c r="US9" s="964"/>
      <c r="UT9" s="964"/>
      <c r="UU9" s="964" cm="1">
        <f t="array" ref="UU9">SUM((UU13:UY83)*(--($E$13:$E$83=$E$9)))</f>
        <v>26.25</v>
      </c>
      <c r="UV9" s="964"/>
      <c r="UW9" s="964"/>
      <c r="UX9" s="964"/>
      <c r="UY9" s="964"/>
      <c r="UZ9" s="964"/>
      <c r="VA9" s="964"/>
      <c r="VB9" s="964" cm="1">
        <f t="array" ref="VB9">SUM((VB13:VF83)*(--($E$13:$E$83=$E$9)))</f>
        <v>26.9</v>
      </c>
      <c r="VC9" s="968"/>
      <c r="VD9" s="957"/>
      <c r="VE9" s="957"/>
      <c r="VF9" s="957"/>
      <c r="VG9" s="957"/>
      <c r="VH9" s="957"/>
      <c r="VI9" s="957" cm="1">
        <f t="array" ref="VI9">SUM((VI13:VM83)*(--($E$13:$E$83=$E$9)))</f>
        <v>27.9</v>
      </c>
      <c r="VJ9" s="957"/>
      <c r="VK9" s="957"/>
      <c r="VL9" s="957"/>
      <c r="VM9" s="957"/>
      <c r="VN9" s="957"/>
      <c r="VO9" s="957"/>
      <c r="VP9" s="957" cm="1">
        <f t="array" ref="VP9">SUM((VP13:VT83)*(--($E$13:$E$83=$E$9)))</f>
        <v>23.25</v>
      </c>
      <c r="VQ9" s="957"/>
      <c r="VR9" s="957"/>
      <c r="VS9" s="957"/>
      <c r="VT9" s="957"/>
      <c r="VU9" s="957"/>
      <c r="VV9" s="957"/>
      <c r="VW9" s="957" cm="1">
        <f t="array" ref="VW9">SUM((VW13:WA83)*(--($E$13:$E$83=$E$9)))</f>
        <v>27.9</v>
      </c>
      <c r="VX9" s="957"/>
      <c r="VY9" s="957"/>
      <c r="VZ9" s="957"/>
      <c r="WA9" s="957"/>
      <c r="WB9" s="957"/>
      <c r="WC9" s="957"/>
      <c r="WD9" s="957" cm="1">
        <f t="array" ref="WD9">SUM((WD13:WH83)*(--($E$13:$E$83=$E$9)))</f>
        <v>27.9</v>
      </c>
      <c r="WE9" s="957"/>
      <c r="WF9" s="957"/>
      <c r="WG9" s="957"/>
      <c r="WH9" s="957"/>
      <c r="WI9" s="957"/>
      <c r="WJ9" s="957"/>
      <c r="WK9" s="957" cm="1">
        <f t="array" ref="WK9">SUM((WK13:WO83)*(--($E$13:$E$83=$E$9)))</f>
        <v>27.9</v>
      </c>
      <c r="WL9" s="957"/>
      <c r="WM9" s="957"/>
      <c r="WN9" s="957"/>
      <c r="WO9" s="957"/>
      <c r="WP9" s="957"/>
      <c r="WQ9" s="957"/>
      <c r="WR9" s="957" cm="1">
        <f t="array" ref="WR9">SUM((WR13:WV83)*(--($E$13:$E$83=$E$9)))</f>
        <v>15.900000000000002</v>
      </c>
      <c r="WS9" s="957"/>
      <c r="WT9" s="957"/>
      <c r="WU9" s="957"/>
      <c r="WV9" s="957"/>
      <c r="WW9" s="957"/>
      <c r="WX9" s="957"/>
      <c r="WY9" s="957" cm="1">
        <f t="array" ref="WY9">SUM((WY13:XC83)*(--($E$13:$E$83=$E$9)))</f>
        <v>27.9</v>
      </c>
      <c r="WZ9" s="957"/>
      <c r="XA9" s="957"/>
      <c r="XB9" s="957"/>
      <c r="XC9" s="957"/>
      <c r="XD9" s="957"/>
      <c r="XE9" s="957"/>
      <c r="XF9" s="957" cm="1">
        <f t="array" ref="XF9">SUM((XF13:XJ83)*(--($E$13:$E$83=$E$9)))</f>
        <v>26.9</v>
      </c>
      <c r="XG9" s="957"/>
      <c r="XH9" s="957"/>
      <c r="XI9" s="957"/>
      <c r="XJ9" s="957"/>
      <c r="XK9" s="957"/>
      <c r="XL9" s="957"/>
      <c r="XM9" s="957" cm="1">
        <f t="array" ref="XM9">SUM((XM13:XQ83)*(--($E$13:$E$83=$E$9)))</f>
        <v>27.9</v>
      </c>
      <c r="XN9" s="957"/>
      <c r="XO9" s="957"/>
      <c r="XP9" s="957"/>
      <c r="XQ9" s="957"/>
      <c r="XR9" s="957"/>
      <c r="XS9" s="957"/>
      <c r="XT9" s="957" cm="1">
        <f t="array" ref="XT9">SUM((XT13:XX83)*(--($E$13:$E$83=$E$9)))</f>
        <v>25.25</v>
      </c>
      <c r="XU9" s="957"/>
      <c r="XV9" s="957"/>
      <c r="XW9" s="957"/>
      <c r="XX9" s="957"/>
      <c r="XY9" s="957"/>
      <c r="XZ9" s="957"/>
      <c r="YA9" s="957" cm="1">
        <f t="array" ref="YA9">SUM((YA13:YE83)*(--($E$13:$E$83=$E$9)))</f>
        <v>23.25</v>
      </c>
      <c r="YB9" s="957"/>
      <c r="YC9" s="957"/>
      <c r="YD9" s="957"/>
      <c r="YE9" s="957"/>
      <c r="YF9" s="957"/>
      <c r="YG9" s="957"/>
      <c r="YH9" s="957" cm="1">
        <f t="array" ref="YH9">SUM((YH13:YL83)*(--($E$13:$E$83=$E$9)))</f>
        <v>8</v>
      </c>
      <c r="YI9" s="957"/>
      <c r="YJ9" s="957"/>
      <c r="YK9" s="957"/>
      <c r="YL9" s="957"/>
      <c r="YM9" s="957"/>
      <c r="YN9" s="957"/>
      <c r="YO9" s="957" cm="1">
        <f t="array" ref="YO9">SUM((YO13:YS83)*(--($E$13:$E$83=$E$9)))</f>
        <v>18.25</v>
      </c>
      <c r="YP9" s="957"/>
      <c r="YQ9" s="957"/>
      <c r="YR9" s="957"/>
      <c r="YS9" s="957"/>
      <c r="YT9" s="957"/>
      <c r="YU9" s="957"/>
      <c r="YV9" s="957" cm="1">
        <f t="array" ref="YV9">SUM((YV13:YZ83)*(--($E$13:$E$83=$E$9)))</f>
        <v>18.899999999999999</v>
      </c>
      <c r="YW9" s="957"/>
      <c r="YX9" s="957"/>
      <c r="YY9" s="957"/>
      <c r="YZ9" s="957"/>
      <c r="ZA9" s="957"/>
      <c r="ZB9" s="957"/>
      <c r="ZC9" s="957" cm="1">
        <f t="array" ref="ZC9">SUM((ZC13:ZG83)*(--($E$13:$E$83=$E$9)))</f>
        <v>27.9</v>
      </c>
      <c r="ZD9" s="957"/>
      <c r="ZE9" s="957"/>
      <c r="ZF9" s="957"/>
      <c r="ZG9" s="957"/>
      <c r="ZH9" s="957"/>
      <c r="ZI9" s="957"/>
      <c r="ZJ9" s="957" cm="1">
        <f t="array" ref="ZJ9">SUM((ZJ13:ZN83)*(--($E$13:$E$83=$E$9)))</f>
        <v>23.25</v>
      </c>
      <c r="ZK9" s="957"/>
      <c r="ZL9" s="957"/>
      <c r="ZM9" s="957"/>
      <c r="ZN9" s="957"/>
      <c r="ZO9" s="957"/>
      <c r="ZP9" s="957"/>
      <c r="ZQ9" s="957" cm="1">
        <f t="array" ref="ZQ9">SUM((ZQ13:ZU83)*(--($E$13:$E$83=$E$9)))</f>
        <v>27.9</v>
      </c>
      <c r="ZR9" s="957"/>
      <c r="ZS9" s="957"/>
      <c r="ZT9" s="957"/>
      <c r="ZU9" s="957"/>
      <c r="ZV9" s="957"/>
      <c r="ZW9" s="957"/>
      <c r="ZX9" s="957" cm="1">
        <f t="array" ref="ZX9">SUM((ZX13:AAB83)*(--($E$13:$E$83=$E$9)))</f>
        <v>27.9</v>
      </c>
      <c r="ZY9" s="957"/>
      <c r="ZZ9" s="957"/>
      <c r="AAA9" s="957"/>
      <c r="AAB9" s="957"/>
      <c r="AAC9" s="957"/>
      <c r="AAD9" s="957"/>
      <c r="AAE9" s="957" cm="1">
        <f t="array" ref="AAE9">SUM((AAE13:AAI83)*(--($E$13:$E$83=$E$9)))</f>
        <v>27.9</v>
      </c>
      <c r="AAF9" s="957"/>
      <c r="AAG9" s="957"/>
      <c r="AAH9" s="957"/>
      <c r="AAI9" s="957"/>
      <c r="AAJ9" s="957"/>
      <c r="AAK9" s="957"/>
      <c r="AAL9" s="957" cm="1">
        <f t="array" ref="AAL9">SUM((AAL13:AAP83)*(--($E$13:$E$83=$E$9)))</f>
        <v>27.9</v>
      </c>
      <c r="AAM9" s="957"/>
      <c r="AAN9" s="957"/>
      <c r="AAO9" s="957"/>
      <c r="AAP9" s="957"/>
      <c r="AAQ9" s="957"/>
      <c r="AAR9" s="957"/>
      <c r="AAS9" s="957" cm="1">
        <f t="array" ref="AAS9">SUM((AAS13:AAW83)*(--($E$13:$E$83=$E$9)))</f>
        <v>27.9</v>
      </c>
      <c r="AAT9" s="957"/>
      <c r="AAU9" s="957"/>
      <c r="AAV9" s="957"/>
      <c r="AAW9" s="957"/>
      <c r="AAX9" s="957"/>
      <c r="AAY9" s="957"/>
      <c r="AAZ9" s="957" cm="1">
        <f t="array" ref="AAZ9">SUM((AAZ13:ABD83)*(--($E$13:$E$83=$E$9)))</f>
        <v>27.9</v>
      </c>
      <c r="ABA9" s="957"/>
      <c r="ABB9" s="957"/>
      <c r="ABC9" s="957"/>
      <c r="ABD9" s="957"/>
      <c r="ABE9" s="957"/>
      <c r="ABF9" s="957"/>
      <c r="ABG9" s="957" cm="1">
        <f t="array" ref="ABG9">SUM((ABG13:ABK83)*(--($E$13:$E$83=$E$9)))</f>
        <v>27.9</v>
      </c>
      <c r="ABH9" s="957"/>
      <c r="ABI9" s="957"/>
      <c r="ABJ9" s="957"/>
      <c r="ABK9" s="957"/>
      <c r="ABL9" s="957"/>
      <c r="ABM9" s="957"/>
      <c r="ABN9" s="957" cm="1">
        <f t="array" ref="ABN9">SUM((ABN13:ABR83)*(--($E$13:$E$83=$E$9)))</f>
        <v>25.25</v>
      </c>
      <c r="ABO9" s="957"/>
      <c r="ABP9" s="957"/>
      <c r="ABQ9" s="957"/>
      <c r="ABR9" s="957"/>
      <c r="ABS9" s="957"/>
      <c r="ABT9" s="957"/>
      <c r="ABU9" s="957" cm="1">
        <f t="array" ref="ABU9">SUM((ABU13:ABY83)*(--($E$13:$E$83=$E$9)))</f>
        <v>23.25</v>
      </c>
      <c r="ABV9" s="957"/>
      <c r="ABW9" s="957"/>
      <c r="ABX9" s="957"/>
      <c r="ABY9" s="957"/>
      <c r="ABZ9" s="957"/>
      <c r="ACA9" s="957"/>
      <c r="ACB9" s="957" cm="1">
        <f t="array" ref="ACB9">SUM((ACB13:ACF83)*(--($E$13:$E$83=$E$9)))</f>
        <v>23.25</v>
      </c>
      <c r="ACC9" s="957"/>
      <c r="ACD9" s="957"/>
      <c r="ACE9" s="957"/>
      <c r="ACF9" s="957"/>
      <c r="ACG9" s="957"/>
      <c r="ACH9" s="957"/>
      <c r="ACI9" s="957" cm="1">
        <f t="array" ref="ACI9">SUM((ACI13:ACM83)*(--($E$13:$E$83=$E$9)))</f>
        <v>14.600000000000001</v>
      </c>
      <c r="ACJ9" s="957"/>
      <c r="ACK9" s="957"/>
      <c r="ACL9" s="957"/>
      <c r="ACM9" s="957"/>
      <c r="ACN9" s="957"/>
      <c r="ACO9" s="957"/>
      <c r="ACP9" s="957" cm="1">
        <f t="array" ref="ACP9">SUM((ACP13:ACT83)*(--($E$13:$E$83=$E$9)))</f>
        <v>23.25</v>
      </c>
      <c r="ACQ9" s="957"/>
      <c r="ACR9" s="957"/>
      <c r="ACS9" s="957"/>
      <c r="ACT9" s="957"/>
      <c r="ACU9" s="957"/>
      <c r="ACV9" s="957"/>
      <c r="ACW9" s="957" cm="1">
        <f t="array" ref="ACW9">SUM((ACW13:ADA83)*(--($E$13:$E$83=$E$9)))</f>
        <v>23.25</v>
      </c>
      <c r="ACX9" s="957"/>
      <c r="ACY9" s="957"/>
      <c r="ACZ9" s="957"/>
      <c r="ADA9" s="957"/>
      <c r="ADB9" s="957"/>
      <c r="ADC9" s="957"/>
      <c r="ADD9" s="957" cm="1">
        <f t="array" ref="ADD9">SUM((ADD13:ADH83)*(--($E$13:$E$83=$E$9)))</f>
        <v>14</v>
      </c>
      <c r="ADE9" s="957"/>
      <c r="ADF9" s="957"/>
      <c r="ADG9" s="957"/>
      <c r="ADH9" s="957"/>
      <c r="ADI9" s="957"/>
      <c r="ADJ9" s="957"/>
      <c r="ADK9" s="957" cm="1">
        <f t="array" ref="ADK9">SUM((ADK13:ADO83)*(--($E$13:$E$83=$E$9)))</f>
        <v>20.6</v>
      </c>
      <c r="ADL9" s="957"/>
      <c r="ADM9" s="957"/>
      <c r="ADN9" s="957"/>
      <c r="ADO9" s="957"/>
      <c r="ADP9" s="957"/>
      <c r="ADQ9" s="957"/>
      <c r="ADR9" s="957" cm="1">
        <f t="array" ref="ADR9">SUM((ADR13:ADV83)*(--($E$13:$E$83=$E$9)))</f>
        <v>18.600000000000001</v>
      </c>
      <c r="ADS9" s="957"/>
      <c r="ADT9" s="957"/>
      <c r="ADU9" s="957"/>
      <c r="ADV9" s="957"/>
      <c r="ADW9" s="957"/>
      <c r="ADX9" s="957"/>
      <c r="ADY9" s="957" cm="1">
        <f t="array" ref="ADY9">SUM((ADY13:AEC83)*(--($E$13:$E$83=$E$9)))</f>
        <v>18.600000000000001</v>
      </c>
      <c r="ADZ9" s="957"/>
      <c r="AEA9" s="957"/>
      <c r="AEB9" s="957"/>
      <c r="AEC9" s="957"/>
      <c r="AED9" s="957"/>
      <c r="AEE9" s="957"/>
      <c r="AEF9" s="957" cm="1">
        <f t="array" ref="AEF9">SUM((AEF13:AEJ83)*(--($E$13:$E$83=$E$9)))</f>
        <v>18.600000000000001</v>
      </c>
      <c r="AEG9" s="957"/>
      <c r="AEH9" s="957"/>
      <c r="AEI9" s="957"/>
      <c r="AEJ9" s="957"/>
      <c r="AEK9" s="957"/>
      <c r="AEL9" s="957"/>
      <c r="AEM9" s="957" cm="1">
        <f t="array" ref="AEM9">SUM((AEM13:AEQ83)*(--($E$13:$E$83=$E$9)))</f>
        <v>18.25</v>
      </c>
      <c r="AEN9" s="957"/>
      <c r="AEO9" s="957"/>
      <c r="AEP9" s="957"/>
      <c r="AEQ9" s="957"/>
      <c r="AER9" s="957"/>
      <c r="AES9" s="957"/>
      <c r="AET9" s="957" cm="1">
        <f t="array" ref="AET9">SUM((AET13:AEX83)*(--($E$13:$E$83=$E$9)))</f>
        <v>22.25</v>
      </c>
      <c r="AEU9" s="957"/>
      <c r="AEV9" s="957"/>
      <c r="AEW9" s="957"/>
      <c r="AEX9" s="957"/>
      <c r="AEY9" s="957"/>
      <c r="AEZ9" s="957"/>
      <c r="AFA9" s="957" cm="1">
        <f t="array" ref="AFA9">SUM((AFA13:AFE83)*(--($E$13:$E$83=$E$9)))</f>
        <v>20.6</v>
      </c>
      <c r="AFB9" s="957"/>
      <c r="AFC9" s="957"/>
      <c r="AFD9" s="957"/>
      <c r="AFE9" s="957"/>
      <c r="AFF9" s="957"/>
      <c r="AFG9" s="957"/>
      <c r="AFH9" s="957" cm="1">
        <f t="array" ref="AFH9">SUM((AFH13:AFL83)*(--($E$13:$E$83=$E$9)))</f>
        <v>19.25</v>
      </c>
      <c r="AFI9" s="957"/>
      <c r="AFJ9" s="957"/>
      <c r="AFK9" s="957"/>
      <c r="AFL9" s="957"/>
      <c r="AFM9" s="957"/>
      <c r="AFN9" s="957"/>
      <c r="AFO9" s="957" cm="1">
        <f t="array" ref="AFO9">SUM((AFO13:AFS83)*(--($E$13:$E$83=$E$9)))</f>
        <v>23.25</v>
      </c>
      <c r="AFP9" s="957"/>
      <c r="AFQ9" s="957"/>
      <c r="AFR9" s="957"/>
      <c r="AFS9" s="957"/>
      <c r="AFT9" s="957"/>
      <c r="AFU9" s="957"/>
      <c r="AFV9" s="957" cm="1">
        <f t="array" ref="AFV9">SUM((AFV13:AFZ83)*(--($E$13:$E$83=$E$9)))</f>
        <v>18.600000000000001</v>
      </c>
      <c r="AFW9" s="957"/>
      <c r="AFX9" s="957"/>
      <c r="AFY9" s="957"/>
      <c r="AFZ9" s="957"/>
      <c r="AGA9" s="957"/>
      <c r="AGB9" s="957"/>
      <c r="AGC9" s="957" cm="1">
        <f t="array" ref="AGC9">SUM((AGC13:AGG83)*(--($E$13:$E$83=$E$9)))</f>
        <v>18.600000000000001</v>
      </c>
      <c r="AGD9" s="957"/>
      <c r="AGE9" s="957"/>
      <c r="AGF9" s="957"/>
      <c r="AGG9" s="957"/>
      <c r="AGH9" s="957"/>
      <c r="AGI9" s="957"/>
      <c r="AGJ9" s="957" cm="1">
        <f t="array" ref="AGJ9">SUM((AGJ13:AGN83)*(--($E$13:$E$83=$E$9)))</f>
        <v>23.25</v>
      </c>
      <c r="AGK9" s="957"/>
      <c r="AGL9" s="957"/>
      <c r="AGM9" s="957"/>
      <c r="AGN9" s="957"/>
      <c r="AGO9" s="957"/>
      <c r="AGP9" s="957"/>
      <c r="AGQ9" s="957" cm="1">
        <f t="array" ref="AGQ9">SUM((AGQ13:AGU83)*(--($E$13:$E$83=$E$9)))</f>
        <v>23.25</v>
      </c>
      <c r="AGR9" s="957"/>
      <c r="AGS9" s="957"/>
      <c r="AGT9" s="957"/>
      <c r="AGU9" s="957"/>
      <c r="AGV9" s="957"/>
      <c r="AGW9" s="957"/>
      <c r="AGX9" s="957" cm="1">
        <f t="array" ref="AGX9">SUM((AGX13:AHB83)*(--($E$13:$E$83=$E$9)))</f>
        <v>23.25</v>
      </c>
      <c r="AGY9" s="957"/>
      <c r="AGZ9" s="957"/>
      <c r="AHA9" s="957"/>
      <c r="AHB9" s="957"/>
      <c r="AHC9" s="957"/>
      <c r="AHD9" s="957"/>
      <c r="AHE9" s="957" cm="1">
        <f t="array" ref="AHE9">SUM((AHE13:AHI83)*(--($E$13:$E$83=$E$9)))</f>
        <v>16</v>
      </c>
      <c r="AHF9" s="957"/>
      <c r="AHG9" s="957"/>
      <c r="AHH9" s="957"/>
      <c r="AHI9" s="957"/>
      <c r="AHJ9" s="957"/>
      <c r="AHK9" s="957"/>
      <c r="AHL9" s="957" cm="1">
        <f t="array" ref="AHL9">SUM((AHL13:AHP83)*(--($E$13:$E$83=$E$9)))</f>
        <v>23.25</v>
      </c>
      <c r="AHM9" s="957"/>
      <c r="AHN9" s="957"/>
      <c r="AHO9" s="957"/>
      <c r="AHP9" s="957"/>
      <c r="AHQ9" s="957"/>
      <c r="AHR9" s="957"/>
      <c r="AHS9" s="957" cm="1">
        <f t="array" ref="AHS9">SUM((AHS13:AHW83)*(--($E$13:$E$83=$E$9)))</f>
        <v>23.25</v>
      </c>
      <c r="AHT9" s="957"/>
      <c r="AHU9" s="957"/>
      <c r="AHV9" s="957"/>
      <c r="AHW9" s="957"/>
      <c r="AHX9" s="957"/>
      <c r="AHY9" s="957"/>
      <c r="AHZ9" s="957" cm="1">
        <f t="array" ref="AHZ9">SUM((AHZ13:AID83)*(--($E$13:$E$83=$E$9)))</f>
        <v>23.25</v>
      </c>
      <c r="AIA9" s="957"/>
      <c r="AIB9" s="957"/>
      <c r="AIC9" s="957"/>
      <c r="AID9" s="957"/>
      <c r="AIE9" s="957"/>
      <c r="AIF9" s="957"/>
      <c r="AIG9" s="957" cm="1">
        <f t="array" ref="AIG9">SUM((AIG13:AIK83)*(--($E$13:$E$83=$E$9)))</f>
        <v>19.25</v>
      </c>
      <c r="AIH9" s="957"/>
      <c r="AII9" s="957"/>
      <c r="AIJ9" s="957"/>
      <c r="AIK9" s="957"/>
      <c r="AIL9" s="957"/>
      <c r="AIM9" s="957"/>
      <c r="AIN9" s="957" cm="1">
        <f t="array" ref="AIN9">SUM((AIN13:AIR83)*(--($E$13:$E$83=$E$9)))</f>
        <v>18.600000000000001</v>
      </c>
      <c r="AIO9" s="957"/>
      <c r="AIP9" s="957"/>
      <c r="AIQ9" s="957"/>
      <c r="AIR9" s="957"/>
      <c r="AIS9" s="957"/>
      <c r="AIT9" s="957"/>
      <c r="AIU9" s="957" cm="1">
        <f t="array" ref="AIU9">SUM((AIU13:AIY83)*(--($E$13:$E$83=$E$9)))</f>
        <v>23.25</v>
      </c>
      <c r="AIV9" s="957"/>
      <c r="AIW9" s="957"/>
      <c r="AIX9" s="957"/>
      <c r="AIY9" s="957"/>
      <c r="AIZ9" s="957"/>
      <c r="AJA9" s="957"/>
      <c r="AJB9" s="957" cm="1">
        <f t="array" ref="AJB9">SUM((AJB13:AJF83)*(--($E$13:$E$83=$E$9)))</f>
        <v>23.25</v>
      </c>
      <c r="AJC9" s="957"/>
      <c r="AJD9" s="957"/>
      <c r="AJE9" s="957"/>
      <c r="AJF9" s="957"/>
      <c r="AJG9" s="957"/>
      <c r="AJH9" s="957"/>
      <c r="AJI9" s="957" cm="1">
        <f t="array" ref="AJI9">SUM((AJI13:AJM83)*(--($E$13:$E$83=$E$9)))</f>
        <v>19.25</v>
      </c>
      <c r="AJJ9" s="957"/>
      <c r="AJK9" s="957"/>
      <c r="AJL9" s="957"/>
      <c r="AJM9" s="957"/>
      <c r="AJN9" s="957"/>
      <c r="AJO9" s="957"/>
      <c r="AJP9" s="957" cm="1">
        <f t="array" ref="AJP9">SUM((AJP13:AJT83)*(--($E$13:$E$83=$E$9)))</f>
        <v>19.25</v>
      </c>
      <c r="AJQ9" s="957"/>
      <c r="AJR9" s="957"/>
      <c r="AJS9" s="957"/>
      <c r="AJT9" s="957"/>
      <c r="AJU9" s="957"/>
      <c r="AJV9" s="957"/>
      <c r="AJW9" s="957" cm="1">
        <f t="array" ref="AJW9">SUM((AJW13:AKA83)*(--($E$13:$E$83=$E$9)))</f>
        <v>23.25</v>
      </c>
      <c r="AJX9" s="957"/>
      <c r="AJY9" s="957"/>
      <c r="AJZ9" s="957"/>
      <c r="AKA9" s="957"/>
      <c r="AKB9" s="957"/>
      <c r="AKC9" s="957"/>
      <c r="AKD9" s="957" cm="1">
        <f t="array" ref="AKD9">SUM((AKD13:AKH83)*(--($E$13:$E$83=$E$9)))</f>
        <v>23.25</v>
      </c>
      <c r="AKE9" s="957"/>
      <c r="AKF9" s="957"/>
      <c r="AKG9" s="957"/>
      <c r="AKH9" s="957"/>
      <c r="AKI9" s="957"/>
      <c r="AKJ9" s="957"/>
      <c r="AKK9" s="957" cm="1">
        <f t="array" ref="AKK9">SUM((AKK13:AKO83)*(--($E$13:$E$83=$E$9)))</f>
        <v>23.25</v>
      </c>
      <c r="AKL9" s="957"/>
      <c r="AKM9" s="957"/>
      <c r="AKN9" s="957"/>
      <c r="AKO9" s="957"/>
      <c r="AKP9" s="957"/>
      <c r="AKQ9" s="957"/>
      <c r="AKR9" s="957" cm="1">
        <f t="array" ref="AKR9">SUM((AKR13:AKV83)*(--($E$13:$E$83=$E$9)))</f>
        <v>14.600000000000001</v>
      </c>
      <c r="AKS9" s="957"/>
      <c r="AKT9" s="957"/>
      <c r="AKU9" s="957"/>
      <c r="AKV9" s="957"/>
      <c r="AKW9" s="957"/>
      <c r="AKX9" s="957"/>
      <c r="AKY9" s="957" cm="1">
        <f t="array" ref="AKY9">SUM((AKY13:ALC83)*(--($E$13:$E$83=$E$9)))</f>
        <v>23.25</v>
      </c>
      <c r="AKZ9" s="957"/>
      <c r="ALA9" s="957"/>
      <c r="ALB9" s="957"/>
      <c r="ALC9" s="957"/>
      <c r="ALD9" s="957"/>
      <c r="ALE9" s="957"/>
      <c r="ALF9" s="957" cm="1">
        <f t="array" ref="ALF9">SUM((ALF13:ALJ83)*(--($E$13:$E$83=$E$9)))</f>
        <v>23.25</v>
      </c>
      <c r="ALG9" s="957"/>
      <c r="ALH9" s="957"/>
      <c r="ALI9" s="957"/>
      <c r="ALJ9" s="957"/>
      <c r="ALK9" s="957"/>
      <c r="ALL9" s="957"/>
      <c r="ALM9" s="957" cm="1">
        <f t="array" ref="ALM9">SUM((ALM13:ALQ83)*(--($E$13:$E$83=$E$9)))</f>
        <v>23.25</v>
      </c>
      <c r="ALN9" s="957"/>
      <c r="ALO9" s="957"/>
      <c r="ALP9" s="957"/>
      <c r="ALQ9" s="957"/>
      <c r="ALR9" s="957"/>
      <c r="ALS9" s="957"/>
      <c r="ALT9" s="957" cm="1">
        <f t="array" ref="ALT9">SUM((ALT13:ALX83)*(--($E$13:$E$83=$E$9)))</f>
        <v>21.6</v>
      </c>
      <c r="ALU9" s="957"/>
      <c r="ALV9" s="957"/>
      <c r="ALW9" s="957"/>
      <c r="ALX9" s="957"/>
      <c r="ALY9" s="957"/>
      <c r="ALZ9" s="957"/>
      <c r="AMA9" s="957" cm="1">
        <f t="array" ref="AMA9">SUM((AMA13:AME83)*(--($E$13:$E$83=$E$9)))</f>
        <v>18.600000000000001</v>
      </c>
      <c r="AMB9" s="957"/>
      <c r="AMC9" s="957"/>
      <c r="AMD9" s="957"/>
      <c r="AME9" s="957"/>
      <c r="AMF9" s="957"/>
      <c r="AMG9" s="957"/>
      <c r="AMH9" s="957" cm="1">
        <f t="array" ref="AMH9">SUM((AMH13:AML83)*(--($E$13:$E$83=$E$9)))</f>
        <v>12</v>
      </c>
      <c r="AMI9" s="957"/>
      <c r="AMJ9" s="957"/>
      <c r="AMK9" s="957"/>
      <c r="AML9" s="957"/>
      <c r="AMM9" s="957"/>
      <c r="AMN9" s="957"/>
      <c r="AMO9" s="957" cm="1">
        <f t="array" ref="AMO9">SUM((AMO13:AMS83)*(--($E$13:$E$83=$E$9)))</f>
        <v>12</v>
      </c>
      <c r="AMP9" s="957"/>
      <c r="AMQ9" s="957"/>
      <c r="AMR9" s="957"/>
      <c r="AMS9" s="957"/>
      <c r="AMT9" s="957"/>
      <c r="AMU9" s="957"/>
      <c r="AMV9" s="957" cm="1">
        <f t="array" ref="AMV9">SUM((AMV13:AMZ83)*(--($E$13:$E$83=$E$9)))</f>
        <v>18.25</v>
      </c>
      <c r="AMW9" s="957"/>
      <c r="AMX9" s="957"/>
      <c r="AMY9" s="957"/>
      <c r="AMZ9" s="957"/>
      <c r="ANA9" s="957"/>
      <c r="ANB9" s="957"/>
      <c r="ANC9" s="957" cm="1">
        <f t="array" ref="ANC9">SUM((ANC13:ANG83)*(--($E$13:$E$83=$E$9)))</f>
        <v>23.25</v>
      </c>
      <c r="AND9" s="957"/>
      <c r="ANE9" s="957"/>
      <c r="ANF9" s="957"/>
      <c r="ANG9" s="957"/>
      <c r="ANH9" s="957"/>
      <c r="ANI9" s="957"/>
      <c r="ANJ9" s="957" cm="1">
        <f t="array" ref="ANJ9">SUM((ANJ13:ANN83)*(--($E$13:$E$83=$E$9)))</f>
        <v>23.25</v>
      </c>
      <c r="ANK9" s="957"/>
      <c r="ANL9" s="957"/>
      <c r="ANM9" s="957"/>
      <c r="ANN9" s="957"/>
      <c r="ANO9" s="957"/>
      <c r="ANP9" s="957"/>
      <c r="ANQ9" s="957" cm="1">
        <f t="array" ref="ANQ9">SUM((ANQ13:ANU83)*(--($E$13:$E$83=$E$9)))</f>
        <v>23.25</v>
      </c>
      <c r="ANR9" s="957"/>
      <c r="ANS9" s="957"/>
      <c r="ANT9" s="957"/>
      <c r="ANU9" s="957"/>
      <c r="ANV9" s="957"/>
      <c r="ANW9" s="957"/>
      <c r="ANX9" s="957" cm="1">
        <f t="array" ref="ANX9">SUM((ANX13:AOB83)*(--($E$13:$E$83=$E$9)))</f>
        <v>23.25</v>
      </c>
      <c r="ANY9" s="957"/>
      <c r="ANZ9" s="957"/>
      <c r="AOA9" s="957"/>
      <c r="AOB9" s="957"/>
      <c r="AOC9" s="957"/>
      <c r="AOD9" s="957"/>
      <c r="AOE9" s="957" cm="1">
        <f t="array" ref="AOE9">SUM((AOE13:AOI83)*(--($E$13:$E$83=$E$9)))</f>
        <v>23.25</v>
      </c>
      <c r="AOF9" s="957"/>
      <c r="AOG9" s="957"/>
      <c r="AOH9" s="957"/>
      <c r="AOI9" s="957"/>
      <c r="AOJ9" s="957"/>
      <c r="AOK9" s="957"/>
      <c r="AOL9" s="957" cm="1">
        <f t="array" ref="AOL9">SUM((AOL13:AOP83)*(--($E$13:$E$83=$E$9)))</f>
        <v>23.25</v>
      </c>
      <c r="AOM9" s="957"/>
      <c r="AON9" s="957"/>
      <c r="AOO9" s="957"/>
      <c r="AOP9" s="957"/>
      <c r="AOQ9" s="957"/>
      <c r="AOR9" s="957"/>
    </row>
    <row r="10" spans="1:1089" s="757" customFormat="1" ht="10.5" customHeight="1">
      <c r="D10" s="768"/>
      <c r="E10" s="757" t="s">
        <v>9</v>
      </c>
      <c r="F10" s="757" t="s">
        <v>134</v>
      </c>
      <c r="G10" s="961">
        <v>23.287500000000001</v>
      </c>
      <c r="H10" s="961"/>
      <c r="I10" s="961"/>
      <c r="J10" s="961"/>
      <c r="K10" s="961"/>
      <c r="L10" s="961"/>
      <c r="M10" s="961"/>
      <c r="N10" s="961">
        <v>23.287500000000001</v>
      </c>
      <c r="O10" s="961"/>
      <c r="P10" s="961"/>
      <c r="Q10" s="961"/>
      <c r="R10" s="961"/>
      <c r="S10" s="961"/>
      <c r="T10" s="961"/>
      <c r="U10" s="961">
        <v>23.287500000000001</v>
      </c>
      <c r="V10" s="961"/>
      <c r="W10" s="961"/>
      <c r="X10" s="961"/>
      <c r="Y10" s="961"/>
      <c r="Z10" s="961"/>
      <c r="AA10" s="961"/>
      <c r="AB10" s="961">
        <v>22.537500000000001</v>
      </c>
      <c r="AC10" s="961"/>
      <c r="AD10" s="961"/>
      <c r="AE10" s="961"/>
      <c r="AF10" s="961"/>
      <c r="AG10" s="961"/>
      <c r="AH10" s="961"/>
      <c r="AI10" s="961">
        <v>23.287500000000001</v>
      </c>
      <c r="AJ10" s="961"/>
      <c r="AK10" s="961"/>
      <c r="AL10" s="961"/>
      <c r="AM10" s="961"/>
      <c r="AN10" s="961"/>
      <c r="AO10" s="961"/>
      <c r="AP10" s="961">
        <v>23.287500000000001</v>
      </c>
      <c r="AQ10" s="961"/>
      <c r="AR10" s="961"/>
      <c r="AS10" s="961"/>
      <c r="AT10" s="961"/>
      <c r="AU10" s="961"/>
      <c r="AV10" s="961"/>
      <c r="AW10" s="961">
        <v>23.287500000000001</v>
      </c>
      <c r="AX10" s="961"/>
      <c r="AY10" s="961"/>
      <c r="AZ10" s="961"/>
      <c r="BA10" s="961"/>
      <c r="BB10" s="961"/>
      <c r="BC10" s="961"/>
      <c r="BD10" s="961">
        <v>20.25</v>
      </c>
      <c r="BE10" s="961"/>
      <c r="BF10" s="961"/>
      <c r="BG10" s="961"/>
      <c r="BH10" s="961"/>
      <c r="BI10" s="961"/>
      <c r="BJ10" s="961"/>
      <c r="BK10" s="961">
        <v>24.157499999999995</v>
      </c>
      <c r="BL10" s="961"/>
      <c r="BM10" s="961"/>
      <c r="BN10" s="961"/>
      <c r="BO10" s="961"/>
      <c r="BP10" s="961"/>
      <c r="BQ10" s="961"/>
      <c r="BR10" s="961">
        <v>24.157499999999995</v>
      </c>
      <c r="BS10" s="961"/>
      <c r="BT10" s="961"/>
      <c r="BU10" s="961"/>
      <c r="BV10" s="961"/>
      <c r="BW10" s="961"/>
      <c r="BX10" s="961"/>
      <c r="BY10" s="961">
        <v>24.157499999999995</v>
      </c>
      <c r="BZ10" s="961"/>
      <c r="CA10" s="961"/>
      <c r="CB10" s="961"/>
      <c r="CC10" s="961"/>
      <c r="CD10" s="961"/>
      <c r="CE10" s="961"/>
      <c r="CF10" s="961">
        <v>21.393749999999997</v>
      </c>
      <c r="CG10" s="961"/>
      <c r="CH10" s="961"/>
      <c r="CI10" s="961"/>
      <c r="CJ10" s="961"/>
      <c r="CK10" s="961"/>
      <c r="CL10" s="961"/>
      <c r="CM10" s="961">
        <v>24.157499999999995</v>
      </c>
      <c r="CN10" s="961"/>
      <c r="CO10" s="961"/>
      <c r="CP10" s="961"/>
      <c r="CQ10" s="961"/>
      <c r="CR10" s="961"/>
      <c r="CS10" s="961"/>
      <c r="CT10" s="961">
        <v>16.657499999999999</v>
      </c>
      <c r="CU10" s="961"/>
      <c r="CV10" s="961"/>
      <c r="CW10" s="961"/>
      <c r="CX10" s="961"/>
      <c r="CY10" s="961"/>
      <c r="CZ10" s="961"/>
      <c r="DA10" s="961">
        <v>21.54</v>
      </c>
      <c r="DB10" s="961"/>
      <c r="DC10" s="961"/>
      <c r="DD10" s="961"/>
      <c r="DE10" s="961"/>
      <c r="DF10" s="961"/>
      <c r="DG10" s="961"/>
      <c r="DH10" s="961">
        <v>21.54</v>
      </c>
      <c r="DI10" s="961"/>
      <c r="DJ10" s="961"/>
      <c r="DK10" s="961"/>
      <c r="DL10" s="961"/>
      <c r="DM10" s="961"/>
      <c r="DN10" s="961"/>
      <c r="DO10" s="961">
        <v>23.594999999999999</v>
      </c>
      <c r="DP10" s="961"/>
      <c r="DQ10" s="961"/>
      <c r="DR10" s="961"/>
      <c r="DS10" s="961"/>
      <c r="DT10" s="961"/>
      <c r="DU10" s="961"/>
      <c r="DV10" s="961">
        <v>24.157499999999995</v>
      </c>
      <c r="DW10" s="961"/>
      <c r="DX10" s="961"/>
      <c r="DY10" s="961"/>
      <c r="DZ10" s="961"/>
      <c r="EA10" s="961"/>
      <c r="EB10" s="961"/>
      <c r="EC10" s="961">
        <v>24.157499999999995</v>
      </c>
      <c r="ED10" s="961"/>
      <c r="EE10" s="961"/>
      <c r="EF10" s="961"/>
      <c r="EG10" s="961"/>
      <c r="EH10" s="961"/>
      <c r="EI10" s="961"/>
      <c r="EJ10" s="961">
        <v>23.227499999999999</v>
      </c>
      <c r="EK10" s="961"/>
      <c r="EL10" s="961"/>
      <c r="EM10" s="961"/>
      <c r="EN10" s="961"/>
      <c r="EO10" s="961"/>
      <c r="EP10" s="961"/>
      <c r="EQ10" s="961">
        <v>24.157499999999995</v>
      </c>
      <c r="ER10" s="961"/>
      <c r="ES10" s="961"/>
      <c r="ET10" s="961"/>
      <c r="EU10" s="961"/>
      <c r="EV10" s="961"/>
      <c r="EW10" s="961"/>
      <c r="EX10" s="961">
        <v>23.729999999999997</v>
      </c>
      <c r="EY10" s="961"/>
      <c r="EZ10" s="961"/>
      <c r="FA10" s="961"/>
      <c r="FB10" s="961"/>
      <c r="FC10" s="961"/>
      <c r="FD10" s="961"/>
      <c r="FE10" s="961">
        <v>16.792499999999997</v>
      </c>
      <c r="FF10" s="961"/>
      <c r="FG10" s="961"/>
      <c r="FH10" s="961"/>
      <c r="FI10" s="961"/>
      <c r="FJ10" s="961"/>
      <c r="FK10" s="961"/>
      <c r="FL10" s="961">
        <v>24.157499999999995</v>
      </c>
      <c r="FM10" s="961"/>
      <c r="FN10" s="961"/>
      <c r="FO10" s="961"/>
      <c r="FP10" s="961"/>
      <c r="FQ10" s="961"/>
      <c r="FR10" s="961"/>
      <c r="FS10" s="961">
        <v>19.751249999999999</v>
      </c>
      <c r="FT10" s="961"/>
      <c r="FU10" s="961"/>
      <c r="FV10" s="961"/>
      <c r="FW10" s="961"/>
      <c r="FX10" s="961"/>
      <c r="FY10" s="961"/>
      <c r="FZ10" s="961">
        <v>22.664999999999999</v>
      </c>
      <c r="GA10" s="961"/>
      <c r="GB10" s="961"/>
      <c r="GC10" s="961"/>
      <c r="GD10" s="961"/>
      <c r="GE10" s="961"/>
      <c r="GF10" s="961"/>
      <c r="GG10" s="961">
        <v>18.72</v>
      </c>
      <c r="GH10" s="961"/>
      <c r="GI10" s="961"/>
      <c r="GJ10" s="961"/>
      <c r="GK10" s="961"/>
      <c r="GL10" s="961"/>
      <c r="GM10" s="961"/>
      <c r="GN10" s="961">
        <v>20.407499999999999</v>
      </c>
      <c r="GO10" s="961"/>
      <c r="GP10" s="961"/>
      <c r="GQ10" s="961"/>
      <c r="GR10" s="961"/>
      <c r="GS10" s="961"/>
      <c r="GT10" s="961"/>
      <c r="GU10" s="961">
        <v>24.157499999999995</v>
      </c>
      <c r="GV10" s="961"/>
      <c r="GW10" s="961"/>
      <c r="GX10" s="961"/>
      <c r="GY10" s="961"/>
      <c r="GZ10" s="961"/>
      <c r="HA10" s="961"/>
      <c r="HB10" s="961">
        <v>24.157499999999995</v>
      </c>
      <c r="HC10" s="961"/>
      <c r="HD10" s="961"/>
      <c r="HE10" s="961"/>
      <c r="HF10" s="961"/>
      <c r="HG10" s="961"/>
      <c r="HH10" s="961"/>
      <c r="HI10" s="961">
        <v>24.157499999999995</v>
      </c>
      <c r="HJ10" s="961"/>
      <c r="HK10" s="961"/>
      <c r="HL10" s="961"/>
      <c r="HM10" s="961"/>
      <c r="HN10" s="961"/>
      <c r="HO10" s="961"/>
      <c r="HP10" s="961">
        <v>24.157499999999995</v>
      </c>
      <c r="HQ10" s="961"/>
      <c r="HR10" s="961"/>
      <c r="HS10" s="961"/>
      <c r="HT10" s="961"/>
      <c r="HU10" s="961"/>
      <c r="HV10" s="961"/>
      <c r="HW10" s="961">
        <v>24.157499999999995</v>
      </c>
      <c r="HX10" s="961"/>
      <c r="HY10" s="961"/>
      <c r="HZ10" s="961"/>
      <c r="IA10" s="961"/>
      <c r="IB10" s="961"/>
      <c r="IC10" s="961"/>
      <c r="ID10" s="961">
        <v>19.875</v>
      </c>
      <c r="IE10" s="961"/>
      <c r="IF10" s="961"/>
      <c r="IG10" s="961"/>
      <c r="IH10" s="961"/>
      <c r="II10" s="961"/>
      <c r="IJ10" s="961"/>
      <c r="IK10" s="961">
        <v>23.729999999999997</v>
      </c>
      <c r="IL10" s="961"/>
      <c r="IM10" s="961"/>
      <c r="IN10" s="961"/>
      <c r="IO10" s="961"/>
      <c r="IP10" s="961"/>
      <c r="IQ10" s="961"/>
      <c r="IR10" s="961">
        <v>16.792499999999997</v>
      </c>
      <c r="IS10" s="961"/>
      <c r="IT10" s="961"/>
      <c r="IU10" s="961"/>
      <c r="IV10" s="961"/>
      <c r="IW10" s="961"/>
      <c r="IX10" s="961"/>
      <c r="IY10" s="961">
        <v>23.501249999999999</v>
      </c>
      <c r="IZ10" s="961"/>
      <c r="JA10" s="961"/>
      <c r="JB10" s="961"/>
      <c r="JC10" s="961"/>
      <c r="JD10" s="961"/>
      <c r="JE10" s="961"/>
      <c r="JF10" s="961">
        <v>24.157499999999995</v>
      </c>
      <c r="JG10" s="961"/>
      <c r="JH10" s="961"/>
      <c r="JI10" s="961"/>
      <c r="JJ10" s="961"/>
      <c r="JK10" s="961"/>
      <c r="JL10" s="961"/>
      <c r="JM10" s="961">
        <v>24.157499999999995</v>
      </c>
      <c r="JN10" s="961"/>
      <c r="JO10" s="961"/>
      <c r="JP10" s="961"/>
      <c r="JQ10" s="961"/>
      <c r="JR10" s="961"/>
      <c r="JS10" s="961"/>
      <c r="JT10" s="961">
        <v>24.157499999999995</v>
      </c>
      <c r="JU10" s="961"/>
      <c r="JV10" s="961"/>
      <c r="JW10" s="961"/>
      <c r="JX10" s="961"/>
      <c r="JY10" s="961"/>
      <c r="JZ10" s="961"/>
      <c r="KA10" s="961">
        <v>24.157499999999995</v>
      </c>
      <c r="KB10" s="961"/>
      <c r="KC10" s="961"/>
      <c r="KD10" s="961"/>
      <c r="KE10" s="961"/>
      <c r="KF10" s="961"/>
      <c r="KG10" s="961"/>
      <c r="KH10" s="961">
        <v>12.112499999999999</v>
      </c>
      <c r="KI10" s="961"/>
      <c r="KJ10" s="961"/>
      <c r="KK10" s="961"/>
      <c r="KL10" s="961"/>
      <c r="KM10" s="961"/>
      <c r="KN10" s="961"/>
      <c r="KO10" s="961">
        <v>15.667499999999997</v>
      </c>
      <c r="KP10" s="961"/>
      <c r="KQ10" s="961"/>
      <c r="KR10" s="961"/>
      <c r="KS10" s="961"/>
      <c r="KT10" s="961"/>
      <c r="KU10" s="961"/>
      <c r="KV10" s="961">
        <v>19.188749999999999</v>
      </c>
      <c r="KW10" s="961"/>
      <c r="KX10" s="961"/>
      <c r="KY10" s="961"/>
      <c r="KZ10" s="961"/>
      <c r="LA10" s="961"/>
      <c r="LB10" s="961"/>
      <c r="LC10" s="961">
        <v>24.157499999999995</v>
      </c>
      <c r="LD10" s="961"/>
      <c r="LE10" s="961"/>
      <c r="LF10" s="961"/>
      <c r="LG10" s="961"/>
      <c r="LH10" s="961"/>
      <c r="LI10" s="961"/>
      <c r="LJ10" s="961">
        <v>24.157499999999995</v>
      </c>
      <c r="LK10" s="961"/>
      <c r="LL10" s="961"/>
      <c r="LM10" s="961"/>
      <c r="LN10" s="961"/>
      <c r="LO10" s="961"/>
      <c r="LP10" s="961"/>
      <c r="LQ10" s="961">
        <v>24.157499999999995</v>
      </c>
      <c r="LR10" s="961"/>
      <c r="LS10" s="961"/>
      <c r="LT10" s="961"/>
      <c r="LU10" s="961"/>
      <c r="LV10" s="961"/>
      <c r="LW10" s="961"/>
      <c r="LX10" s="961">
        <v>24.157499999999995</v>
      </c>
      <c r="LY10" s="961"/>
      <c r="LZ10" s="961"/>
      <c r="MA10" s="961"/>
      <c r="MB10" s="961"/>
      <c r="MC10" s="961"/>
      <c r="MD10" s="961"/>
      <c r="ME10" s="961">
        <v>24.157499999999995</v>
      </c>
      <c r="MF10" s="961"/>
      <c r="MG10" s="961"/>
      <c r="MH10" s="961"/>
      <c r="MI10" s="961"/>
      <c r="MJ10" s="961"/>
      <c r="MK10" s="961"/>
      <c r="ML10" s="961">
        <v>24.157499999999995</v>
      </c>
      <c r="MM10" s="961"/>
      <c r="MN10" s="961"/>
      <c r="MO10" s="961"/>
      <c r="MP10" s="961"/>
      <c r="MQ10" s="961"/>
      <c r="MR10" s="961"/>
      <c r="MS10" s="961">
        <v>24.157499999999995</v>
      </c>
      <c r="MT10" s="961"/>
      <c r="MU10" s="961"/>
      <c r="MV10" s="961"/>
      <c r="MW10" s="961"/>
      <c r="MX10" s="961"/>
      <c r="MY10" s="961"/>
      <c r="MZ10" s="961">
        <v>24.157499999999995</v>
      </c>
      <c r="NA10" s="961"/>
      <c r="NB10" s="961"/>
      <c r="NC10" s="961"/>
      <c r="ND10" s="961"/>
      <c r="NE10" s="961"/>
      <c r="NF10" s="961"/>
      <c r="NG10" s="961">
        <v>24.157499999999995</v>
      </c>
      <c r="NH10" s="961"/>
      <c r="NI10" s="961"/>
      <c r="NJ10" s="961"/>
      <c r="NK10" s="961"/>
      <c r="NL10" s="961"/>
      <c r="NM10" s="961"/>
      <c r="NN10" s="961">
        <v>24.157499999999995</v>
      </c>
      <c r="NO10" s="961"/>
      <c r="NP10" s="961"/>
      <c r="NQ10" s="961"/>
      <c r="NR10" s="961"/>
      <c r="NS10" s="961"/>
      <c r="NT10" s="961"/>
      <c r="NU10" s="961">
        <v>24.157499999999995</v>
      </c>
      <c r="NV10" s="961"/>
      <c r="NW10" s="961"/>
      <c r="NX10" s="961"/>
      <c r="NY10" s="961"/>
      <c r="NZ10" s="961"/>
      <c r="OA10" s="961"/>
      <c r="OB10" s="961">
        <v>24.157499999999995</v>
      </c>
      <c r="OC10" s="961"/>
      <c r="OD10" s="961"/>
      <c r="OE10" s="961"/>
      <c r="OF10" s="961"/>
      <c r="OG10" s="961"/>
      <c r="OH10" s="961"/>
      <c r="OI10" s="961">
        <v>24.412499999999998</v>
      </c>
      <c r="OJ10" s="961"/>
      <c r="OK10" s="961"/>
      <c r="OL10" s="961"/>
      <c r="OM10" s="961"/>
      <c r="ON10" s="961"/>
      <c r="OO10" s="961"/>
      <c r="OP10" s="961">
        <v>24.412499999999998</v>
      </c>
      <c r="OQ10" s="961"/>
      <c r="OR10" s="961"/>
      <c r="OS10" s="961"/>
      <c r="OT10" s="961"/>
      <c r="OU10" s="961"/>
      <c r="OV10" s="961"/>
      <c r="OW10" s="961">
        <v>16.424999999999997</v>
      </c>
      <c r="OX10" s="961"/>
      <c r="OY10" s="961"/>
      <c r="OZ10" s="961"/>
      <c r="PA10" s="961"/>
      <c r="PB10" s="961"/>
      <c r="PC10" s="961"/>
      <c r="PD10" s="961">
        <v>15.75</v>
      </c>
      <c r="PE10" s="961"/>
      <c r="PF10" s="961"/>
      <c r="PG10" s="961"/>
      <c r="PH10" s="961"/>
      <c r="PI10" s="961"/>
      <c r="PJ10" s="961"/>
      <c r="PK10" s="961">
        <v>24.412499999999998</v>
      </c>
      <c r="PL10" s="961"/>
      <c r="PM10" s="961"/>
      <c r="PN10" s="961"/>
      <c r="PO10" s="961"/>
      <c r="PP10" s="961"/>
      <c r="PQ10" s="961"/>
      <c r="PR10" s="961">
        <v>24.412499999999998</v>
      </c>
      <c r="PS10" s="961"/>
      <c r="PT10" s="961"/>
      <c r="PU10" s="961"/>
      <c r="PV10" s="961"/>
      <c r="PW10" s="961"/>
      <c r="PX10" s="961"/>
      <c r="PY10" s="961">
        <v>24.412499999999998</v>
      </c>
      <c r="PZ10" s="961"/>
      <c r="QA10" s="961"/>
      <c r="QB10" s="961"/>
      <c r="QC10" s="961"/>
      <c r="QD10" s="961"/>
      <c r="QE10" s="961"/>
      <c r="QF10" s="961">
        <v>24.412499999999998</v>
      </c>
      <c r="QG10" s="961"/>
      <c r="QH10" s="961"/>
      <c r="QI10" s="961"/>
      <c r="QJ10" s="961"/>
      <c r="QK10" s="961"/>
      <c r="QL10" s="961"/>
      <c r="QM10" s="961">
        <v>24.412499999999998</v>
      </c>
      <c r="QN10" s="961"/>
      <c r="QO10" s="961"/>
      <c r="QP10" s="961"/>
      <c r="QQ10" s="961"/>
      <c r="QR10" s="961"/>
      <c r="QS10" s="961"/>
      <c r="QT10" s="961">
        <v>24.412499999999998</v>
      </c>
      <c r="QU10" s="961"/>
      <c r="QV10" s="961"/>
      <c r="QW10" s="961"/>
      <c r="QX10" s="961"/>
      <c r="QY10" s="961"/>
      <c r="QZ10" s="961"/>
      <c r="RA10" s="961">
        <v>19.162499999999998</v>
      </c>
      <c r="RB10" s="961"/>
      <c r="RC10" s="961"/>
      <c r="RD10" s="961"/>
      <c r="RE10" s="961"/>
      <c r="RF10" s="961"/>
      <c r="RG10" s="961"/>
      <c r="RH10" s="961">
        <v>20.924999999999997</v>
      </c>
      <c r="RI10" s="961"/>
      <c r="RJ10" s="961"/>
      <c r="RK10" s="961"/>
      <c r="RL10" s="961"/>
      <c r="RM10" s="961"/>
      <c r="RN10" s="961"/>
      <c r="RO10" s="961">
        <v>21.412499999999998</v>
      </c>
      <c r="RP10" s="961"/>
      <c r="RQ10" s="961"/>
      <c r="RR10" s="961"/>
      <c r="RS10" s="961"/>
      <c r="RT10" s="961"/>
      <c r="RU10" s="961"/>
      <c r="RV10" s="961">
        <v>24.412499999999998</v>
      </c>
      <c r="RW10" s="961"/>
      <c r="RX10" s="961"/>
      <c r="RY10" s="961"/>
      <c r="RZ10" s="961"/>
      <c r="SA10" s="961"/>
      <c r="SB10" s="961"/>
      <c r="SC10" s="961">
        <v>24.412499999999998</v>
      </c>
      <c r="SD10" s="961"/>
      <c r="SE10" s="961"/>
      <c r="SF10" s="961"/>
      <c r="SG10" s="961"/>
      <c r="SH10" s="961"/>
      <c r="SI10" s="961"/>
      <c r="SJ10" s="961">
        <v>24.412499999999998</v>
      </c>
      <c r="SK10" s="961"/>
      <c r="SL10" s="961"/>
      <c r="SM10" s="961"/>
      <c r="SN10" s="961"/>
      <c r="SO10" s="961"/>
      <c r="SP10" s="961"/>
      <c r="SQ10" s="961">
        <v>24.412499999999998</v>
      </c>
      <c r="SR10" s="961"/>
      <c r="SS10" s="961"/>
      <c r="ST10" s="961"/>
      <c r="SU10" s="956"/>
      <c r="SV10" s="961"/>
      <c r="SW10" s="961"/>
      <c r="SX10" s="965">
        <v>20.924999999999997</v>
      </c>
      <c r="SY10" s="965"/>
      <c r="SZ10" s="965"/>
      <c r="TA10" s="965"/>
      <c r="TB10" s="965"/>
      <c r="TC10" s="965"/>
      <c r="TD10" s="965"/>
      <c r="TE10" s="965">
        <v>18</v>
      </c>
      <c r="TF10" s="965"/>
      <c r="TG10" s="965"/>
      <c r="TH10" s="965"/>
      <c r="TI10" s="965"/>
      <c r="TJ10" s="965"/>
      <c r="TK10" s="965"/>
      <c r="TL10" s="965">
        <v>23.662499999999998</v>
      </c>
      <c r="TM10" s="965"/>
      <c r="TN10" s="965"/>
      <c r="TO10" s="965"/>
      <c r="TP10" s="965"/>
      <c r="TQ10" s="965"/>
      <c r="TR10" s="965"/>
      <c r="TS10" s="965">
        <v>24.412499999999998</v>
      </c>
      <c r="TT10" s="965"/>
      <c r="TU10" s="965"/>
      <c r="TV10" s="965"/>
      <c r="TW10" s="965"/>
      <c r="TX10" s="965"/>
      <c r="TY10" s="966"/>
      <c r="TZ10" s="956">
        <v>22.912499999999998</v>
      </c>
      <c r="UA10" s="967"/>
      <c r="UB10" s="965"/>
      <c r="UC10" s="965"/>
      <c r="UD10" s="965"/>
      <c r="UE10" s="965"/>
      <c r="UF10" s="965"/>
      <c r="UG10" s="965">
        <v>24.412499999999998</v>
      </c>
      <c r="UH10" s="965"/>
      <c r="UI10" s="965"/>
      <c r="UJ10" s="965"/>
      <c r="UK10" s="965"/>
      <c r="UL10" s="965"/>
      <c r="UM10" s="965"/>
      <c r="UN10" s="965">
        <v>24.412499999999998</v>
      </c>
      <c r="UO10" s="965"/>
      <c r="UP10" s="965"/>
      <c r="UQ10" s="965"/>
      <c r="UR10" s="965"/>
      <c r="US10" s="965"/>
      <c r="UT10" s="965"/>
      <c r="UU10" s="965">
        <v>23.174999999999997</v>
      </c>
      <c r="UV10" s="965"/>
      <c r="UW10" s="965"/>
      <c r="UX10" s="965"/>
      <c r="UY10" s="965"/>
      <c r="UZ10" s="965"/>
      <c r="VA10" s="965"/>
      <c r="VB10" s="965">
        <v>23.662499999999998</v>
      </c>
      <c r="VC10" s="966"/>
      <c r="VD10" s="956"/>
      <c r="VE10" s="956"/>
      <c r="VF10" s="956"/>
      <c r="VG10" s="956"/>
      <c r="VH10" s="956"/>
      <c r="VI10" s="956">
        <v>24.412499999999998</v>
      </c>
      <c r="VJ10" s="956"/>
      <c r="VK10" s="956"/>
      <c r="VL10" s="956"/>
      <c r="VM10" s="956"/>
      <c r="VN10" s="956"/>
      <c r="VO10" s="956"/>
      <c r="VP10" s="956">
        <v>20.924999999999997</v>
      </c>
      <c r="VQ10" s="956"/>
      <c r="VR10" s="956"/>
      <c r="VS10" s="956"/>
      <c r="VT10" s="956"/>
      <c r="VU10" s="956"/>
      <c r="VV10" s="956"/>
      <c r="VW10" s="956">
        <v>24.412499999999998</v>
      </c>
      <c r="VX10" s="956"/>
      <c r="VY10" s="956"/>
      <c r="VZ10" s="956"/>
      <c r="WA10" s="956"/>
      <c r="WB10" s="956"/>
      <c r="WC10" s="956"/>
      <c r="WD10" s="956">
        <v>24.412499999999998</v>
      </c>
      <c r="WE10" s="956"/>
      <c r="WF10" s="956"/>
      <c r="WG10" s="956"/>
      <c r="WH10" s="956"/>
      <c r="WI10" s="956"/>
      <c r="WJ10" s="956"/>
      <c r="WK10" s="956">
        <v>24.412499999999998</v>
      </c>
      <c r="WL10" s="956"/>
      <c r="WM10" s="956"/>
      <c r="WN10" s="956"/>
      <c r="WO10" s="956"/>
      <c r="WP10" s="956"/>
      <c r="WQ10" s="956"/>
      <c r="WR10" s="956">
        <v>13.912500000000001</v>
      </c>
      <c r="WS10" s="956"/>
      <c r="WT10" s="956"/>
      <c r="WU10" s="956"/>
      <c r="WV10" s="956"/>
      <c r="WW10" s="956"/>
      <c r="WX10" s="956"/>
      <c r="WY10" s="956">
        <v>24.412499999999998</v>
      </c>
      <c r="WZ10" s="956"/>
      <c r="XA10" s="956"/>
      <c r="XB10" s="956"/>
      <c r="XC10" s="956"/>
      <c r="XD10" s="956"/>
      <c r="XE10" s="956"/>
      <c r="XF10" s="956">
        <v>23.662499999999998</v>
      </c>
      <c r="XG10" s="956"/>
      <c r="XH10" s="956"/>
      <c r="XI10" s="956"/>
      <c r="XJ10" s="956"/>
      <c r="XK10" s="956"/>
      <c r="XL10" s="956"/>
      <c r="XM10" s="956">
        <v>24.412499999999998</v>
      </c>
      <c r="XN10" s="956"/>
      <c r="XO10" s="956"/>
      <c r="XP10" s="956"/>
      <c r="XQ10" s="956"/>
      <c r="XR10" s="956"/>
      <c r="XS10" s="956"/>
      <c r="XT10" s="956">
        <v>22.424999999999997</v>
      </c>
      <c r="XU10" s="956"/>
      <c r="XV10" s="956"/>
      <c r="XW10" s="956"/>
      <c r="XX10" s="956"/>
      <c r="XY10" s="956"/>
      <c r="XZ10" s="956"/>
      <c r="YA10" s="956">
        <v>20.924999999999997</v>
      </c>
      <c r="YB10" s="956"/>
      <c r="YC10" s="956"/>
      <c r="YD10" s="956"/>
      <c r="YE10" s="956"/>
      <c r="YF10" s="956"/>
      <c r="YG10" s="956"/>
      <c r="YH10" s="956">
        <v>7.5</v>
      </c>
      <c r="YI10" s="956"/>
      <c r="YJ10" s="956"/>
      <c r="YK10" s="956"/>
      <c r="YL10" s="956"/>
      <c r="YM10" s="956"/>
      <c r="YN10" s="956"/>
      <c r="YO10" s="956">
        <v>16.424999999999997</v>
      </c>
      <c r="YP10" s="956"/>
      <c r="YQ10" s="956"/>
      <c r="YR10" s="956"/>
      <c r="YS10" s="956"/>
      <c r="YT10" s="956"/>
      <c r="YU10" s="956"/>
      <c r="YV10" s="956">
        <v>16.912499999999998</v>
      </c>
      <c r="YW10" s="956"/>
      <c r="YX10" s="956"/>
      <c r="YY10" s="956"/>
      <c r="YZ10" s="956"/>
      <c r="ZA10" s="956"/>
      <c r="ZB10" s="956"/>
      <c r="ZC10" s="956">
        <v>24.412499999999998</v>
      </c>
      <c r="ZD10" s="956"/>
      <c r="ZE10" s="956"/>
      <c r="ZF10" s="956"/>
      <c r="ZG10" s="956"/>
      <c r="ZH10" s="956"/>
      <c r="ZI10" s="956"/>
      <c r="ZJ10" s="956">
        <v>20.924999999999997</v>
      </c>
      <c r="ZK10" s="956"/>
      <c r="ZL10" s="956"/>
      <c r="ZM10" s="956"/>
      <c r="ZN10" s="956"/>
      <c r="ZO10" s="956"/>
      <c r="ZP10" s="956"/>
      <c r="ZQ10" s="956">
        <v>24.412499999999998</v>
      </c>
      <c r="ZR10" s="956"/>
      <c r="ZS10" s="956"/>
      <c r="ZT10" s="956"/>
      <c r="ZU10" s="956"/>
      <c r="ZV10" s="956"/>
      <c r="ZW10" s="956"/>
      <c r="ZX10" s="956">
        <v>24.412499999999998</v>
      </c>
      <c r="ZY10" s="956"/>
      <c r="ZZ10" s="956"/>
      <c r="AAA10" s="956"/>
      <c r="AAB10" s="956"/>
      <c r="AAC10" s="956"/>
      <c r="AAD10" s="956"/>
      <c r="AAE10" s="956">
        <v>24.412499999999998</v>
      </c>
      <c r="AAF10" s="956"/>
      <c r="AAG10" s="956"/>
      <c r="AAH10" s="956"/>
      <c r="AAI10" s="956"/>
      <c r="AAJ10" s="956"/>
      <c r="AAK10" s="956"/>
      <c r="AAL10" s="956">
        <v>24.412499999999998</v>
      </c>
      <c r="AAM10" s="956"/>
      <c r="AAN10" s="956"/>
      <c r="AAO10" s="956"/>
      <c r="AAP10" s="956"/>
      <c r="AAQ10" s="956"/>
      <c r="AAR10" s="956"/>
      <c r="AAS10" s="956">
        <v>24.412499999999998</v>
      </c>
      <c r="AAT10" s="956"/>
      <c r="AAU10" s="956"/>
      <c r="AAV10" s="956"/>
      <c r="AAW10" s="956"/>
      <c r="AAX10" s="956"/>
      <c r="AAY10" s="956"/>
      <c r="AAZ10" s="956">
        <v>24.412499999999998</v>
      </c>
      <c r="ABA10" s="956"/>
      <c r="ABB10" s="956"/>
      <c r="ABC10" s="956"/>
      <c r="ABD10" s="956"/>
      <c r="ABE10" s="956"/>
      <c r="ABF10" s="956"/>
      <c r="ABG10" s="956">
        <v>24.412499999999998</v>
      </c>
      <c r="ABH10" s="956"/>
      <c r="ABI10" s="956"/>
      <c r="ABJ10" s="956"/>
      <c r="ABK10" s="956"/>
      <c r="ABL10" s="956"/>
      <c r="ABM10" s="956"/>
      <c r="ABN10" s="958">
        <f>PARAMS!$F$7*ABN9</f>
        <v>18.9375</v>
      </c>
      <c r="ABO10" s="959"/>
      <c r="ABP10" s="959"/>
      <c r="ABQ10" s="959"/>
      <c r="ABR10" s="959"/>
      <c r="ABS10" s="959"/>
      <c r="ABT10" s="960"/>
      <c r="ABU10" s="958">
        <f>PARAMS!$F$7*ABU9</f>
        <v>17.4375</v>
      </c>
      <c r="ABV10" s="959"/>
      <c r="ABW10" s="959"/>
      <c r="ABX10" s="959"/>
      <c r="ABY10" s="959"/>
      <c r="ABZ10" s="959"/>
      <c r="ACA10" s="960"/>
      <c r="ACB10" s="958">
        <f>PARAMS!$F$7*ACB9</f>
        <v>17.4375</v>
      </c>
      <c r="ACC10" s="959"/>
      <c r="ACD10" s="959"/>
      <c r="ACE10" s="959"/>
      <c r="ACF10" s="959"/>
      <c r="ACG10" s="959"/>
      <c r="ACH10" s="960"/>
      <c r="ACI10" s="958">
        <f>PARAMS!$F$7*ACI9</f>
        <v>10.950000000000001</v>
      </c>
      <c r="ACJ10" s="959"/>
      <c r="ACK10" s="959"/>
      <c r="ACL10" s="959"/>
      <c r="ACM10" s="959"/>
      <c r="ACN10" s="959"/>
      <c r="ACO10" s="960"/>
      <c r="ACP10" s="958">
        <f>PARAMS!$F$7*ACP9</f>
        <v>17.4375</v>
      </c>
      <c r="ACQ10" s="959"/>
      <c r="ACR10" s="959"/>
      <c r="ACS10" s="959"/>
      <c r="ACT10" s="959"/>
      <c r="ACU10" s="959"/>
      <c r="ACV10" s="960"/>
      <c r="ACW10" s="958">
        <f>PARAMS!$F$7*ACW9</f>
        <v>17.4375</v>
      </c>
      <c r="ACX10" s="959"/>
      <c r="ACY10" s="959"/>
      <c r="ACZ10" s="959"/>
      <c r="ADA10" s="959"/>
      <c r="ADB10" s="959"/>
      <c r="ADC10" s="960"/>
      <c r="ADD10" s="957" cm="1">
        <f t="array" ref="ADD10">SUM((ADD14:ADH84)*(--($E$13:$E$83=$E$9)))</f>
        <v>14</v>
      </c>
      <c r="ADE10" s="957"/>
      <c r="ADF10" s="957"/>
      <c r="ADG10" s="957"/>
      <c r="ADH10" s="957"/>
      <c r="ADI10" s="957"/>
      <c r="ADJ10" s="957"/>
      <c r="ADK10" s="958">
        <f>PARAMS!$F$7*ADK9</f>
        <v>15.450000000000001</v>
      </c>
      <c r="ADL10" s="959"/>
      <c r="ADM10" s="959"/>
      <c r="ADN10" s="959"/>
      <c r="ADO10" s="959"/>
      <c r="ADP10" s="959"/>
      <c r="ADQ10" s="960"/>
      <c r="ADR10" s="958">
        <f>PARAMS!$F$7*ADR9</f>
        <v>13.950000000000001</v>
      </c>
      <c r="ADS10" s="959"/>
      <c r="ADT10" s="959"/>
      <c r="ADU10" s="959"/>
      <c r="ADV10" s="959"/>
      <c r="ADW10" s="959"/>
      <c r="ADX10" s="960"/>
      <c r="ADY10" s="958">
        <f>PARAMS!$F$7*ADY9</f>
        <v>13.950000000000001</v>
      </c>
      <c r="ADZ10" s="959"/>
      <c r="AEA10" s="959"/>
      <c r="AEB10" s="959"/>
      <c r="AEC10" s="959"/>
      <c r="AED10" s="959"/>
      <c r="AEE10" s="960"/>
      <c r="AEF10" s="958">
        <f>PARAMS!$F$7*AEF9</f>
        <v>13.950000000000001</v>
      </c>
      <c r="AEG10" s="959"/>
      <c r="AEH10" s="959"/>
      <c r="AEI10" s="959"/>
      <c r="AEJ10" s="959"/>
      <c r="AEK10" s="959"/>
      <c r="AEL10" s="960"/>
      <c r="AEM10" s="958">
        <f>PARAMS!$F$7*AEM9</f>
        <v>13.6875</v>
      </c>
      <c r="AEN10" s="959"/>
      <c r="AEO10" s="959"/>
      <c r="AEP10" s="959"/>
      <c r="AEQ10" s="959"/>
      <c r="AER10" s="959"/>
      <c r="AES10" s="960"/>
      <c r="AET10" s="958">
        <f>PARAMS!$F$7*AET9</f>
        <v>16.6875</v>
      </c>
      <c r="AEU10" s="959"/>
      <c r="AEV10" s="959"/>
      <c r="AEW10" s="959"/>
      <c r="AEX10" s="959"/>
      <c r="AEY10" s="959"/>
      <c r="AEZ10" s="960"/>
      <c r="AFA10" s="958">
        <f>PARAMS!$F$7*AFA9</f>
        <v>15.450000000000001</v>
      </c>
      <c r="AFB10" s="959"/>
      <c r="AFC10" s="959"/>
      <c r="AFD10" s="959"/>
      <c r="AFE10" s="959"/>
      <c r="AFF10" s="959"/>
      <c r="AFG10" s="960"/>
      <c r="AFH10" s="958">
        <f>PARAMS!$F$7*AFH9</f>
        <v>14.4375</v>
      </c>
      <c r="AFI10" s="959"/>
      <c r="AFJ10" s="959"/>
      <c r="AFK10" s="959"/>
      <c r="AFL10" s="959"/>
      <c r="AFM10" s="959"/>
      <c r="AFN10" s="960"/>
      <c r="AFO10" s="958">
        <f>PARAMS!$F$7*AFO9</f>
        <v>17.4375</v>
      </c>
      <c r="AFP10" s="959"/>
      <c r="AFQ10" s="959"/>
      <c r="AFR10" s="959"/>
      <c r="AFS10" s="959"/>
      <c r="AFT10" s="959"/>
      <c r="AFU10" s="960"/>
      <c r="AFV10" s="958">
        <f>PARAMS!$F$7*AFV9</f>
        <v>13.950000000000001</v>
      </c>
      <c r="AFW10" s="959"/>
      <c r="AFX10" s="959"/>
      <c r="AFY10" s="959"/>
      <c r="AFZ10" s="959"/>
      <c r="AGA10" s="959"/>
      <c r="AGB10" s="960"/>
      <c r="AGC10" s="958">
        <f>PARAMS!$F$7*AGC9</f>
        <v>13.950000000000001</v>
      </c>
      <c r="AGD10" s="959"/>
      <c r="AGE10" s="959"/>
      <c r="AGF10" s="959"/>
      <c r="AGG10" s="959"/>
      <c r="AGH10" s="959"/>
      <c r="AGI10" s="960"/>
      <c r="AGJ10" s="958">
        <f>PARAMS!$F$7*AGJ9</f>
        <v>17.4375</v>
      </c>
      <c r="AGK10" s="959"/>
      <c r="AGL10" s="959"/>
      <c r="AGM10" s="959"/>
      <c r="AGN10" s="959"/>
      <c r="AGO10" s="959"/>
      <c r="AGP10" s="960"/>
      <c r="AGQ10" s="958">
        <f>PARAMS!$F$7*AGQ9</f>
        <v>17.4375</v>
      </c>
      <c r="AGR10" s="959"/>
      <c r="AGS10" s="959"/>
      <c r="AGT10" s="959"/>
      <c r="AGU10" s="959"/>
      <c r="AGV10" s="959"/>
      <c r="AGW10" s="960"/>
      <c r="AGX10" s="958">
        <f>PARAMS!$F$7*AGX9</f>
        <v>17.4375</v>
      </c>
      <c r="AGY10" s="959"/>
      <c r="AGZ10" s="959"/>
      <c r="AHA10" s="959"/>
      <c r="AHB10" s="959"/>
      <c r="AHC10" s="959"/>
      <c r="AHD10" s="960"/>
      <c r="AHE10" s="958">
        <f>PARAMS!$F$7*AHE9</f>
        <v>12</v>
      </c>
      <c r="AHF10" s="959"/>
      <c r="AHG10" s="959"/>
      <c r="AHH10" s="959"/>
      <c r="AHI10" s="959"/>
      <c r="AHJ10" s="959"/>
      <c r="AHK10" s="960"/>
      <c r="AHL10" s="958">
        <f>PARAMS!$F$7*AHL9</f>
        <v>17.4375</v>
      </c>
      <c r="AHM10" s="959"/>
      <c r="AHN10" s="959"/>
      <c r="AHO10" s="959"/>
      <c r="AHP10" s="959"/>
      <c r="AHQ10" s="959"/>
      <c r="AHR10" s="960"/>
      <c r="AHS10" s="958">
        <f>PARAMS!$F$7*AHS9</f>
        <v>17.4375</v>
      </c>
      <c r="AHT10" s="959"/>
      <c r="AHU10" s="959"/>
      <c r="AHV10" s="959"/>
      <c r="AHW10" s="959"/>
      <c r="AHX10" s="959"/>
      <c r="AHY10" s="960"/>
      <c r="AHZ10" s="958">
        <f>PARAMS!$F$7*AHZ9</f>
        <v>17.4375</v>
      </c>
      <c r="AIA10" s="959"/>
      <c r="AIB10" s="959"/>
      <c r="AIC10" s="959"/>
      <c r="AID10" s="959"/>
      <c r="AIE10" s="959"/>
      <c r="AIF10" s="960"/>
      <c r="AIG10" s="958">
        <f>PARAMS!$F$7*AIG9</f>
        <v>14.4375</v>
      </c>
      <c r="AIH10" s="959"/>
      <c r="AII10" s="959"/>
      <c r="AIJ10" s="959"/>
      <c r="AIK10" s="959"/>
      <c r="AIL10" s="959"/>
      <c r="AIM10" s="960"/>
      <c r="AIN10" s="958">
        <f>PARAMS!$F$7*AIN9</f>
        <v>13.950000000000001</v>
      </c>
      <c r="AIO10" s="959"/>
      <c r="AIP10" s="959"/>
      <c r="AIQ10" s="959"/>
      <c r="AIR10" s="959"/>
      <c r="AIS10" s="959"/>
      <c r="AIT10" s="960"/>
      <c r="AIU10" s="958">
        <f>PARAMS!$F$7*AIU9</f>
        <v>17.4375</v>
      </c>
      <c r="AIV10" s="959"/>
      <c r="AIW10" s="959"/>
      <c r="AIX10" s="959"/>
      <c r="AIY10" s="959"/>
      <c r="AIZ10" s="959"/>
      <c r="AJA10" s="960"/>
      <c r="AJB10" s="958">
        <f>PARAMS!$F$7*AJB9</f>
        <v>17.4375</v>
      </c>
      <c r="AJC10" s="959"/>
      <c r="AJD10" s="959"/>
      <c r="AJE10" s="959"/>
      <c r="AJF10" s="959"/>
      <c r="AJG10" s="959"/>
      <c r="AJH10" s="960"/>
      <c r="AJI10" s="958">
        <f>PARAMS!$F$7*AJI9</f>
        <v>14.4375</v>
      </c>
      <c r="AJJ10" s="959"/>
      <c r="AJK10" s="959"/>
      <c r="AJL10" s="959"/>
      <c r="AJM10" s="959"/>
      <c r="AJN10" s="959"/>
      <c r="AJO10" s="960"/>
      <c r="AJP10" s="958">
        <f>PARAMS!$F$7*AJP9</f>
        <v>14.4375</v>
      </c>
      <c r="AJQ10" s="959"/>
      <c r="AJR10" s="959"/>
      <c r="AJS10" s="959"/>
      <c r="AJT10" s="959"/>
      <c r="AJU10" s="959"/>
      <c r="AJV10" s="960"/>
      <c r="AJW10" s="958">
        <f>PARAMS!$F$7*AJW9</f>
        <v>17.4375</v>
      </c>
      <c r="AJX10" s="959"/>
      <c r="AJY10" s="959"/>
      <c r="AJZ10" s="959"/>
      <c r="AKA10" s="959"/>
      <c r="AKB10" s="959"/>
      <c r="AKC10" s="960"/>
      <c r="AKD10" s="958">
        <f>PARAMS!$F$7*AKD9</f>
        <v>17.4375</v>
      </c>
      <c r="AKE10" s="959"/>
      <c r="AKF10" s="959"/>
      <c r="AKG10" s="959"/>
      <c r="AKH10" s="959"/>
      <c r="AKI10" s="959"/>
      <c r="AKJ10" s="960"/>
      <c r="AKK10" s="958">
        <f>PARAMS!$F$7*AKK9</f>
        <v>17.4375</v>
      </c>
      <c r="AKL10" s="959"/>
      <c r="AKM10" s="959"/>
      <c r="AKN10" s="959"/>
      <c r="AKO10" s="959"/>
      <c r="AKP10" s="959"/>
      <c r="AKQ10" s="960"/>
      <c r="AKR10" s="958">
        <f>PARAMS!$F$7*AKR9</f>
        <v>10.950000000000001</v>
      </c>
      <c r="AKS10" s="959"/>
      <c r="AKT10" s="959"/>
      <c r="AKU10" s="959"/>
      <c r="AKV10" s="959"/>
      <c r="AKW10" s="959"/>
      <c r="AKX10" s="960"/>
      <c r="AKY10" s="958">
        <f>PARAMS!$F$7*AKY9</f>
        <v>17.4375</v>
      </c>
      <c r="AKZ10" s="959"/>
      <c r="ALA10" s="959"/>
      <c r="ALB10" s="959"/>
      <c r="ALC10" s="959"/>
      <c r="ALD10" s="959"/>
      <c r="ALE10" s="960"/>
      <c r="ALF10" s="958">
        <f>PARAMS!$F$7*ALF9</f>
        <v>17.4375</v>
      </c>
      <c r="ALG10" s="959"/>
      <c r="ALH10" s="959"/>
      <c r="ALI10" s="959"/>
      <c r="ALJ10" s="959"/>
      <c r="ALK10" s="959"/>
      <c r="ALL10" s="960"/>
      <c r="ALM10" s="958">
        <f>PARAMS!$F$7*ALM9</f>
        <v>17.4375</v>
      </c>
      <c r="ALN10" s="959"/>
      <c r="ALO10" s="959"/>
      <c r="ALP10" s="959"/>
      <c r="ALQ10" s="959"/>
      <c r="ALR10" s="959"/>
      <c r="ALS10" s="960"/>
      <c r="ALT10" s="958">
        <f>PARAMS!$F$7*ALT9</f>
        <v>16.200000000000003</v>
      </c>
      <c r="ALU10" s="959"/>
      <c r="ALV10" s="959"/>
      <c r="ALW10" s="959"/>
      <c r="ALX10" s="959"/>
      <c r="ALY10" s="959"/>
      <c r="ALZ10" s="960"/>
      <c r="AMA10" s="958">
        <f>PARAMS!$F$7*AMA9</f>
        <v>13.950000000000001</v>
      </c>
      <c r="AMB10" s="959"/>
      <c r="AMC10" s="959"/>
      <c r="AMD10" s="959"/>
      <c r="AME10" s="959"/>
      <c r="AMF10" s="959"/>
      <c r="AMG10" s="960"/>
      <c r="AMH10" s="958">
        <f>PARAMS!$F$7*AMH9</f>
        <v>9</v>
      </c>
      <c r="AMI10" s="959"/>
      <c r="AMJ10" s="959"/>
      <c r="AMK10" s="959"/>
      <c r="AML10" s="959"/>
      <c r="AMM10" s="959"/>
      <c r="AMN10" s="960"/>
      <c r="AMO10" s="958">
        <f>PARAMS!$F$7*AMO9</f>
        <v>9</v>
      </c>
      <c r="AMP10" s="959"/>
      <c r="AMQ10" s="959"/>
      <c r="AMR10" s="959"/>
      <c r="AMS10" s="959"/>
      <c r="AMT10" s="959"/>
      <c r="AMU10" s="960"/>
      <c r="AMV10" s="958">
        <f>PARAMS!$F$7*AMV9</f>
        <v>13.6875</v>
      </c>
      <c r="AMW10" s="959"/>
      <c r="AMX10" s="959"/>
      <c r="AMY10" s="959"/>
      <c r="AMZ10" s="959"/>
      <c r="ANA10" s="959"/>
      <c r="ANB10" s="960"/>
      <c r="ANC10" s="958">
        <f>PARAMS!$F$7*ANC9</f>
        <v>17.4375</v>
      </c>
      <c r="AND10" s="959"/>
      <c r="ANE10" s="959"/>
      <c r="ANF10" s="959"/>
      <c r="ANG10" s="959"/>
      <c r="ANH10" s="959"/>
      <c r="ANI10" s="960"/>
      <c r="ANJ10" s="958">
        <f>PARAMS!$F$7*ANJ9</f>
        <v>17.4375</v>
      </c>
      <c r="ANK10" s="959"/>
      <c r="ANL10" s="959"/>
      <c r="ANM10" s="959"/>
      <c r="ANN10" s="959"/>
      <c r="ANO10" s="959"/>
      <c r="ANP10" s="960"/>
      <c r="ANQ10" s="958">
        <f>PARAMS!$F$7*ANQ9</f>
        <v>17.4375</v>
      </c>
      <c r="ANR10" s="959"/>
      <c r="ANS10" s="959"/>
      <c r="ANT10" s="959"/>
      <c r="ANU10" s="959"/>
      <c r="ANV10" s="959"/>
      <c r="ANW10" s="960"/>
      <c r="ANX10" s="958">
        <f>PARAMS!$F$7*ANX9</f>
        <v>17.4375</v>
      </c>
      <c r="ANY10" s="959"/>
      <c r="ANZ10" s="959"/>
      <c r="AOA10" s="959"/>
      <c r="AOB10" s="959"/>
      <c r="AOC10" s="959"/>
      <c r="AOD10" s="960"/>
      <c r="AOE10" s="958">
        <f>PARAMS!$F$7*AOE9</f>
        <v>17.4375</v>
      </c>
      <c r="AOF10" s="959"/>
      <c r="AOG10" s="959"/>
      <c r="AOH10" s="959"/>
      <c r="AOI10" s="959"/>
      <c r="AOJ10" s="959"/>
      <c r="AOK10" s="960"/>
      <c r="AOL10" s="958">
        <f>PARAMS!$F$7*AOL9</f>
        <v>17.4375</v>
      </c>
      <c r="AOM10" s="959"/>
      <c r="AON10" s="959"/>
      <c r="AOO10" s="959"/>
      <c r="AOP10" s="959"/>
      <c r="AOQ10" s="959"/>
      <c r="AOR10" s="960"/>
    </row>
    <row r="11" spans="1:1089" s="758" customFormat="1" ht="10.5" customHeight="1">
      <c r="D11" s="759"/>
      <c r="F11" s="758" t="s">
        <v>3</v>
      </c>
      <c r="G11" s="963">
        <v>11</v>
      </c>
      <c r="H11" s="963"/>
      <c r="I11" s="963"/>
      <c r="J11" s="963"/>
      <c r="K11" s="963"/>
      <c r="L11" s="963"/>
      <c r="M11" s="963"/>
      <c r="N11" s="963">
        <v>12</v>
      </c>
      <c r="O11" s="963"/>
      <c r="P11" s="963"/>
      <c r="Q11" s="963"/>
      <c r="R11" s="963"/>
      <c r="S11" s="963"/>
      <c r="T11" s="963"/>
      <c r="U11" s="963">
        <v>13</v>
      </c>
      <c r="V11" s="963"/>
      <c r="W11" s="963"/>
      <c r="X11" s="963"/>
      <c r="Y11" s="963"/>
      <c r="Z11" s="963"/>
      <c r="AA11" s="963"/>
      <c r="AB11" s="963">
        <v>14</v>
      </c>
      <c r="AC11" s="963"/>
      <c r="AD11" s="963"/>
      <c r="AE11" s="963"/>
      <c r="AF11" s="963"/>
      <c r="AG11" s="963"/>
      <c r="AH11" s="963"/>
      <c r="AI11" s="963">
        <v>15</v>
      </c>
      <c r="AJ11" s="963"/>
      <c r="AK11" s="963"/>
      <c r="AL11" s="963"/>
      <c r="AM11" s="963"/>
      <c r="AN11" s="963"/>
      <c r="AO11" s="963"/>
      <c r="AP11" s="963">
        <v>16</v>
      </c>
      <c r="AQ11" s="963"/>
      <c r="AR11" s="963"/>
      <c r="AS11" s="963"/>
      <c r="AT11" s="963"/>
      <c r="AU11" s="963"/>
      <c r="AV11" s="963"/>
      <c r="AW11" s="963">
        <v>17</v>
      </c>
      <c r="AX11" s="963"/>
      <c r="AY11" s="963"/>
      <c r="AZ11" s="963"/>
      <c r="BA11" s="963"/>
      <c r="BB11" s="963"/>
      <c r="BC11" s="963"/>
      <c r="BD11" s="963">
        <v>18</v>
      </c>
      <c r="BE11" s="963"/>
      <c r="BF11" s="963"/>
      <c r="BG11" s="963"/>
      <c r="BH11" s="963"/>
      <c r="BI11" s="963"/>
      <c r="BJ11" s="963"/>
      <c r="BK11" s="963">
        <v>19</v>
      </c>
      <c r="BL11" s="963"/>
      <c r="BM11" s="963"/>
      <c r="BN11" s="963"/>
      <c r="BO11" s="963"/>
      <c r="BP11" s="963"/>
      <c r="BQ11" s="963"/>
      <c r="BR11" s="963">
        <v>20</v>
      </c>
      <c r="BS11" s="963"/>
      <c r="BT11" s="963"/>
      <c r="BU11" s="963"/>
      <c r="BV11" s="963"/>
      <c r="BW11" s="963"/>
      <c r="BX11" s="963"/>
      <c r="BY11" s="963">
        <v>21</v>
      </c>
      <c r="BZ11" s="963"/>
      <c r="CA11" s="963"/>
      <c r="CB11" s="963"/>
      <c r="CC11" s="963"/>
      <c r="CD11" s="963"/>
      <c r="CE11" s="963"/>
      <c r="CF11" s="963">
        <v>22</v>
      </c>
      <c r="CG11" s="963"/>
      <c r="CH11" s="963"/>
      <c r="CI11" s="963"/>
      <c r="CJ11" s="963"/>
      <c r="CK11" s="963"/>
      <c r="CL11" s="963"/>
      <c r="CM11" s="963">
        <v>23</v>
      </c>
      <c r="CN11" s="963"/>
      <c r="CO11" s="963"/>
      <c r="CP11" s="963"/>
      <c r="CQ11" s="963"/>
      <c r="CR11" s="963"/>
      <c r="CS11" s="963"/>
      <c r="CT11" s="963">
        <v>24</v>
      </c>
      <c r="CU11" s="963"/>
      <c r="CV11" s="963"/>
      <c r="CW11" s="963"/>
      <c r="CX11" s="963"/>
      <c r="CY11" s="963"/>
      <c r="CZ11" s="963"/>
      <c r="DA11" s="963">
        <v>25</v>
      </c>
      <c r="DB11" s="963"/>
      <c r="DC11" s="963"/>
      <c r="DD11" s="963"/>
      <c r="DE11" s="963"/>
      <c r="DF11" s="963"/>
      <c r="DG11" s="963"/>
      <c r="DH11" s="963">
        <v>26</v>
      </c>
      <c r="DI11" s="963"/>
      <c r="DJ11" s="963"/>
      <c r="DK11" s="963"/>
      <c r="DL11" s="963"/>
      <c r="DM11" s="963"/>
      <c r="DN11" s="963"/>
      <c r="DO11" s="963">
        <v>27</v>
      </c>
      <c r="DP11" s="963"/>
      <c r="DQ11" s="963"/>
      <c r="DR11" s="963"/>
      <c r="DS11" s="963"/>
      <c r="DT11" s="963"/>
      <c r="DU11" s="963"/>
      <c r="DV11" s="963">
        <v>28</v>
      </c>
      <c r="DW11" s="963"/>
      <c r="DX11" s="963"/>
      <c r="DY11" s="963"/>
      <c r="DZ11" s="963"/>
      <c r="EA11" s="963"/>
      <c r="EB11" s="963"/>
      <c r="EC11" s="963">
        <v>29</v>
      </c>
      <c r="ED11" s="963"/>
      <c r="EE11" s="963"/>
      <c r="EF11" s="963"/>
      <c r="EG11" s="963"/>
      <c r="EH11" s="963"/>
      <c r="EI11" s="963"/>
      <c r="EJ11" s="963">
        <v>30</v>
      </c>
      <c r="EK11" s="963"/>
      <c r="EL11" s="963"/>
      <c r="EM11" s="963"/>
      <c r="EN11" s="963"/>
      <c r="EO11" s="963"/>
      <c r="EP11" s="963"/>
      <c r="EQ11" s="963">
        <v>31</v>
      </c>
      <c r="ER11" s="963"/>
      <c r="ES11" s="963"/>
      <c r="ET11" s="963"/>
      <c r="EU11" s="963"/>
      <c r="EV11" s="963"/>
      <c r="EW11" s="963"/>
      <c r="EX11" s="963">
        <v>32</v>
      </c>
      <c r="EY11" s="963"/>
      <c r="EZ11" s="963"/>
      <c r="FA11" s="963"/>
      <c r="FB11" s="963"/>
      <c r="FC11" s="963"/>
      <c r="FD11" s="963"/>
      <c r="FE11" s="963">
        <v>33</v>
      </c>
      <c r="FF11" s="963"/>
      <c r="FG11" s="963"/>
      <c r="FH11" s="963"/>
      <c r="FI11" s="963"/>
      <c r="FJ11" s="963"/>
      <c r="FK11" s="963"/>
      <c r="FL11" s="963">
        <v>34</v>
      </c>
      <c r="FM11" s="963"/>
      <c r="FN11" s="963"/>
      <c r="FO11" s="963"/>
      <c r="FP11" s="963"/>
      <c r="FQ11" s="963"/>
      <c r="FR11" s="963"/>
      <c r="FS11" s="963">
        <v>35</v>
      </c>
      <c r="FT11" s="963"/>
      <c r="FU11" s="963"/>
      <c r="FV11" s="963"/>
      <c r="FW11" s="963"/>
      <c r="FX11" s="963"/>
      <c r="FY11" s="963"/>
      <c r="FZ11" s="963">
        <v>36</v>
      </c>
      <c r="GA11" s="963"/>
      <c r="GB11" s="963"/>
      <c r="GC11" s="963"/>
      <c r="GD11" s="963"/>
      <c r="GE11" s="963"/>
      <c r="GF11" s="963"/>
      <c r="GG11" s="963">
        <v>37</v>
      </c>
      <c r="GH11" s="963"/>
      <c r="GI11" s="963"/>
      <c r="GJ11" s="963"/>
      <c r="GK11" s="963"/>
      <c r="GL11" s="963"/>
      <c r="GM11" s="963"/>
      <c r="GN11" s="963">
        <v>38</v>
      </c>
      <c r="GO11" s="963"/>
      <c r="GP11" s="963"/>
      <c r="GQ11" s="963"/>
      <c r="GR11" s="963"/>
      <c r="GS11" s="963"/>
      <c r="GT11" s="963"/>
      <c r="GU11" s="963">
        <v>39</v>
      </c>
      <c r="GV11" s="963"/>
      <c r="GW11" s="963"/>
      <c r="GX11" s="963"/>
      <c r="GY11" s="963"/>
      <c r="GZ11" s="963"/>
      <c r="HA11" s="963"/>
      <c r="HB11" s="963">
        <v>40</v>
      </c>
      <c r="HC11" s="963"/>
      <c r="HD11" s="963"/>
      <c r="HE11" s="963"/>
      <c r="HF11" s="963"/>
      <c r="HG11" s="963"/>
      <c r="HH11" s="963"/>
      <c r="HI11" s="963">
        <v>41</v>
      </c>
      <c r="HJ11" s="963"/>
      <c r="HK11" s="963"/>
      <c r="HL11" s="963"/>
      <c r="HM11" s="963"/>
      <c r="HN11" s="963"/>
      <c r="HO11" s="963"/>
      <c r="HP11" s="963">
        <v>42</v>
      </c>
      <c r="HQ11" s="963"/>
      <c r="HR11" s="963"/>
      <c r="HS11" s="963"/>
      <c r="HT11" s="963"/>
      <c r="HU11" s="963"/>
      <c r="HV11" s="963"/>
      <c r="HW11" s="963">
        <v>43</v>
      </c>
      <c r="HX11" s="963"/>
      <c r="HY11" s="963"/>
      <c r="HZ11" s="963"/>
      <c r="IA11" s="963"/>
      <c r="IB11" s="963"/>
      <c r="IC11" s="963"/>
      <c r="ID11" s="963">
        <v>44</v>
      </c>
      <c r="IE11" s="963"/>
      <c r="IF11" s="963"/>
      <c r="IG11" s="963"/>
      <c r="IH11" s="963"/>
      <c r="II11" s="963"/>
      <c r="IJ11" s="963"/>
      <c r="IK11" s="963">
        <v>45</v>
      </c>
      <c r="IL11" s="963"/>
      <c r="IM11" s="963"/>
      <c r="IN11" s="963"/>
      <c r="IO11" s="963"/>
      <c r="IP11" s="963"/>
      <c r="IQ11" s="963"/>
      <c r="IR11" s="963">
        <v>46</v>
      </c>
      <c r="IS11" s="963"/>
      <c r="IT11" s="963"/>
      <c r="IU11" s="963"/>
      <c r="IV11" s="963"/>
      <c r="IW11" s="963"/>
      <c r="IX11" s="963"/>
      <c r="IY11" s="963">
        <v>47</v>
      </c>
      <c r="IZ11" s="963"/>
      <c r="JA11" s="963"/>
      <c r="JB11" s="963"/>
      <c r="JC11" s="963"/>
      <c r="JD11" s="963"/>
      <c r="JE11" s="963"/>
      <c r="JF11" s="963">
        <v>48</v>
      </c>
      <c r="JG11" s="963"/>
      <c r="JH11" s="963"/>
      <c r="JI11" s="963"/>
      <c r="JJ11" s="963"/>
      <c r="JK11" s="963"/>
      <c r="JL11" s="963"/>
      <c r="JM11" s="963">
        <v>49</v>
      </c>
      <c r="JN11" s="963"/>
      <c r="JO11" s="963"/>
      <c r="JP11" s="963"/>
      <c r="JQ11" s="963"/>
      <c r="JR11" s="963"/>
      <c r="JS11" s="963"/>
      <c r="JT11" s="963">
        <v>50</v>
      </c>
      <c r="JU11" s="963"/>
      <c r="JV11" s="963"/>
      <c r="JW11" s="963"/>
      <c r="JX11" s="963"/>
      <c r="JY11" s="963"/>
      <c r="JZ11" s="963"/>
      <c r="KA11" s="963">
        <v>51</v>
      </c>
      <c r="KB11" s="963"/>
      <c r="KC11" s="963"/>
      <c r="KD11" s="963"/>
      <c r="KE11" s="963"/>
      <c r="KF11" s="963"/>
      <c r="KG11" s="963"/>
      <c r="KH11" s="963">
        <v>52</v>
      </c>
      <c r="KI11" s="963"/>
      <c r="KJ11" s="963"/>
      <c r="KK11" s="963"/>
      <c r="KL11" s="963"/>
      <c r="KM11" s="963"/>
      <c r="KN11" s="963"/>
      <c r="KO11" s="963">
        <v>1</v>
      </c>
      <c r="KP11" s="963"/>
      <c r="KQ11" s="963"/>
      <c r="KR11" s="963"/>
      <c r="KS11" s="963"/>
      <c r="KT11" s="963"/>
      <c r="KU11" s="963"/>
      <c r="KV11" s="963">
        <v>2</v>
      </c>
      <c r="KW11" s="963"/>
      <c r="KX11" s="963"/>
      <c r="KY11" s="963"/>
      <c r="KZ11" s="963"/>
      <c r="LA11" s="963"/>
      <c r="LB11" s="963"/>
      <c r="LC11" s="963">
        <v>3</v>
      </c>
      <c r="LD11" s="963"/>
      <c r="LE11" s="963"/>
      <c r="LF11" s="963"/>
      <c r="LG11" s="963"/>
      <c r="LH11" s="963"/>
      <c r="LI11" s="963"/>
      <c r="LJ11" s="963">
        <v>4</v>
      </c>
      <c r="LK11" s="963"/>
      <c r="LL11" s="963"/>
      <c r="LM11" s="963"/>
      <c r="LN11" s="963"/>
      <c r="LO11" s="963"/>
      <c r="LP11" s="963"/>
      <c r="LQ11" s="963">
        <v>5</v>
      </c>
      <c r="LR11" s="963"/>
      <c r="LS11" s="963"/>
      <c r="LT11" s="963"/>
      <c r="LU11" s="963"/>
      <c r="LV11" s="963"/>
      <c r="LW11" s="963"/>
      <c r="LX11" s="963">
        <v>6</v>
      </c>
      <c r="LY11" s="963"/>
      <c r="LZ11" s="963"/>
      <c r="MA11" s="963"/>
      <c r="MB11" s="963"/>
      <c r="MC11" s="963"/>
      <c r="MD11" s="963"/>
      <c r="ME11" s="963">
        <v>7</v>
      </c>
      <c r="MF11" s="963"/>
      <c r="MG11" s="963"/>
      <c r="MH11" s="963"/>
      <c r="MI11" s="963"/>
      <c r="MJ11" s="963"/>
      <c r="MK11" s="963"/>
      <c r="ML11" s="963">
        <v>8</v>
      </c>
      <c r="MM11" s="963"/>
      <c r="MN11" s="963"/>
      <c r="MO11" s="963"/>
      <c r="MP11" s="963"/>
      <c r="MQ11" s="963"/>
      <c r="MR11" s="963"/>
      <c r="MS11" s="963">
        <v>9</v>
      </c>
      <c r="MT11" s="963"/>
      <c r="MU11" s="963"/>
      <c r="MV11" s="963"/>
      <c r="MW11" s="963"/>
      <c r="MX11" s="963"/>
      <c r="MY11" s="963"/>
      <c r="MZ11" s="963">
        <v>10</v>
      </c>
      <c r="NA11" s="963"/>
      <c r="NB11" s="963"/>
      <c r="NC11" s="963"/>
      <c r="ND11" s="963"/>
      <c r="NE11" s="963"/>
      <c r="NF11" s="963"/>
      <c r="NG11" s="963">
        <v>11</v>
      </c>
      <c r="NH11" s="963"/>
      <c r="NI11" s="963"/>
      <c r="NJ11" s="963"/>
      <c r="NK11" s="963"/>
      <c r="NL11" s="963"/>
      <c r="NM11" s="963"/>
      <c r="NN11" s="963">
        <v>12</v>
      </c>
      <c r="NO11" s="963"/>
      <c r="NP11" s="963"/>
      <c r="NQ11" s="963"/>
      <c r="NR11" s="963"/>
      <c r="NS11" s="963"/>
      <c r="NT11" s="963"/>
      <c r="NU11" s="963">
        <v>13</v>
      </c>
      <c r="NV11" s="963"/>
      <c r="NW11" s="963"/>
      <c r="NX11" s="963"/>
      <c r="NY11" s="963"/>
      <c r="NZ11" s="963"/>
      <c r="OA11" s="963"/>
      <c r="OB11" s="963">
        <v>14</v>
      </c>
      <c r="OC11" s="963"/>
      <c r="OD11" s="963"/>
      <c r="OE11" s="963"/>
      <c r="OF11" s="963"/>
      <c r="OG11" s="963"/>
      <c r="OH11" s="963"/>
      <c r="OI11" s="963">
        <v>15</v>
      </c>
      <c r="OJ11" s="963"/>
      <c r="OK11" s="963"/>
      <c r="OL11" s="963"/>
      <c r="OM11" s="963"/>
      <c r="ON11" s="963"/>
      <c r="OO11" s="963"/>
      <c r="OP11" s="963">
        <v>16</v>
      </c>
      <c r="OQ11" s="963"/>
      <c r="OR11" s="963"/>
      <c r="OS11" s="963"/>
      <c r="OT11" s="963"/>
      <c r="OU11" s="963"/>
      <c r="OV11" s="963"/>
      <c r="OW11" s="963">
        <v>17</v>
      </c>
      <c r="OX11" s="963"/>
      <c r="OY11" s="963"/>
      <c r="OZ11" s="963"/>
      <c r="PA11" s="963"/>
      <c r="PB11" s="963"/>
      <c r="PC11" s="963"/>
      <c r="PD11" s="963">
        <v>18</v>
      </c>
      <c r="PE11" s="963"/>
      <c r="PF11" s="963"/>
      <c r="PG11" s="963"/>
      <c r="PH11" s="963"/>
      <c r="PI11" s="963"/>
      <c r="PJ11" s="963"/>
      <c r="PK11" s="963">
        <v>19</v>
      </c>
      <c r="PL11" s="963"/>
      <c r="PM11" s="963"/>
      <c r="PN11" s="963"/>
      <c r="PO11" s="963"/>
      <c r="PP11" s="963"/>
      <c r="PQ11" s="963"/>
      <c r="PR11" s="963">
        <v>20</v>
      </c>
      <c r="PS11" s="963"/>
      <c r="PT11" s="963"/>
      <c r="PU11" s="963"/>
      <c r="PV11" s="963"/>
      <c r="PW11" s="963"/>
      <c r="PX11" s="963"/>
      <c r="PY11" s="963">
        <v>21</v>
      </c>
      <c r="PZ11" s="963"/>
      <c r="QA11" s="963"/>
      <c r="QB11" s="963"/>
      <c r="QC11" s="963"/>
      <c r="QD11" s="963"/>
      <c r="QE11" s="963"/>
      <c r="QF11" s="963">
        <v>22</v>
      </c>
      <c r="QG11" s="963"/>
      <c r="QH11" s="963"/>
      <c r="QI11" s="963"/>
      <c r="QJ11" s="963"/>
      <c r="QK11" s="963"/>
      <c r="QL11" s="963"/>
      <c r="QM11" s="963">
        <v>23</v>
      </c>
      <c r="QN11" s="963"/>
      <c r="QO11" s="963"/>
      <c r="QP11" s="963"/>
      <c r="QQ11" s="963"/>
      <c r="QR11" s="963"/>
      <c r="QS11" s="963"/>
      <c r="QT11" s="963">
        <v>24</v>
      </c>
      <c r="QU11" s="963"/>
      <c r="QV11" s="963"/>
      <c r="QW11" s="963"/>
      <c r="QX11" s="963"/>
      <c r="QY11" s="963"/>
      <c r="QZ11" s="963"/>
      <c r="RA11" s="963">
        <v>25</v>
      </c>
      <c r="RB11" s="963"/>
      <c r="RC11" s="963"/>
      <c r="RD11" s="963"/>
      <c r="RE11" s="963"/>
      <c r="RF11" s="963"/>
      <c r="RG11" s="963"/>
      <c r="RH11" s="963">
        <v>26</v>
      </c>
      <c r="RI11" s="963"/>
      <c r="RJ11" s="963"/>
      <c r="RK11" s="963"/>
      <c r="RL11" s="963"/>
      <c r="RM11" s="963"/>
      <c r="RN11" s="963"/>
      <c r="RO11" s="963">
        <v>27</v>
      </c>
      <c r="RP11" s="963"/>
      <c r="RQ11" s="963"/>
      <c r="RR11" s="963"/>
      <c r="RS11" s="963"/>
      <c r="RT11" s="963"/>
      <c r="RU11" s="963"/>
      <c r="RV11" s="963">
        <v>28</v>
      </c>
      <c r="RW11" s="963"/>
      <c r="RX11" s="963"/>
      <c r="RY11" s="963"/>
      <c r="RZ11" s="963"/>
      <c r="SA11" s="963"/>
      <c r="SB11" s="963"/>
      <c r="SC11" s="963">
        <v>29</v>
      </c>
      <c r="SD11" s="963"/>
      <c r="SE11" s="963"/>
      <c r="SF11" s="963"/>
      <c r="SG11" s="963"/>
      <c r="SH11" s="963"/>
      <c r="SI11" s="963"/>
      <c r="SJ11" s="963">
        <v>30</v>
      </c>
      <c r="SK11" s="963"/>
      <c r="SL11" s="963"/>
      <c r="SM11" s="963"/>
      <c r="SN11" s="963"/>
      <c r="SO11" s="963"/>
      <c r="SP11" s="963"/>
      <c r="SQ11" s="963">
        <v>31</v>
      </c>
      <c r="SR11" s="963"/>
      <c r="SS11" s="963"/>
      <c r="ST11" s="963"/>
      <c r="SU11" s="955"/>
      <c r="SV11" s="963"/>
      <c r="SW11" s="963"/>
      <c r="SX11" s="971">
        <v>32</v>
      </c>
      <c r="SY11" s="971"/>
      <c r="SZ11" s="971"/>
      <c r="TA11" s="971"/>
      <c r="TB11" s="971"/>
      <c r="TC11" s="971"/>
      <c r="TD11" s="971"/>
      <c r="TE11" s="971">
        <v>33</v>
      </c>
      <c r="TF11" s="971"/>
      <c r="TG11" s="971"/>
      <c r="TH11" s="971"/>
      <c r="TI11" s="971"/>
      <c r="TJ11" s="971"/>
      <c r="TK11" s="971"/>
      <c r="TL11" s="971">
        <v>34</v>
      </c>
      <c r="TM11" s="971"/>
      <c r="TN11" s="971"/>
      <c r="TO11" s="971"/>
      <c r="TP11" s="971"/>
      <c r="TQ11" s="971"/>
      <c r="TR11" s="971"/>
      <c r="TS11" s="971">
        <v>35</v>
      </c>
      <c r="TT11" s="971"/>
      <c r="TU11" s="971"/>
      <c r="TV11" s="971"/>
      <c r="TW11" s="971"/>
      <c r="TX11" s="971"/>
      <c r="TY11" s="972"/>
      <c r="TZ11" s="955">
        <v>36</v>
      </c>
      <c r="UA11" s="970"/>
      <c r="UB11" s="971"/>
      <c r="UC11" s="971"/>
      <c r="UD11" s="971"/>
      <c r="UE11" s="971"/>
      <c r="UF11" s="971"/>
      <c r="UG11" s="971">
        <v>37</v>
      </c>
      <c r="UH11" s="971"/>
      <c r="UI11" s="971"/>
      <c r="UJ11" s="971"/>
      <c r="UK11" s="971"/>
      <c r="UL11" s="971"/>
      <c r="UM11" s="971"/>
      <c r="UN11" s="971">
        <v>38</v>
      </c>
      <c r="UO11" s="971"/>
      <c r="UP11" s="971"/>
      <c r="UQ11" s="971"/>
      <c r="UR11" s="971"/>
      <c r="US11" s="971"/>
      <c r="UT11" s="971"/>
      <c r="UU11" s="971">
        <v>39</v>
      </c>
      <c r="UV11" s="971"/>
      <c r="UW11" s="971"/>
      <c r="UX11" s="971"/>
      <c r="UY11" s="971"/>
      <c r="UZ11" s="971"/>
      <c r="VA11" s="971"/>
      <c r="VB11" s="971">
        <v>40</v>
      </c>
      <c r="VC11" s="972"/>
      <c r="VD11" s="955"/>
      <c r="VE11" s="955"/>
      <c r="VF11" s="955"/>
      <c r="VG11" s="955"/>
      <c r="VH11" s="955"/>
      <c r="VI11" s="955">
        <v>41</v>
      </c>
      <c r="VJ11" s="955"/>
      <c r="VK11" s="955"/>
      <c r="VL11" s="955"/>
      <c r="VM11" s="955"/>
      <c r="VN11" s="955"/>
      <c r="VO11" s="955"/>
      <c r="VP11" s="955">
        <v>42</v>
      </c>
      <c r="VQ11" s="955"/>
      <c r="VR11" s="955"/>
      <c r="VS11" s="955"/>
      <c r="VT11" s="955"/>
      <c r="VU11" s="955"/>
      <c r="VV11" s="955"/>
      <c r="VW11" s="955">
        <v>43</v>
      </c>
      <c r="VX11" s="955"/>
      <c r="VY11" s="955"/>
      <c r="VZ11" s="955"/>
      <c r="WA11" s="955"/>
      <c r="WB11" s="955"/>
      <c r="WC11" s="955"/>
      <c r="WD11" s="955">
        <v>44</v>
      </c>
      <c r="WE11" s="955"/>
      <c r="WF11" s="955"/>
      <c r="WG11" s="955"/>
      <c r="WH11" s="955"/>
      <c r="WI11" s="955"/>
      <c r="WJ11" s="955"/>
      <c r="WK11" s="955">
        <v>45</v>
      </c>
      <c r="WL11" s="955"/>
      <c r="WM11" s="955"/>
      <c r="WN11" s="955"/>
      <c r="WO11" s="955"/>
      <c r="WP11" s="955"/>
      <c r="WQ11" s="955"/>
      <c r="WR11" s="955">
        <v>46</v>
      </c>
      <c r="WS11" s="955"/>
      <c r="WT11" s="955"/>
      <c r="WU11" s="955"/>
      <c r="WV11" s="955"/>
      <c r="WW11" s="955"/>
      <c r="WX11" s="955"/>
      <c r="WY11" s="955">
        <v>47</v>
      </c>
      <c r="WZ11" s="955"/>
      <c r="XA11" s="955"/>
      <c r="XB11" s="955"/>
      <c r="XC11" s="955"/>
      <c r="XD11" s="955"/>
      <c r="XE11" s="955"/>
      <c r="XF11" s="955">
        <v>48</v>
      </c>
      <c r="XG11" s="955"/>
      <c r="XH11" s="955"/>
      <c r="XI11" s="955"/>
      <c r="XJ11" s="955"/>
      <c r="XK11" s="955"/>
      <c r="XL11" s="955"/>
      <c r="XM11" s="955">
        <v>49</v>
      </c>
      <c r="XN11" s="955"/>
      <c r="XO11" s="955"/>
      <c r="XP11" s="955"/>
      <c r="XQ11" s="955"/>
      <c r="XR11" s="955"/>
      <c r="XS11" s="955"/>
      <c r="XT11" s="955">
        <v>50</v>
      </c>
      <c r="XU11" s="955"/>
      <c r="XV11" s="955"/>
      <c r="XW11" s="955"/>
      <c r="XX11" s="955"/>
      <c r="XY11" s="955"/>
      <c r="XZ11" s="955"/>
      <c r="YA11" s="955">
        <v>51</v>
      </c>
      <c r="YB11" s="955"/>
      <c r="YC11" s="955"/>
      <c r="YD11" s="955"/>
      <c r="YE11" s="955"/>
      <c r="YF11" s="955"/>
      <c r="YG11" s="955"/>
      <c r="YH11" s="955">
        <v>52</v>
      </c>
      <c r="YI11" s="955"/>
      <c r="YJ11" s="955"/>
      <c r="YK11" s="955"/>
      <c r="YL11" s="955"/>
      <c r="YM11" s="955"/>
      <c r="YN11" s="955"/>
      <c r="YO11" s="955">
        <v>53</v>
      </c>
      <c r="YP11" s="955"/>
      <c r="YQ11" s="955"/>
      <c r="YR11" s="955"/>
      <c r="YS11" s="955"/>
      <c r="YT11" s="955"/>
      <c r="YU11" s="955"/>
      <c r="YV11" s="955">
        <v>1</v>
      </c>
      <c r="YW11" s="955"/>
      <c r="YX11" s="955"/>
      <c r="YY11" s="955"/>
      <c r="YZ11" s="955"/>
      <c r="ZA11" s="955"/>
      <c r="ZB11" s="955"/>
      <c r="ZC11" s="955">
        <v>2</v>
      </c>
      <c r="ZD11" s="955"/>
      <c r="ZE11" s="955"/>
      <c r="ZF11" s="955"/>
      <c r="ZG11" s="955"/>
      <c r="ZH11" s="955"/>
      <c r="ZI11" s="955"/>
      <c r="ZJ11" s="955">
        <v>3</v>
      </c>
      <c r="ZK11" s="955"/>
      <c r="ZL11" s="955"/>
      <c r="ZM11" s="955"/>
      <c r="ZN11" s="955"/>
      <c r="ZO11" s="955"/>
      <c r="ZP11" s="955"/>
      <c r="ZQ11" s="955">
        <v>4</v>
      </c>
      <c r="ZR11" s="955"/>
      <c r="ZS11" s="955"/>
      <c r="ZT11" s="955"/>
      <c r="ZU11" s="955"/>
      <c r="ZV11" s="955"/>
      <c r="ZW11" s="955"/>
      <c r="ZX11" s="955">
        <v>5</v>
      </c>
      <c r="ZY11" s="955"/>
      <c r="ZZ11" s="955"/>
      <c r="AAA11" s="955"/>
      <c r="AAB11" s="955"/>
      <c r="AAC11" s="955"/>
      <c r="AAD11" s="955"/>
      <c r="AAE11" s="955">
        <v>6</v>
      </c>
      <c r="AAF11" s="955"/>
      <c r="AAG11" s="955"/>
      <c r="AAH11" s="955"/>
      <c r="AAI11" s="955"/>
      <c r="AAJ11" s="955"/>
      <c r="AAK11" s="955"/>
      <c r="AAL11" s="955">
        <v>7</v>
      </c>
      <c r="AAM11" s="955"/>
      <c r="AAN11" s="955"/>
      <c r="AAO11" s="955"/>
      <c r="AAP11" s="955"/>
      <c r="AAQ11" s="955"/>
      <c r="AAR11" s="955"/>
      <c r="AAS11" s="955">
        <v>8</v>
      </c>
      <c r="AAT11" s="955"/>
      <c r="AAU11" s="955"/>
      <c r="AAV11" s="955"/>
      <c r="AAW11" s="955"/>
      <c r="AAX11" s="955"/>
      <c r="AAY11" s="955"/>
      <c r="AAZ11" s="955">
        <v>9</v>
      </c>
      <c r="ABA11" s="955"/>
      <c r="ABB11" s="955"/>
      <c r="ABC11" s="955"/>
      <c r="ABD11" s="955"/>
      <c r="ABE11" s="955"/>
      <c r="ABF11" s="955"/>
      <c r="ABG11" s="955">
        <v>10</v>
      </c>
      <c r="ABH11" s="955"/>
      <c r="ABI11" s="955"/>
      <c r="ABJ11" s="955"/>
      <c r="ABK11" s="955"/>
      <c r="ABL11" s="955"/>
      <c r="ABM11" s="955"/>
      <c r="ABN11" s="955">
        <v>11</v>
      </c>
      <c r="ABO11" s="955"/>
      <c r="ABP11" s="955"/>
      <c r="ABQ11" s="955"/>
      <c r="ABR11" s="955"/>
      <c r="ABS11" s="955"/>
      <c r="ABT11" s="955"/>
      <c r="ABU11" s="955">
        <v>12</v>
      </c>
      <c r="ABV11" s="955"/>
      <c r="ABW11" s="955"/>
      <c r="ABX11" s="955"/>
      <c r="ABY11" s="955"/>
      <c r="ABZ11" s="955"/>
      <c r="ACA11" s="955"/>
      <c r="ACB11" s="955">
        <v>13</v>
      </c>
      <c r="ACC11" s="955"/>
      <c r="ACD11" s="955"/>
      <c r="ACE11" s="955"/>
      <c r="ACF11" s="955"/>
      <c r="ACG11" s="955"/>
      <c r="ACH11" s="955"/>
      <c r="ACI11" s="955">
        <v>14</v>
      </c>
      <c r="ACJ11" s="955"/>
      <c r="ACK11" s="955"/>
      <c r="ACL11" s="955"/>
      <c r="ACM11" s="955"/>
      <c r="ACN11" s="955"/>
      <c r="ACO11" s="955"/>
      <c r="ACP11" s="955">
        <v>15</v>
      </c>
      <c r="ACQ11" s="955"/>
      <c r="ACR11" s="955"/>
      <c r="ACS11" s="955"/>
      <c r="ACT11" s="955"/>
      <c r="ACU11" s="955"/>
      <c r="ACV11" s="955"/>
      <c r="ACW11" s="955">
        <v>16</v>
      </c>
      <c r="ACX11" s="955"/>
      <c r="ACY11" s="955"/>
      <c r="ACZ11" s="955"/>
      <c r="ADA11" s="955"/>
      <c r="ADB11" s="955"/>
      <c r="ADC11" s="955"/>
      <c r="ADD11" s="955">
        <v>17</v>
      </c>
      <c r="ADE11" s="955"/>
      <c r="ADF11" s="955"/>
      <c r="ADG11" s="955"/>
      <c r="ADH11" s="955"/>
      <c r="ADI11" s="955"/>
      <c r="ADJ11" s="955"/>
      <c r="ADK11" s="955">
        <v>18</v>
      </c>
      <c r="ADL11" s="955"/>
      <c r="ADM11" s="955"/>
      <c r="ADN11" s="955"/>
      <c r="ADO11" s="955"/>
      <c r="ADP11" s="955"/>
      <c r="ADQ11" s="955"/>
      <c r="ADR11" s="955">
        <v>19</v>
      </c>
      <c r="ADS11" s="955"/>
      <c r="ADT11" s="955"/>
      <c r="ADU11" s="955"/>
      <c r="ADV11" s="955"/>
      <c r="ADW11" s="955"/>
      <c r="ADX11" s="955"/>
      <c r="ADY11" s="955">
        <v>20</v>
      </c>
      <c r="ADZ11" s="955"/>
      <c r="AEA11" s="955"/>
      <c r="AEB11" s="955"/>
      <c r="AEC11" s="955"/>
      <c r="AED11" s="955"/>
      <c r="AEE11" s="955"/>
      <c r="AEF11" s="955">
        <v>21</v>
      </c>
      <c r="AEG11" s="955"/>
      <c r="AEH11" s="955"/>
      <c r="AEI11" s="955"/>
      <c r="AEJ11" s="955"/>
      <c r="AEK11" s="955"/>
      <c r="AEL11" s="955"/>
      <c r="AEM11" s="955">
        <v>22</v>
      </c>
      <c r="AEN11" s="955"/>
      <c r="AEO11" s="955"/>
      <c r="AEP11" s="955"/>
      <c r="AEQ11" s="955"/>
      <c r="AER11" s="955"/>
      <c r="AES11" s="955"/>
      <c r="AET11" s="955">
        <v>23</v>
      </c>
      <c r="AEU11" s="955"/>
      <c r="AEV11" s="955"/>
      <c r="AEW11" s="955"/>
      <c r="AEX11" s="955"/>
      <c r="AEY11" s="955"/>
      <c r="AEZ11" s="955"/>
      <c r="AFA11" s="955">
        <v>24</v>
      </c>
      <c r="AFB11" s="955"/>
      <c r="AFC11" s="955"/>
      <c r="AFD11" s="955"/>
      <c r="AFE11" s="955"/>
      <c r="AFF11" s="955"/>
      <c r="AFG11" s="955"/>
      <c r="AFH11" s="955">
        <v>25</v>
      </c>
      <c r="AFI11" s="955"/>
      <c r="AFJ11" s="955"/>
      <c r="AFK11" s="955"/>
      <c r="AFL11" s="955"/>
      <c r="AFM11" s="955"/>
      <c r="AFN11" s="955"/>
      <c r="AFO11" s="955">
        <v>26</v>
      </c>
      <c r="AFP11" s="955"/>
      <c r="AFQ11" s="955"/>
      <c r="AFR11" s="955"/>
      <c r="AFS11" s="955"/>
      <c r="AFT11" s="955"/>
      <c r="AFU11" s="955"/>
      <c r="AFV11" s="955">
        <v>27</v>
      </c>
      <c r="AFW11" s="955"/>
      <c r="AFX11" s="955"/>
      <c r="AFY11" s="955"/>
      <c r="AFZ11" s="955"/>
      <c r="AGA11" s="955"/>
      <c r="AGB11" s="955"/>
      <c r="AGC11" s="955">
        <v>28</v>
      </c>
      <c r="AGD11" s="955"/>
      <c r="AGE11" s="955"/>
      <c r="AGF11" s="955"/>
      <c r="AGG11" s="955"/>
      <c r="AGH11" s="955"/>
      <c r="AGI11" s="955"/>
      <c r="AGJ11" s="955">
        <v>29</v>
      </c>
      <c r="AGK11" s="955"/>
      <c r="AGL11" s="955"/>
      <c r="AGM11" s="955"/>
      <c r="AGN11" s="955"/>
      <c r="AGO11" s="955"/>
      <c r="AGP11" s="955"/>
      <c r="AGQ11" s="955">
        <v>30</v>
      </c>
      <c r="AGR11" s="955"/>
      <c r="AGS11" s="955"/>
      <c r="AGT11" s="955"/>
      <c r="AGU11" s="955"/>
      <c r="AGV11" s="955"/>
      <c r="AGW11" s="955"/>
      <c r="AGX11" s="955">
        <v>31</v>
      </c>
      <c r="AGY11" s="955"/>
      <c r="AGZ11" s="955"/>
      <c r="AHA11" s="955"/>
      <c r="AHB11" s="955"/>
      <c r="AHC11" s="955"/>
      <c r="AHD11" s="955"/>
      <c r="AHE11" s="955">
        <v>32</v>
      </c>
      <c r="AHF11" s="955"/>
      <c r="AHG11" s="955"/>
      <c r="AHH11" s="955"/>
      <c r="AHI11" s="955"/>
      <c r="AHJ11" s="955"/>
      <c r="AHK11" s="955"/>
      <c r="AHL11" s="955">
        <v>33</v>
      </c>
      <c r="AHM11" s="955"/>
      <c r="AHN11" s="955"/>
      <c r="AHO11" s="955"/>
      <c r="AHP11" s="955"/>
      <c r="AHQ11" s="955"/>
      <c r="AHR11" s="955"/>
      <c r="AHS11" s="955">
        <v>34</v>
      </c>
      <c r="AHT11" s="955"/>
      <c r="AHU11" s="955"/>
      <c r="AHV11" s="955"/>
      <c r="AHW11" s="955"/>
      <c r="AHX11" s="955"/>
      <c r="AHY11" s="955"/>
      <c r="AHZ11" s="955">
        <v>35</v>
      </c>
      <c r="AIA11" s="955"/>
      <c r="AIB11" s="955"/>
      <c r="AIC11" s="955"/>
      <c r="AID11" s="955"/>
      <c r="AIE11" s="955"/>
      <c r="AIF11" s="955"/>
      <c r="AIG11" s="955">
        <v>36</v>
      </c>
      <c r="AIH11" s="955"/>
      <c r="AII11" s="955"/>
      <c r="AIJ11" s="955"/>
      <c r="AIK11" s="955"/>
      <c r="AIL11" s="955"/>
      <c r="AIM11" s="955"/>
      <c r="AIN11" s="955">
        <v>37</v>
      </c>
      <c r="AIO11" s="955"/>
      <c r="AIP11" s="955"/>
      <c r="AIQ11" s="955"/>
      <c r="AIR11" s="955"/>
      <c r="AIS11" s="955"/>
      <c r="AIT11" s="955"/>
      <c r="AIU11" s="955">
        <v>38</v>
      </c>
      <c r="AIV11" s="955"/>
      <c r="AIW11" s="955"/>
      <c r="AIX11" s="955"/>
      <c r="AIY11" s="955"/>
      <c r="AIZ11" s="955"/>
      <c r="AJA11" s="955"/>
      <c r="AJB11" s="955">
        <v>39</v>
      </c>
      <c r="AJC11" s="955"/>
      <c r="AJD11" s="955"/>
      <c r="AJE11" s="955"/>
      <c r="AJF11" s="955"/>
      <c r="AJG11" s="955"/>
      <c r="AJH11" s="955"/>
      <c r="AJI11" s="955">
        <v>40</v>
      </c>
      <c r="AJJ11" s="955"/>
      <c r="AJK11" s="955"/>
      <c r="AJL11" s="955"/>
      <c r="AJM11" s="955"/>
      <c r="AJN11" s="955"/>
      <c r="AJO11" s="955"/>
      <c r="AJP11" s="955">
        <v>41</v>
      </c>
      <c r="AJQ11" s="955"/>
      <c r="AJR11" s="955"/>
      <c r="AJS11" s="955"/>
      <c r="AJT11" s="955"/>
      <c r="AJU11" s="955"/>
      <c r="AJV11" s="955"/>
      <c r="AJW11" s="955">
        <v>42</v>
      </c>
      <c r="AJX11" s="955"/>
      <c r="AJY11" s="955"/>
      <c r="AJZ11" s="955"/>
      <c r="AKA11" s="955"/>
      <c r="AKB11" s="955"/>
      <c r="AKC11" s="955"/>
      <c r="AKD11" s="955">
        <v>43</v>
      </c>
      <c r="AKE11" s="955"/>
      <c r="AKF11" s="955"/>
      <c r="AKG11" s="955"/>
      <c r="AKH11" s="955"/>
      <c r="AKI11" s="955"/>
      <c r="AKJ11" s="955"/>
      <c r="AKK11" s="955">
        <v>44</v>
      </c>
      <c r="AKL11" s="955"/>
      <c r="AKM11" s="955"/>
      <c r="AKN11" s="955"/>
      <c r="AKO11" s="955"/>
      <c r="AKP11" s="955"/>
      <c r="AKQ11" s="955"/>
      <c r="AKR11" s="955">
        <v>45</v>
      </c>
      <c r="AKS11" s="955"/>
      <c r="AKT11" s="955"/>
      <c r="AKU11" s="955"/>
      <c r="AKV11" s="955"/>
      <c r="AKW11" s="955"/>
      <c r="AKX11" s="955"/>
      <c r="AKY11" s="955">
        <v>46</v>
      </c>
      <c r="AKZ11" s="955"/>
      <c r="ALA11" s="955"/>
      <c r="ALB11" s="955"/>
      <c r="ALC11" s="955"/>
      <c r="ALD11" s="955"/>
      <c r="ALE11" s="955"/>
      <c r="ALF11" s="955">
        <v>47</v>
      </c>
      <c r="ALG11" s="955"/>
      <c r="ALH11" s="955"/>
      <c r="ALI11" s="955"/>
      <c r="ALJ11" s="955"/>
      <c r="ALK11" s="955"/>
      <c r="ALL11" s="955"/>
      <c r="ALM11" s="955">
        <v>48</v>
      </c>
      <c r="ALN11" s="955"/>
      <c r="ALO11" s="955"/>
      <c r="ALP11" s="955"/>
      <c r="ALQ11" s="955"/>
      <c r="ALR11" s="955"/>
      <c r="ALS11" s="955"/>
      <c r="ALT11" s="955">
        <v>49</v>
      </c>
      <c r="ALU11" s="955"/>
      <c r="ALV11" s="955"/>
      <c r="ALW11" s="955"/>
      <c r="ALX11" s="955"/>
      <c r="ALY11" s="955"/>
      <c r="ALZ11" s="955"/>
      <c r="AMA11" s="955">
        <v>50</v>
      </c>
      <c r="AMB11" s="955"/>
      <c r="AMC11" s="955"/>
      <c r="AMD11" s="955"/>
      <c r="AME11" s="955"/>
      <c r="AMF11" s="955"/>
      <c r="AMG11" s="955"/>
      <c r="AMH11" s="955">
        <v>51</v>
      </c>
      <c r="AMI11" s="955"/>
      <c r="AMJ11" s="955"/>
      <c r="AMK11" s="955"/>
      <c r="AML11" s="955"/>
      <c r="AMM11" s="955"/>
      <c r="AMN11" s="955"/>
      <c r="AMO11" s="955">
        <v>52</v>
      </c>
      <c r="AMP11" s="955"/>
      <c r="AMQ11" s="955"/>
      <c r="AMR11" s="955"/>
      <c r="AMS11" s="955"/>
      <c r="AMT11" s="955"/>
      <c r="AMU11" s="955"/>
      <c r="AMV11" s="955">
        <v>1</v>
      </c>
      <c r="AMW11" s="955"/>
      <c r="AMX11" s="955"/>
      <c r="AMY11" s="955"/>
      <c r="AMZ11" s="955"/>
      <c r="ANA11" s="955"/>
      <c r="ANB11" s="955"/>
      <c r="ANC11" s="955">
        <v>2</v>
      </c>
      <c r="AND11" s="955"/>
      <c r="ANE11" s="955"/>
      <c r="ANF11" s="955"/>
      <c r="ANG11" s="955"/>
      <c r="ANH11" s="955"/>
      <c r="ANI11" s="955"/>
      <c r="ANJ11" s="955">
        <v>3</v>
      </c>
      <c r="ANK11" s="955"/>
      <c r="ANL11" s="955"/>
      <c r="ANM11" s="955"/>
      <c r="ANN11" s="955"/>
      <c r="ANO11" s="955"/>
      <c r="ANP11" s="955"/>
      <c r="ANQ11" s="955">
        <v>4</v>
      </c>
      <c r="ANR11" s="955"/>
      <c r="ANS11" s="955"/>
      <c r="ANT11" s="955"/>
      <c r="ANU11" s="955"/>
      <c r="ANV11" s="955"/>
      <c r="ANW11" s="955"/>
      <c r="ANX11" s="955">
        <v>5</v>
      </c>
      <c r="ANY11" s="955"/>
      <c r="ANZ11" s="955"/>
      <c r="AOA11" s="955"/>
      <c r="AOB11" s="955"/>
      <c r="AOC11" s="955"/>
      <c r="AOD11" s="955"/>
      <c r="AOE11" s="955">
        <v>6</v>
      </c>
      <c r="AOF11" s="955"/>
      <c r="AOG11" s="955"/>
      <c r="AOH11" s="955"/>
      <c r="AOI11" s="955"/>
      <c r="AOJ11" s="955"/>
      <c r="AOK11" s="955"/>
      <c r="AOL11" s="955">
        <v>7</v>
      </c>
      <c r="AOM11" s="955"/>
      <c r="AON11" s="955"/>
      <c r="AOO11" s="955"/>
      <c r="AOP11" s="955"/>
      <c r="AOQ11" s="955"/>
      <c r="AOR11" s="955"/>
    </row>
    <row r="12" spans="1:1089" s="855" customFormat="1" ht="10.5" customHeight="1">
      <c r="A12" s="855" t="s">
        <v>47</v>
      </c>
      <c r="B12" s="855" t="s">
        <v>48</v>
      </c>
      <c r="C12" s="855" t="s">
        <v>49</v>
      </c>
      <c r="D12" s="855" t="s">
        <v>50</v>
      </c>
      <c r="E12" s="855" t="s">
        <v>51</v>
      </c>
      <c r="F12" s="855" t="s">
        <v>1</v>
      </c>
      <c r="G12" s="710">
        <v>45362</v>
      </c>
      <c r="H12" s="710">
        <v>45363</v>
      </c>
      <c r="I12" s="710">
        <v>45364</v>
      </c>
      <c r="J12" s="710">
        <v>45365</v>
      </c>
      <c r="K12" s="711">
        <v>45366</v>
      </c>
      <c r="L12" s="712">
        <v>45367</v>
      </c>
      <c r="M12" s="712">
        <v>45368</v>
      </c>
      <c r="N12" s="710">
        <v>45369</v>
      </c>
      <c r="O12" s="710">
        <v>45370</v>
      </c>
      <c r="P12" s="710">
        <v>45371</v>
      </c>
      <c r="Q12" s="710">
        <v>45372</v>
      </c>
      <c r="R12" s="711">
        <v>45373</v>
      </c>
      <c r="S12" s="712">
        <v>45374</v>
      </c>
      <c r="T12" s="712">
        <v>45375</v>
      </c>
      <c r="U12" s="710">
        <v>45376</v>
      </c>
      <c r="V12" s="710">
        <v>45377</v>
      </c>
      <c r="W12" s="710">
        <v>45378</v>
      </c>
      <c r="X12" s="710">
        <v>45379</v>
      </c>
      <c r="Y12" s="711">
        <v>45380</v>
      </c>
      <c r="Z12" s="712">
        <v>45381</v>
      </c>
      <c r="AA12" s="712">
        <v>45382</v>
      </c>
      <c r="AB12" s="710">
        <v>45383</v>
      </c>
      <c r="AC12" s="710">
        <v>45384</v>
      </c>
      <c r="AD12" s="710">
        <v>45385</v>
      </c>
      <c r="AE12" s="710">
        <v>45386</v>
      </c>
      <c r="AF12" s="711">
        <v>45387</v>
      </c>
      <c r="AG12" s="712">
        <v>45388</v>
      </c>
      <c r="AH12" s="712">
        <v>45389</v>
      </c>
      <c r="AI12" s="710">
        <v>45390</v>
      </c>
      <c r="AJ12" s="710">
        <v>45391</v>
      </c>
      <c r="AK12" s="710">
        <v>45392</v>
      </c>
      <c r="AL12" s="710">
        <v>45393</v>
      </c>
      <c r="AM12" s="711">
        <v>45394</v>
      </c>
      <c r="AN12" s="712">
        <v>45395</v>
      </c>
      <c r="AO12" s="712">
        <v>45396</v>
      </c>
      <c r="AP12" s="710">
        <v>45397</v>
      </c>
      <c r="AQ12" s="710">
        <v>45398</v>
      </c>
      <c r="AR12" s="710">
        <v>45399</v>
      </c>
      <c r="AS12" s="710">
        <v>45400</v>
      </c>
      <c r="AT12" s="711">
        <v>45401</v>
      </c>
      <c r="AU12" s="712">
        <v>45402</v>
      </c>
      <c r="AV12" s="712">
        <v>45403</v>
      </c>
      <c r="AW12" s="710">
        <v>45404</v>
      </c>
      <c r="AX12" s="710">
        <v>45405</v>
      </c>
      <c r="AY12" s="710">
        <v>45406</v>
      </c>
      <c r="AZ12" s="710">
        <v>45407</v>
      </c>
      <c r="BA12" s="711">
        <v>45408</v>
      </c>
      <c r="BB12" s="712">
        <v>45409</v>
      </c>
      <c r="BC12" s="712">
        <v>45410</v>
      </c>
      <c r="BD12" s="710">
        <v>45411</v>
      </c>
      <c r="BE12" s="710">
        <v>45412</v>
      </c>
      <c r="BF12" s="710">
        <v>45413</v>
      </c>
      <c r="BG12" s="710">
        <v>45414</v>
      </c>
      <c r="BH12" s="711">
        <v>45415</v>
      </c>
      <c r="BI12" s="712">
        <v>45416</v>
      </c>
      <c r="BJ12" s="712">
        <v>45417</v>
      </c>
      <c r="BK12" s="710">
        <v>45418</v>
      </c>
      <c r="BL12" s="710">
        <v>45419</v>
      </c>
      <c r="BM12" s="710">
        <v>45420</v>
      </c>
      <c r="BN12" s="710">
        <v>45421</v>
      </c>
      <c r="BO12" s="711">
        <v>45422</v>
      </c>
      <c r="BP12" s="712">
        <v>45423</v>
      </c>
      <c r="BQ12" s="712">
        <v>45424</v>
      </c>
      <c r="BR12" s="710">
        <v>45425</v>
      </c>
      <c r="BS12" s="710">
        <v>45426</v>
      </c>
      <c r="BT12" s="710">
        <v>45427</v>
      </c>
      <c r="BU12" s="710">
        <v>45428</v>
      </c>
      <c r="BV12" s="711">
        <v>45429</v>
      </c>
      <c r="BW12" s="712">
        <v>45430</v>
      </c>
      <c r="BX12" s="712">
        <v>45431</v>
      </c>
      <c r="BY12" s="710">
        <v>45432</v>
      </c>
      <c r="BZ12" s="710">
        <v>45433</v>
      </c>
      <c r="CA12" s="710">
        <v>45434</v>
      </c>
      <c r="CB12" s="710">
        <v>45435</v>
      </c>
      <c r="CC12" s="711">
        <v>45436</v>
      </c>
      <c r="CD12" s="712">
        <v>45437</v>
      </c>
      <c r="CE12" s="712">
        <v>45438</v>
      </c>
      <c r="CF12" s="710">
        <v>45439</v>
      </c>
      <c r="CG12" s="710">
        <v>45440</v>
      </c>
      <c r="CH12" s="710">
        <v>45441</v>
      </c>
      <c r="CI12" s="710">
        <v>45442</v>
      </c>
      <c r="CJ12" s="711">
        <v>45443</v>
      </c>
      <c r="CK12" s="712">
        <v>45444</v>
      </c>
      <c r="CL12" s="712">
        <v>45445</v>
      </c>
      <c r="CM12" s="710">
        <v>45446</v>
      </c>
      <c r="CN12" s="710">
        <v>45447</v>
      </c>
      <c r="CO12" s="710">
        <v>45448</v>
      </c>
      <c r="CP12" s="710">
        <v>45449</v>
      </c>
      <c r="CQ12" s="711">
        <v>45450</v>
      </c>
      <c r="CR12" s="712">
        <v>45451</v>
      </c>
      <c r="CS12" s="712">
        <v>45452</v>
      </c>
      <c r="CT12" s="710">
        <v>45453</v>
      </c>
      <c r="CU12" s="710">
        <v>45454</v>
      </c>
      <c r="CV12" s="710">
        <v>45455</v>
      </c>
      <c r="CW12" s="710">
        <v>45456</v>
      </c>
      <c r="CX12" s="711">
        <v>45457</v>
      </c>
      <c r="CY12" s="712">
        <v>45458</v>
      </c>
      <c r="CZ12" s="712">
        <v>45459</v>
      </c>
      <c r="DA12" s="710">
        <v>45460</v>
      </c>
      <c r="DB12" s="710">
        <v>45461</v>
      </c>
      <c r="DC12" s="710">
        <v>45462</v>
      </c>
      <c r="DD12" s="710">
        <v>45463</v>
      </c>
      <c r="DE12" s="711">
        <v>45464</v>
      </c>
      <c r="DF12" s="712">
        <v>45465</v>
      </c>
      <c r="DG12" s="712">
        <v>45466</v>
      </c>
      <c r="DH12" s="710">
        <v>45467</v>
      </c>
      <c r="DI12" s="710">
        <v>45468</v>
      </c>
      <c r="DJ12" s="710">
        <v>45469</v>
      </c>
      <c r="DK12" s="710">
        <v>45470</v>
      </c>
      <c r="DL12" s="711">
        <v>45471</v>
      </c>
      <c r="DM12" s="712">
        <v>45472</v>
      </c>
      <c r="DN12" s="712">
        <v>45473</v>
      </c>
      <c r="DO12" s="710">
        <v>45474</v>
      </c>
      <c r="DP12" s="710">
        <v>45475</v>
      </c>
      <c r="DQ12" s="710">
        <v>45476</v>
      </c>
      <c r="DR12" s="710">
        <v>45477</v>
      </c>
      <c r="DS12" s="711">
        <v>45478</v>
      </c>
      <c r="DT12" s="712">
        <v>45479</v>
      </c>
      <c r="DU12" s="712">
        <v>45480</v>
      </c>
      <c r="DV12" s="710">
        <v>45481</v>
      </c>
      <c r="DW12" s="710">
        <v>45482</v>
      </c>
      <c r="DX12" s="710">
        <v>45483</v>
      </c>
      <c r="DY12" s="710">
        <v>45484</v>
      </c>
      <c r="DZ12" s="711">
        <v>45485</v>
      </c>
      <c r="EA12" s="712">
        <v>45486</v>
      </c>
      <c r="EB12" s="712">
        <v>45487</v>
      </c>
      <c r="EC12" s="710">
        <v>45488</v>
      </c>
      <c r="ED12" s="710">
        <v>45489</v>
      </c>
      <c r="EE12" s="710">
        <v>45490</v>
      </c>
      <c r="EF12" s="710">
        <v>45491</v>
      </c>
      <c r="EG12" s="711">
        <v>45492</v>
      </c>
      <c r="EH12" s="712">
        <v>45493</v>
      </c>
      <c r="EI12" s="712">
        <v>45494</v>
      </c>
      <c r="EJ12" s="710">
        <v>45495</v>
      </c>
      <c r="EK12" s="710">
        <v>45496</v>
      </c>
      <c r="EL12" s="710">
        <v>45497</v>
      </c>
      <c r="EM12" s="710">
        <v>45498</v>
      </c>
      <c r="EN12" s="711">
        <v>45499</v>
      </c>
      <c r="EO12" s="712">
        <v>45500</v>
      </c>
      <c r="EP12" s="712">
        <v>45501</v>
      </c>
      <c r="EQ12" s="710">
        <v>45502</v>
      </c>
      <c r="ER12" s="710">
        <v>45503</v>
      </c>
      <c r="ES12" s="710">
        <v>45504</v>
      </c>
      <c r="ET12" s="710">
        <v>45505</v>
      </c>
      <c r="EU12" s="711">
        <v>45506</v>
      </c>
      <c r="EV12" s="712">
        <v>45507</v>
      </c>
      <c r="EW12" s="712">
        <v>45508</v>
      </c>
      <c r="EX12" s="710">
        <v>45509</v>
      </c>
      <c r="EY12" s="710">
        <v>45510</v>
      </c>
      <c r="EZ12" s="710">
        <v>45511</v>
      </c>
      <c r="FA12" s="710">
        <v>45512</v>
      </c>
      <c r="FB12" s="711">
        <v>45513</v>
      </c>
      <c r="FC12" s="712">
        <v>45514</v>
      </c>
      <c r="FD12" s="712">
        <v>45515</v>
      </c>
      <c r="FE12" s="710">
        <v>45516</v>
      </c>
      <c r="FF12" s="710">
        <v>45517</v>
      </c>
      <c r="FG12" s="710">
        <v>45518</v>
      </c>
      <c r="FH12" s="710">
        <v>45519</v>
      </c>
      <c r="FI12" s="711">
        <v>45520</v>
      </c>
      <c r="FJ12" s="712">
        <v>45521</v>
      </c>
      <c r="FK12" s="712">
        <v>45522</v>
      </c>
      <c r="FL12" s="710">
        <v>45523</v>
      </c>
      <c r="FM12" s="710">
        <v>45524</v>
      </c>
      <c r="FN12" s="710">
        <v>45525</v>
      </c>
      <c r="FO12" s="710">
        <v>45526</v>
      </c>
      <c r="FP12" s="711">
        <v>45527</v>
      </c>
      <c r="FQ12" s="712">
        <v>45528</v>
      </c>
      <c r="FR12" s="712">
        <v>45529</v>
      </c>
      <c r="FS12" s="710">
        <v>45530</v>
      </c>
      <c r="FT12" s="710">
        <v>45531</v>
      </c>
      <c r="FU12" s="710">
        <v>45532</v>
      </c>
      <c r="FV12" s="710">
        <v>45533</v>
      </c>
      <c r="FW12" s="711">
        <v>45534</v>
      </c>
      <c r="FX12" s="712">
        <v>45535</v>
      </c>
      <c r="FY12" s="712">
        <v>45536</v>
      </c>
      <c r="FZ12" s="710">
        <v>45537</v>
      </c>
      <c r="GA12" s="710">
        <v>45538</v>
      </c>
      <c r="GB12" s="710">
        <v>45539</v>
      </c>
      <c r="GC12" s="710">
        <v>45540</v>
      </c>
      <c r="GD12" s="711">
        <v>45541</v>
      </c>
      <c r="GE12" s="712">
        <v>45542</v>
      </c>
      <c r="GF12" s="712">
        <v>45543</v>
      </c>
      <c r="GG12" s="710">
        <v>45544</v>
      </c>
      <c r="GH12" s="710">
        <v>45545</v>
      </c>
      <c r="GI12" s="710">
        <v>45546</v>
      </c>
      <c r="GJ12" s="710">
        <v>45547</v>
      </c>
      <c r="GK12" s="711">
        <v>45548</v>
      </c>
      <c r="GL12" s="712">
        <v>45549</v>
      </c>
      <c r="GM12" s="712">
        <v>45550</v>
      </c>
      <c r="GN12" s="710">
        <v>45551</v>
      </c>
      <c r="GO12" s="710">
        <v>45552</v>
      </c>
      <c r="GP12" s="710">
        <v>45553</v>
      </c>
      <c r="GQ12" s="710">
        <v>45554</v>
      </c>
      <c r="GR12" s="711">
        <v>45555</v>
      </c>
      <c r="GS12" s="712">
        <v>45556</v>
      </c>
      <c r="GT12" s="712">
        <v>45557</v>
      </c>
      <c r="GU12" s="710">
        <v>45558</v>
      </c>
      <c r="GV12" s="710">
        <v>45559</v>
      </c>
      <c r="GW12" s="710">
        <v>45560</v>
      </c>
      <c r="GX12" s="710">
        <v>45561</v>
      </c>
      <c r="GY12" s="711">
        <v>45562</v>
      </c>
      <c r="GZ12" s="712">
        <v>45563</v>
      </c>
      <c r="HA12" s="712">
        <v>45564</v>
      </c>
      <c r="HB12" s="710">
        <v>45565</v>
      </c>
      <c r="HC12" s="710">
        <v>45566</v>
      </c>
      <c r="HD12" s="710">
        <v>45567</v>
      </c>
      <c r="HE12" s="710">
        <v>45568</v>
      </c>
      <c r="HF12" s="711">
        <v>45569</v>
      </c>
      <c r="HG12" s="712">
        <v>45570</v>
      </c>
      <c r="HH12" s="712">
        <v>45571</v>
      </c>
      <c r="HI12" s="710">
        <v>45572</v>
      </c>
      <c r="HJ12" s="710">
        <v>45573</v>
      </c>
      <c r="HK12" s="710">
        <v>45574</v>
      </c>
      <c r="HL12" s="710">
        <v>45575</v>
      </c>
      <c r="HM12" s="711">
        <v>45576</v>
      </c>
      <c r="HN12" s="712">
        <v>45577</v>
      </c>
      <c r="HO12" s="712">
        <v>45578</v>
      </c>
      <c r="HP12" s="710">
        <v>45579</v>
      </c>
      <c r="HQ12" s="710">
        <v>45580</v>
      </c>
      <c r="HR12" s="710">
        <v>45581</v>
      </c>
      <c r="HS12" s="710">
        <v>45582</v>
      </c>
      <c r="HT12" s="711">
        <v>45583</v>
      </c>
      <c r="HU12" s="712">
        <v>45584</v>
      </c>
      <c r="HV12" s="712">
        <v>45585</v>
      </c>
      <c r="HW12" s="710">
        <v>45586</v>
      </c>
      <c r="HX12" s="710">
        <v>45587</v>
      </c>
      <c r="HY12" s="710">
        <v>45588</v>
      </c>
      <c r="HZ12" s="710">
        <v>45589</v>
      </c>
      <c r="IA12" s="711">
        <v>45590</v>
      </c>
      <c r="IB12" s="712">
        <v>45591</v>
      </c>
      <c r="IC12" s="712">
        <v>45592</v>
      </c>
      <c r="ID12" s="710">
        <v>45593</v>
      </c>
      <c r="IE12" s="710">
        <v>45594</v>
      </c>
      <c r="IF12" s="710">
        <v>45595</v>
      </c>
      <c r="IG12" s="710">
        <v>45596</v>
      </c>
      <c r="IH12" s="711">
        <v>45597</v>
      </c>
      <c r="II12" s="712">
        <v>45598</v>
      </c>
      <c r="IJ12" s="712">
        <v>45599</v>
      </c>
      <c r="IK12" s="710">
        <v>45600</v>
      </c>
      <c r="IL12" s="710">
        <v>45601</v>
      </c>
      <c r="IM12" s="710">
        <v>45602</v>
      </c>
      <c r="IN12" s="710">
        <v>45603</v>
      </c>
      <c r="IO12" s="711">
        <v>45604</v>
      </c>
      <c r="IP12" s="712">
        <v>45605</v>
      </c>
      <c r="IQ12" s="712">
        <v>45606</v>
      </c>
      <c r="IR12" s="710">
        <v>45607</v>
      </c>
      <c r="IS12" s="710">
        <v>45608</v>
      </c>
      <c r="IT12" s="710">
        <v>45609</v>
      </c>
      <c r="IU12" s="710">
        <v>45610</v>
      </c>
      <c r="IV12" s="711">
        <v>45611</v>
      </c>
      <c r="IW12" s="712">
        <v>45612</v>
      </c>
      <c r="IX12" s="712">
        <v>45613</v>
      </c>
      <c r="IY12" s="710">
        <v>45614</v>
      </c>
      <c r="IZ12" s="710">
        <v>45615</v>
      </c>
      <c r="JA12" s="710">
        <v>45616</v>
      </c>
      <c r="JB12" s="710">
        <v>45617</v>
      </c>
      <c r="JC12" s="711">
        <v>45618</v>
      </c>
      <c r="JD12" s="712">
        <v>45619</v>
      </c>
      <c r="JE12" s="712">
        <v>45620</v>
      </c>
      <c r="JF12" s="710">
        <v>45621</v>
      </c>
      <c r="JG12" s="710">
        <v>45622</v>
      </c>
      <c r="JH12" s="710">
        <v>45623</v>
      </c>
      <c r="JI12" s="710">
        <v>45624</v>
      </c>
      <c r="JJ12" s="711">
        <v>45625</v>
      </c>
      <c r="JK12" s="712">
        <v>45626</v>
      </c>
      <c r="JL12" s="712">
        <v>45627</v>
      </c>
      <c r="JM12" s="710">
        <v>45628</v>
      </c>
      <c r="JN12" s="710">
        <v>45629</v>
      </c>
      <c r="JO12" s="710">
        <v>45630</v>
      </c>
      <c r="JP12" s="710">
        <v>45631</v>
      </c>
      <c r="JQ12" s="711">
        <v>45632</v>
      </c>
      <c r="JR12" s="712">
        <v>45633</v>
      </c>
      <c r="JS12" s="712">
        <v>45634</v>
      </c>
      <c r="JT12" s="710">
        <v>45635</v>
      </c>
      <c r="JU12" s="710">
        <v>45636</v>
      </c>
      <c r="JV12" s="710">
        <v>45637</v>
      </c>
      <c r="JW12" s="710">
        <v>45638</v>
      </c>
      <c r="JX12" s="711">
        <v>45639</v>
      </c>
      <c r="JY12" s="712">
        <v>45640</v>
      </c>
      <c r="JZ12" s="712">
        <v>45641</v>
      </c>
      <c r="KA12" s="710">
        <v>45642</v>
      </c>
      <c r="KB12" s="710">
        <v>45643</v>
      </c>
      <c r="KC12" s="710">
        <v>45644</v>
      </c>
      <c r="KD12" s="710">
        <v>45645</v>
      </c>
      <c r="KE12" s="711">
        <v>45646</v>
      </c>
      <c r="KF12" s="712">
        <v>45647</v>
      </c>
      <c r="KG12" s="712">
        <v>45648</v>
      </c>
      <c r="KH12" s="710">
        <v>45649</v>
      </c>
      <c r="KI12" s="710">
        <v>45650</v>
      </c>
      <c r="KJ12" s="710">
        <v>45651</v>
      </c>
      <c r="KK12" s="710">
        <v>45652</v>
      </c>
      <c r="KL12" s="711">
        <v>45653</v>
      </c>
      <c r="KM12" s="712">
        <v>45654</v>
      </c>
      <c r="KN12" s="712">
        <v>45655</v>
      </c>
      <c r="KO12" s="710">
        <v>45656</v>
      </c>
      <c r="KP12" s="710">
        <v>45657</v>
      </c>
      <c r="KQ12" s="710">
        <v>45658</v>
      </c>
      <c r="KR12" s="710">
        <v>45659</v>
      </c>
      <c r="KS12" s="711">
        <v>45660</v>
      </c>
      <c r="KT12" s="712">
        <v>45661</v>
      </c>
      <c r="KU12" s="712">
        <v>45662</v>
      </c>
      <c r="KV12" s="710">
        <v>45663</v>
      </c>
      <c r="KW12" s="710">
        <v>45664</v>
      </c>
      <c r="KX12" s="710">
        <v>45665</v>
      </c>
      <c r="KY12" s="710">
        <v>45666</v>
      </c>
      <c r="KZ12" s="711">
        <v>45667</v>
      </c>
      <c r="LA12" s="712">
        <v>45668</v>
      </c>
      <c r="LB12" s="712">
        <v>45669</v>
      </c>
      <c r="LC12" s="710">
        <v>45670</v>
      </c>
      <c r="LD12" s="710">
        <v>45671</v>
      </c>
      <c r="LE12" s="710">
        <v>45672</v>
      </c>
      <c r="LF12" s="710">
        <v>45673</v>
      </c>
      <c r="LG12" s="711">
        <v>45674</v>
      </c>
      <c r="LH12" s="712">
        <v>45675</v>
      </c>
      <c r="LI12" s="712">
        <v>45676</v>
      </c>
      <c r="LJ12" s="710">
        <v>45677</v>
      </c>
      <c r="LK12" s="710">
        <v>45678</v>
      </c>
      <c r="LL12" s="710">
        <v>45679</v>
      </c>
      <c r="LM12" s="710">
        <v>45680</v>
      </c>
      <c r="LN12" s="711">
        <v>45681</v>
      </c>
      <c r="LO12" s="712">
        <v>45682</v>
      </c>
      <c r="LP12" s="712">
        <v>45683</v>
      </c>
      <c r="LQ12" s="710">
        <v>45684</v>
      </c>
      <c r="LR12" s="710">
        <v>45685</v>
      </c>
      <c r="LS12" s="710">
        <v>45686</v>
      </c>
      <c r="LT12" s="710">
        <v>45687</v>
      </c>
      <c r="LU12" s="711">
        <v>45688</v>
      </c>
      <c r="LV12" s="712">
        <v>45689</v>
      </c>
      <c r="LW12" s="712">
        <v>45690</v>
      </c>
      <c r="LX12" s="710">
        <v>45691</v>
      </c>
      <c r="LY12" s="710">
        <v>45692</v>
      </c>
      <c r="LZ12" s="710">
        <v>45693</v>
      </c>
      <c r="MA12" s="710">
        <v>45694</v>
      </c>
      <c r="MB12" s="711">
        <v>45695</v>
      </c>
      <c r="MC12" s="712">
        <v>45696</v>
      </c>
      <c r="MD12" s="712">
        <v>45697</v>
      </c>
      <c r="ME12" s="710">
        <v>45698</v>
      </c>
      <c r="MF12" s="710">
        <v>45699</v>
      </c>
      <c r="MG12" s="710">
        <v>45700</v>
      </c>
      <c r="MH12" s="710">
        <v>45701</v>
      </c>
      <c r="MI12" s="711">
        <v>45702</v>
      </c>
      <c r="MJ12" s="712">
        <v>45703</v>
      </c>
      <c r="MK12" s="712">
        <v>45704</v>
      </c>
      <c r="ML12" s="710">
        <v>45705</v>
      </c>
      <c r="MM12" s="710">
        <v>45706</v>
      </c>
      <c r="MN12" s="710">
        <v>45707</v>
      </c>
      <c r="MO12" s="710">
        <v>45708</v>
      </c>
      <c r="MP12" s="711">
        <v>45709</v>
      </c>
      <c r="MQ12" s="712">
        <v>45710</v>
      </c>
      <c r="MR12" s="712">
        <v>45711</v>
      </c>
      <c r="MS12" s="710">
        <v>45712</v>
      </c>
      <c r="MT12" s="710">
        <v>45713</v>
      </c>
      <c r="MU12" s="710">
        <v>45714</v>
      </c>
      <c r="MV12" s="710">
        <v>45715</v>
      </c>
      <c r="MW12" s="711">
        <v>45716</v>
      </c>
      <c r="MX12" s="712">
        <v>45717</v>
      </c>
      <c r="MY12" s="712">
        <v>45718</v>
      </c>
      <c r="MZ12" s="710">
        <v>45719</v>
      </c>
      <c r="NA12" s="710">
        <v>45720</v>
      </c>
      <c r="NB12" s="710">
        <v>45721</v>
      </c>
      <c r="NC12" s="710">
        <v>45722</v>
      </c>
      <c r="ND12" s="711">
        <v>45723</v>
      </c>
      <c r="NE12" s="712">
        <v>45724</v>
      </c>
      <c r="NF12" s="712">
        <v>45725</v>
      </c>
      <c r="NG12" s="710">
        <v>45726</v>
      </c>
      <c r="NH12" s="710">
        <v>45727</v>
      </c>
      <c r="NI12" s="710">
        <v>45728</v>
      </c>
      <c r="NJ12" s="710">
        <v>45729</v>
      </c>
      <c r="NK12" s="711">
        <v>45730</v>
      </c>
      <c r="NL12" s="712">
        <v>45731</v>
      </c>
      <c r="NM12" s="712">
        <v>45732</v>
      </c>
      <c r="NN12" s="710">
        <v>45733</v>
      </c>
      <c r="NO12" s="710">
        <v>45734</v>
      </c>
      <c r="NP12" s="710">
        <v>45735</v>
      </c>
      <c r="NQ12" s="710">
        <v>45736</v>
      </c>
      <c r="NR12" s="711">
        <v>45737</v>
      </c>
      <c r="NS12" s="712">
        <v>45738</v>
      </c>
      <c r="NT12" s="712">
        <v>45739</v>
      </c>
      <c r="NU12" s="710">
        <v>45740</v>
      </c>
      <c r="NV12" s="710">
        <v>45741</v>
      </c>
      <c r="NW12" s="710">
        <v>45742</v>
      </c>
      <c r="NX12" s="710">
        <v>45743</v>
      </c>
      <c r="NY12" s="711">
        <v>45744</v>
      </c>
      <c r="NZ12" s="712">
        <v>45745</v>
      </c>
      <c r="OA12" s="712">
        <v>45746</v>
      </c>
      <c r="OB12" s="710">
        <v>45747</v>
      </c>
      <c r="OC12" s="710">
        <v>45748</v>
      </c>
      <c r="OD12" s="710">
        <v>45749</v>
      </c>
      <c r="OE12" s="710">
        <v>45750</v>
      </c>
      <c r="OF12" s="711">
        <v>45751</v>
      </c>
      <c r="OG12" s="712">
        <v>45752</v>
      </c>
      <c r="OH12" s="712">
        <v>45753</v>
      </c>
      <c r="OI12" s="710">
        <v>45754</v>
      </c>
      <c r="OJ12" s="710">
        <v>45755</v>
      </c>
      <c r="OK12" s="710">
        <v>45756</v>
      </c>
      <c r="OL12" s="710">
        <v>45757</v>
      </c>
      <c r="OM12" s="711">
        <v>45758</v>
      </c>
      <c r="ON12" s="712">
        <v>45759</v>
      </c>
      <c r="OO12" s="712">
        <v>45760</v>
      </c>
      <c r="OP12" s="710">
        <v>45761</v>
      </c>
      <c r="OQ12" s="710">
        <v>45762</v>
      </c>
      <c r="OR12" s="710">
        <v>45763</v>
      </c>
      <c r="OS12" s="710">
        <v>45764</v>
      </c>
      <c r="OT12" s="711">
        <v>45765</v>
      </c>
      <c r="OU12" s="712">
        <v>45766</v>
      </c>
      <c r="OV12" s="712">
        <v>45767</v>
      </c>
      <c r="OW12" s="710">
        <v>45768</v>
      </c>
      <c r="OX12" s="710">
        <v>45769</v>
      </c>
      <c r="OY12" s="710">
        <v>45770</v>
      </c>
      <c r="OZ12" s="710">
        <v>45771</v>
      </c>
      <c r="PA12" s="711">
        <v>45772</v>
      </c>
      <c r="PB12" s="712">
        <v>45773</v>
      </c>
      <c r="PC12" s="712">
        <v>45774</v>
      </c>
      <c r="PD12" s="710">
        <v>45775</v>
      </c>
      <c r="PE12" s="710">
        <v>45776</v>
      </c>
      <c r="PF12" s="710">
        <v>45777</v>
      </c>
      <c r="PG12" s="710">
        <v>45778</v>
      </c>
      <c r="PH12" s="711">
        <v>45779</v>
      </c>
      <c r="PI12" s="712">
        <v>45780</v>
      </c>
      <c r="PJ12" s="712">
        <v>45781</v>
      </c>
      <c r="PK12" s="710">
        <v>45782</v>
      </c>
      <c r="PL12" s="710">
        <v>45783</v>
      </c>
      <c r="PM12" s="710">
        <v>45784</v>
      </c>
      <c r="PN12" s="710">
        <v>45785</v>
      </c>
      <c r="PO12" s="711">
        <v>45786</v>
      </c>
      <c r="PP12" s="712">
        <v>45787</v>
      </c>
      <c r="PQ12" s="712">
        <v>45788</v>
      </c>
      <c r="PR12" s="710">
        <v>45789</v>
      </c>
      <c r="PS12" s="710">
        <v>45790</v>
      </c>
      <c r="PT12" s="710">
        <v>45791</v>
      </c>
      <c r="PU12" s="710">
        <v>45792</v>
      </c>
      <c r="PV12" s="711">
        <v>45793</v>
      </c>
      <c r="PW12" s="712">
        <v>45794</v>
      </c>
      <c r="PX12" s="712">
        <v>45795</v>
      </c>
      <c r="PY12" s="710">
        <v>45796</v>
      </c>
      <c r="PZ12" s="710">
        <v>45797</v>
      </c>
      <c r="QA12" s="710">
        <v>45798</v>
      </c>
      <c r="QB12" s="710">
        <v>45799</v>
      </c>
      <c r="QC12" s="711">
        <v>45800</v>
      </c>
      <c r="QD12" s="712">
        <v>45801</v>
      </c>
      <c r="QE12" s="712">
        <v>45802</v>
      </c>
      <c r="QF12" s="710">
        <v>45803</v>
      </c>
      <c r="QG12" s="710">
        <v>45804</v>
      </c>
      <c r="QH12" s="710">
        <v>45805</v>
      </c>
      <c r="QI12" s="710">
        <v>45806</v>
      </c>
      <c r="QJ12" s="711">
        <v>45807</v>
      </c>
      <c r="QK12" s="712">
        <v>45808</v>
      </c>
      <c r="QL12" s="712">
        <v>45809</v>
      </c>
      <c r="QM12" s="710">
        <v>45810</v>
      </c>
      <c r="QN12" s="710">
        <v>45811</v>
      </c>
      <c r="QO12" s="710">
        <v>45812</v>
      </c>
      <c r="QP12" s="710">
        <v>45813</v>
      </c>
      <c r="QQ12" s="711">
        <v>45814</v>
      </c>
      <c r="QR12" s="712">
        <v>45815</v>
      </c>
      <c r="QS12" s="712">
        <v>45816</v>
      </c>
      <c r="QT12" s="710">
        <v>45817</v>
      </c>
      <c r="QU12" s="710">
        <v>45818</v>
      </c>
      <c r="QV12" s="710">
        <v>45819</v>
      </c>
      <c r="QW12" s="710">
        <v>45820</v>
      </c>
      <c r="QX12" s="711">
        <v>45821</v>
      </c>
      <c r="QY12" s="712">
        <v>45822</v>
      </c>
      <c r="QZ12" s="712">
        <v>45823</v>
      </c>
      <c r="RA12" s="710">
        <v>45824</v>
      </c>
      <c r="RB12" s="710">
        <v>45825</v>
      </c>
      <c r="RC12" s="710">
        <v>45826</v>
      </c>
      <c r="RD12" s="712">
        <v>45827</v>
      </c>
      <c r="RE12" s="711">
        <v>45828</v>
      </c>
      <c r="RF12" s="712">
        <v>45829</v>
      </c>
      <c r="RG12" s="712">
        <v>45830</v>
      </c>
      <c r="RH12" s="710">
        <v>45831</v>
      </c>
      <c r="RI12" s="710">
        <v>45832</v>
      </c>
      <c r="RJ12" s="710">
        <v>45833</v>
      </c>
      <c r="RK12" s="710">
        <v>45834</v>
      </c>
      <c r="RL12" s="711">
        <v>45835</v>
      </c>
      <c r="RM12" s="712">
        <v>45836</v>
      </c>
      <c r="RN12" s="712">
        <v>45837</v>
      </c>
      <c r="RO12" s="710">
        <v>45838</v>
      </c>
      <c r="RP12" s="710">
        <v>45839</v>
      </c>
      <c r="RQ12" s="710">
        <v>45840</v>
      </c>
      <c r="RR12" s="710">
        <v>45841</v>
      </c>
      <c r="RS12" s="711">
        <v>45842</v>
      </c>
      <c r="RT12" s="712">
        <v>45843</v>
      </c>
      <c r="RU12" s="712">
        <v>45844</v>
      </c>
      <c r="RV12" s="710">
        <v>45845</v>
      </c>
      <c r="RW12" s="710">
        <v>45846</v>
      </c>
      <c r="RX12" s="710">
        <v>45847</v>
      </c>
      <c r="RY12" s="710">
        <v>45848</v>
      </c>
      <c r="RZ12" s="711">
        <v>45849</v>
      </c>
      <c r="SA12" s="712">
        <v>45850</v>
      </c>
      <c r="SB12" s="712">
        <v>45851</v>
      </c>
      <c r="SC12" s="710">
        <v>45852</v>
      </c>
      <c r="SD12" s="710">
        <v>45853</v>
      </c>
      <c r="SE12" s="710">
        <v>45854</v>
      </c>
      <c r="SF12" s="710">
        <v>45855</v>
      </c>
      <c r="SG12" s="711">
        <v>45856</v>
      </c>
      <c r="SH12" s="712">
        <v>45857</v>
      </c>
      <c r="SI12" s="712">
        <v>45858</v>
      </c>
      <c r="SJ12" s="710">
        <v>45859</v>
      </c>
      <c r="SK12" s="710">
        <v>45860</v>
      </c>
      <c r="SL12" s="710">
        <v>45861</v>
      </c>
      <c r="SM12" s="710">
        <v>45862</v>
      </c>
      <c r="SN12" s="711">
        <v>45863</v>
      </c>
      <c r="SO12" s="712">
        <v>45864</v>
      </c>
      <c r="SP12" s="712">
        <v>45865</v>
      </c>
      <c r="SQ12" s="710">
        <v>45866</v>
      </c>
      <c r="SR12" s="710">
        <v>45867</v>
      </c>
      <c r="SS12" s="710">
        <v>45868</v>
      </c>
      <c r="ST12" s="710">
        <v>45869</v>
      </c>
      <c r="SU12" s="856">
        <v>45870</v>
      </c>
      <c r="SV12" s="857">
        <v>45871</v>
      </c>
      <c r="SW12" s="858">
        <v>45872</v>
      </c>
      <c r="SX12" s="859">
        <v>45873</v>
      </c>
      <c r="SY12" s="859">
        <v>45874</v>
      </c>
      <c r="SZ12" s="859">
        <v>45875</v>
      </c>
      <c r="TA12" s="859">
        <v>45876</v>
      </c>
      <c r="TB12" s="860">
        <v>45877</v>
      </c>
      <c r="TC12" s="858">
        <v>45878</v>
      </c>
      <c r="TD12" s="858">
        <v>45879</v>
      </c>
      <c r="TE12" s="859">
        <v>45880</v>
      </c>
      <c r="TF12" s="859">
        <v>45881</v>
      </c>
      <c r="TG12" s="859">
        <v>45882</v>
      </c>
      <c r="TH12" s="859">
        <v>45883</v>
      </c>
      <c r="TI12" s="860">
        <v>45884</v>
      </c>
      <c r="TJ12" s="858">
        <v>45885</v>
      </c>
      <c r="TK12" s="858">
        <v>45886</v>
      </c>
      <c r="TL12" s="859">
        <v>45887</v>
      </c>
      <c r="TM12" s="859">
        <v>45888</v>
      </c>
      <c r="TN12" s="859">
        <v>45889</v>
      </c>
      <c r="TO12" s="859">
        <v>45890</v>
      </c>
      <c r="TP12" s="860">
        <v>45891</v>
      </c>
      <c r="TQ12" s="858">
        <v>45892</v>
      </c>
      <c r="TR12" s="858">
        <v>45893</v>
      </c>
      <c r="TS12" s="859">
        <v>45894</v>
      </c>
      <c r="TT12" s="859">
        <v>45895</v>
      </c>
      <c r="TU12" s="859">
        <v>45896</v>
      </c>
      <c r="TV12" s="859">
        <v>45897</v>
      </c>
      <c r="TW12" s="860">
        <v>45898</v>
      </c>
      <c r="TX12" s="858">
        <v>45899</v>
      </c>
      <c r="TY12" s="861">
        <v>45900</v>
      </c>
      <c r="TZ12" s="862">
        <v>45901</v>
      </c>
      <c r="UA12" s="863">
        <v>45902</v>
      </c>
      <c r="UB12" s="859">
        <v>45903</v>
      </c>
      <c r="UC12" s="859">
        <v>45904</v>
      </c>
      <c r="UD12" s="860">
        <v>45905</v>
      </c>
      <c r="UE12" s="858">
        <v>45906</v>
      </c>
      <c r="UF12" s="858">
        <v>45907</v>
      </c>
      <c r="UG12" s="859">
        <v>45908</v>
      </c>
      <c r="UH12" s="859">
        <v>45909</v>
      </c>
      <c r="UI12" s="859">
        <v>45910</v>
      </c>
      <c r="UJ12" s="859">
        <v>45911</v>
      </c>
      <c r="UK12" s="860">
        <v>45912</v>
      </c>
      <c r="UL12" s="858">
        <v>45913</v>
      </c>
      <c r="UM12" s="858">
        <v>45914</v>
      </c>
      <c r="UN12" s="859">
        <v>45915</v>
      </c>
      <c r="UO12" s="859">
        <v>45916</v>
      </c>
      <c r="UP12" s="859">
        <v>45917</v>
      </c>
      <c r="UQ12" s="859">
        <v>45918</v>
      </c>
      <c r="UR12" s="860">
        <v>45919</v>
      </c>
      <c r="US12" s="858">
        <v>45920</v>
      </c>
      <c r="UT12" s="858">
        <v>45921</v>
      </c>
      <c r="UU12" s="859">
        <v>45922</v>
      </c>
      <c r="UV12" s="859">
        <v>45923</v>
      </c>
      <c r="UW12" s="859">
        <v>45924</v>
      </c>
      <c r="UX12" s="859">
        <v>45925</v>
      </c>
      <c r="UY12" s="860">
        <v>45926</v>
      </c>
      <c r="UZ12" s="858">
        <v>45927</v>
      </c>
      <c r="VA12" s="858">
        <v>45928</v>
      </c>
      <c r="VB12" s="859">
        <v>45929</v>
      </c>
      <c r="VC12" s="864">
        <v>45930</v>
      </c>
      <c r="VD12" s="862">
        <v>45931</v>
      </c>
      <c r="VE12" s="862">
        <v>45932</v>
      </c>
      <c r="VF12" s="856">
        <v>45933</v>
      </c>
      <c r="VG12" s="865">
        <v>45934</v>
      </c>
      <c r="VH12" s="865">
        <v>45935</v>
      </c>
      <c r="VI12" s="862">
        <v>45936</v>
      </c>
      <c r="VJ12" s="862">
        <v>45937</v>
      </c>
      <c r="VK12" s="862">
        <v>45938</v>
      </c>
      <c r="VL12" s="862">
        <v>45939</v>
      </c>
      <c r="VM12" s="856">
        <v>45940</v>
      </c>
      <c r="VN12" s="865">
        <v>45941</v>
      </c>
      <c r="VO12" s="865">
        <v>45942</v>
      </c>
      <c r="VP12" s="862">
        <v>45943</v>
      </c>
      <c r="VQ12" s="862">
        <v>45944</v>
      </c>
      <c r="VR12" s="862">
        <v>45945</v>
      </c>
      <c r="VS12" s="862">
        <v>45946</v>
      </c>
      <c r="VT12" s="856">
        <v>45947</v>
      </c>
      <c r="VU12" s="865">
        <v>45948</v>
      </c>
      <c r="VV12" s="865">
        <v>45949</v>
      </c>
      <c r="VW12" s="862">
        <v>45950</v>
      </c>
      <c r="VX12" s="862">
        <v>45951</v>
      </c>
      <c r="VY12" s="862">
        <v>45952</v>
      </c>
      <c r="VZ12" s="862">
        <v>45953</v>
      </c>
      <c r="WA12" s="856">
        <v>45954</v>
      </c>
      <c r="WB12" s="865">
        <v>45955</v>
      </c>
      <c r="WC12" s="865">
        <v>45956</v>
      </c>
      <c r="WD12" s="862">
        <v>45957</v>
      </c>
      <c r="WE12" s="862">
        <v>45958</v>
      </c>
      <c r="WF12" s="862">
        <v>45959</v>
      </c>
      <c r="WG12" s="862">
        <v>45960</v>
      </c>
      <c r="WH12" s="856">
        <v>45961</v>
      </c>
      <c r="WI12" s="865">
        <v>45962</v>
      </c>
      <c r="WJ12" s="865">
        <v>45963</v>
      </c>
      <c r="WK12" s="862">
        <v>45964</v>
      </c>
      <c r="WL12" s="862">
        <v>45965</v>
      </c>
      <c r="WM12" s="862">
        <v>45966</v>
      </c>
      <c r="WN12" s="862">
        <v>45967</v>
      </c>
      <c r="WO12" s="856">
        <v>45968</v>
      </c>
      <c r="WP12" s="865">
        <v>45969</v>
      </c>
      <c r="WQ12" s="865">
        <v>45970</v>
      </c>
      <c r="WR12" s="862">
        <v>45971</v>
      </c>
      <c r="WS12" s="862">
        <v>45972</v>
      </c>
      <c r="WT12" s="862">
        <v>45973</v>
      </c>
      <c r="WU12" s="862">
        <v>45974</v>
      </c>
      <c r="WV12" s="856">
        <v>45975</v>
      </c>
      <c r="WW12" s="865">
        <v>45976</v>
      </c>
      <c r="WX12" s="865">
        <v>45977</v>
      </c>
      <c r="WY12" s="862">
        <v>45978</v>
      </c>
      <c r="WZ12" s="862">
        <v>45979</v>
      </c>
      <c r="XA12" s="862">
        <v>45980</v>
      </c>
      <c r="XB12" s="862">
        <v>45981</v>
      </c>
      <c r="XC12" s="856">
        <v>45982</v>
      </c>
      <c r="XD12" s="865">
        <v>45983</v>
      </c>
      <c r="XE12" s="865">
        <v>45984</v>
      </c>
      <c r="XF12" s="862">
        <v>45985</v>
      </c>
      <c r="XG12" s="862">
        <v>45986</v>
      </c>
      <c r="XH12" s="862">
        <v>45987</v>
      </c>
      <c r="XI12" s="862">
        <v>45988</v>
      </c>
      <c r="XJ12" s="856">
        <v>45989</v>
      </c>
      <c r="XK12" s="865">
        <v>45990</v>
      </c>
      <c r="XL12" s="865">
        <v>45991</v>
      </c>
      <c r="XM12" s="862">
        <v>45992</v>
      </c>
      <c r="XN12" s="862">
        <v>45993</v>
      </c>
      <c r="XO12" s="862">
        <v>45994</v>
      </c>
      <c r="XP12" s="862">
        <v>45995</v>
      </c>
      <c r="XQ12" s="856">
        <v>45996</v>
      </c>
      <c r="XR12" s="865">
        <v>45997</v>
      </c>
      <c r="XS12" s="865">
        <v>45998</v>
      </c>
      <c r="XT12" s="862">
        <v>45999</v>
      </c>
      <c r="XU12" s="862">
        <v>46000</v>
      </c>
      <c r="XV12" s="862">
        <v>46001</v>
      </c>
      <c r="XW12" s="862">
        <v>46002</v>
      </c>
      <c r="XX12" s="856">
        <v>46003</v>
      </c>
      <c r="XY12" s="865">
        <v>46004</v>
      </c>
      <c r="XZ12" s="865">
        <v>46005</v>
      </c>
      <c r="YA12" s="862">
        <v>46006</v>
      </c>
      <c r="YB12" s="862">
        <v>46007</v>
      </c>
      <c r="YC12" s="862">
        <v>46008</v>
      </c>
      <c r="YD12" s="862">
        <v>46009</v>
      </c>
      <c r="YE12" s="856">
        <v>46010</v>
      </c>
      <c r="YF12" s="865">
        <v>46011</v>
      </c>
      <c r="YG12" s="865">
        <v>46012</v>
      </c>
      <c r="YH12" s="862">
        <v>46013</v>
      </c>
      <c r="YI12" s="862">
        <v>46014</v>
      </c>
      <c r="YJ12" s="862">
        <v>46015</v>
      </c>
      <c r="YK12" s="862">
        <v>46016</v>
      </c>
      <c r="YL12" s="856">
        <v>46017</v>
      </c>
      <c r="YM12" s="865">
        <v>46018</v>
      </c>
      <c r="YN12" s="865">
        <v>46019</v>
      </c>
      <c r="YO12" s="862">
        <v>46020</v>
      </c>
      <c r="YP12" s="862">
        <v>46021</v>
      </c>
      <c r="YQ12" s="862">
        <v>46022</v>
      </c>
      <c r="YR12" s="862">
        <v>46023</v>
      </c>
      <c r="YS12" s="862">
        <v>46024</v>
      </c>
      <c r="YT12" s="865">
        <v>46025</v>
      </c>
      <c r="YU12" s="865">
        <v>46026</v>
      </c>
      <c r="YV12" s="862">
        <v>46027</v>
      </c>
      <c r="YW12" s="865">
        <v>46028</v>
      </c>
      <c r="YX12" s="862">
        <v>46029</v>
      </c>
      <c r="YY12" s="862">
        <v>46030</v>
      </c>
      <c r="YZ12" s="862">
        <v>46031</v>
      </c>
      <c r="ZA12" s="865">
        <v>46032</v>
      </c>
      <c r="ZB12" s="865">
        <v>46033</v>
      </c>
      <c r="ZC12" s="862">
        <v>46034</v>
      </c>
      <c r="ZD12" s="862">
        <v>46035</v>
      </c>
      <c r="ZE12" s="862">
        <v>46036</v>
      </c>
      <c r="ZF12" s="862">
        <v>46037</v>
      </c>
      <c r="ZG12" s="862">
        <v>46038</v>
      </c>
      <c r="ZH12" s="865">
        <v>46039</v>
      </c>
      <c r="ZI12" s="865">
        <v>46040</v>
      </c>
      <c r="ZJ12" s="862">
        <v>46041</v>
      </c>
      <c r="ZK12" s="862">
        <v>46042</v>
      </c>
      <c r="ZL12" s="862">
        <v>46043</v>
      </c>
      <c r="ZM12" s="862">
        <v>46044</v>
      </c>
      <c r="ZN12" s="862">
        <v>46045</v>
      </c>
      <c r="ZO12" s="865">
        <v>46046</v>
      </c>
      <c r="ZP12" s="865">
        <v>46047</v>
      </c>
      <c r="ZQ12" s="862">
        <v>46048</v>
      </c>
      <c r="ZR12" s="862">
        <v>46049</v>
      </c>
      <c r="ZS12" s="862">
        <v>46050</v>
      </c>
      <c r="ZT12" s="862">
        <v>46051</v>
      </c>
      <c r="ZU12" s="862">
        <v>46052</v>
      </c>
      <c r="ZV12" s="865">
        <v>46053</v>
      </c>
      <c r="ZW12" s="865">
        <v>46054</v>
      </c>
      <c r="ZX12" s="862">
        <v>46055</v>
      </c>
      <c r="ZY12" s="862">
        <v>46056</v>
      </c>
      <c r="ZZ12" s="862">
        <v>46057</v>
      </c>
      <c r="AAA12" s="862">
        <v>46058</v>
      </c>
      <c r="AAB12" s="862">
        <v>46059</v>
      </c>
      <c r="AAC12" s="865">
        <v>46060</v>
      </c>
      <c r="AAD12" s="865">
        <v>46061</v>
      </c>
      <c r="AAE12" s="862">
        <v>46062</v>
      </c>
      <c r="AAF12" s="862">
        <v>46063</v>
      </c>
      <c r="AAG12" s="862">
        <v>46064</v>
      </c>
      <c r="AAH12" s="862">
        <v>46065</v>
      </c>
      <c r="AAI12" s="862">
        <v>46066</v>
      </c>
      <c r="AAJ12" s="865">
        <v>46067</v>
      </c>
      <c r="AAK12" s="865">
        <v>46068</v>
      </c>
      <c r="AAL12" s="862">
        <v>46069</v>
      </c>
      <c r="AAM12" s="862">
        <v>46070</v>
      </c>
      <c r="AAN12" s="862">
        <v>46071</v>
      </c>
      <c r="AAO12" s="862">
        <v>46072</v>
      </c>
      <c r="AAP12" s="862">
        <v>46073</v>
      </c>
      <c r="AAQ12" s="865">
        <v>46074</v>
      </c>
      <c r="AAR12" s="865">
        <v>46075</v>
      </c>
      <c r="AAS12" s="862">
        <v>46076</v>
      </c>
      <c r="AAT12" s="862">
        <v>46077</v>
      </c>
      <c r="AAU12" s="862">
        <v>46078</v>
      </c>
      <c r="AAV12" s="862">
        <v>46079</v>
      </c>
      <c r="AAW12" s="862">
        <v>46080</v>
      </c>
      <c r="AAX12" s="865">
        <v>46081</v>
      </c>
      <c r="AAY12" s="865">
        <v>46082</v>
      </c>
      <c r="AAZ12" s="862">
        <v>46083</v>
      </c>
      <c r="ABA12" s="862">
        <v>46084</v>
      </c>
      <c r="ABB12" s="862">
        <v>46085</v>
      </c>
      <c r="ABC12" s="862">
        <v>46086</v>
      </c>
      <c r="ABD12" s="862">
        <v>46087</v>
      </c>
      <c r="ABE12" s="865">
        <v>46088</v>
      </c>
      <c r="ABF12" s="865">
        <v>46089</v>
      </c>
      <c r="ABG12" s="862">
        <v>46090</v>
      </c>
      <c r="ABH12" s="862">
        <v>46091</v>
      </c>
      <c r="ABI12" s="862">
        <v>46092</v>
      </c>
      <c r="ABJ12" s="862">
        <v>46093</v>
      </c>
      <c r="ABK12" s="862">
        <v>46094</v>
      </c>
      <c r="ABL12" s="865">
        <v>46095</v>
      </c>
      <c r="ABM12" s="865">
        <v>46096</v>
      </c>
      <c r="ABN12" s="862">
        <v>46097</v>
      </c>
      <c r="ABO12" s="862">
        <v>46098</v>
      </c>
      <c r="ABP12" s="862">
        <v>46099</v>
      </c>
      <c r="ABQ12" s="862">
        <v>46100</v>
      </c>
      <c r="ABR12" s="862">
        <v>46101</v>
      </c>
      <c r="ABS12" s="865">
        <v>46102</v>
      </c>
      <c r="ABT12" s="865">
        <v>46103</v>
      </c>
      <c r="ABU12" s="862">
        <v>46104</v>
      </c>
      <c r="ABV12" s="862">
        <v>46105</v>
      </c>
      <c r="ABW12" s="862">
        <v>46106</v>
      </c>
      <c r="ABX12" s="862">
        <v>46107</v>
      </c>
      <c r="ABY12" s="862">
        <v>46108</v>
      </c>
      <c r="ABZ12" s="865">
        <v>46109</v>
      </c>
      <c r="ACA12" s="865">
        <v>46110</v>
      </c>
      <c r="ACB12" s="862">
        <v>46111</v>
      </c>
      <c r="ACC12" s="862">
        <v>46112</v>
      </c>
      <c r="ACD12" s="862">
        <v>46113</v>
      </c>
      <c r="ACE12" s="862">
        <v>46114</v>
      </c>
      <c r="ACF12" s="862">
        <v>46115</v>
      </c>
      <c r="ACG12" s="865">
        <v>46116</v>
      </c>
      <c r="ACH12" s="865">
        <v>46117</v>
      </c>
      <c r="ACI12" s="862">
        <v>46118</v>
      </c>
      <c r="ACJ12" s="862">
        <v>46119</v>
      </c>
      <c r="ACK12" s="862">
        <v>46120</v>
      </c>
      <c r="ACL12" s="862">
        <v>46121</v>
      </c>
      <c r="ACM12" s="862">
        <v>46122</v>
      </c>
      <c r="ACN12" s="865">
        <v>46123</v>
      </c>
      <c r="ACO12" s="865">
        <v>46124</v>
      </c>
      <c r="ACP12" s="862">
        <v>46125</v>
      </c>
      <c r="ACQ12" s="862">
        <v>46126</v>
      </c>
      <c r="ACR12" s="862">
        <v>46127</v>
      </c>
      <c r="ACS12" s="862">
        <v>46128</v>
      </c>
      <c r="ACT12" s="862">
        <v>46129</v>
      </c>
      <c r="ACU12" s="865">
        <v>46130</v>
      </c>
      <c r="ACV12" s="865">
        <v>46131</v>
      </c>
      <c r="ACW12" s="862">
        <v>46132</v>
      </c>
      <c r="ACX12" s="862">
        <v>46133</v>
      </c>
      <c r="ACY12" s="862">
        <v>46134</v>
      </c>
      <c r="ACZ12" s="862">
        <v>46135</v>
      </c>
      <c r="ADA12" s="862">
        <v>46136</v>
      </c>
      <c r="ADB12" s="865">
        <v>46137</v>
      </c>
      <c r="ADC12" s="865">
        <v>46138</v>
      </c>
      <c r="ADD12" s="862">
        <v>46139</v>
      </c>
      <c r="ADE12" s="862">
        <v>46140</v>
      </c>
      <c r="ADF12" s="862">
        <v>46141</v>
      </c>
      <c r="ADG12" s="862">
        <v>46142</v>
      </c>
      <c r="ADH12" s="862">
        <v>46143</v>
      </c>
      <c r="ADI12" s="865">
        <v>46144</v>
      </c>
      <c r="ADJ12" s="865">
        <v>46145</v>
      </c>
      <c r="ADK12" s="862">
        <v>46146</v>
      </c>
      <c r="ADL12" s="862">
        <v>46147</v>
      </c>
      <c r="ADM12" s="862">
        <v>46148</v>
      </c>
      <c r="ADN12" s="862">
        <v>46149</v>
      </c>
      <c r="ADO12" s="862">
        <v>46150</v>
      </c>
      <c r="ADP12" s="865">
        <v>46151</v>
      </c>
      <c r="ADQ12" s="865">
        <v>46152</v>
      </c>
      <c r="ADR12" s="862">
        <v>46153</v>
      </c>
      <c r="ADS12" s="862">
        <v>46154</v>
      </c>
      <c r="ADT12" s="862">
        <v>46155</v>
      </c>
      <c r="ADU12" s="862">
        <v>46156</v>
      </c>
      <c r="ADV12" s="862">
        <v>46157</v>
      </c>
      <c r="ADW12" s="865">
        <v>46158</v>
      </c>
      <c r="ADX12" s="865">
        <v>46159</v>
      </c>
      <c r="ADY12" s="862">
        <v>46160</v>
      </c>
      <c r="ADZ12" s="862">
        <v>46161</v>
      </c>
      <c r="AEA12" s="862">
        <v>46162</v>
      </c>
      <c r="AEB12" s="862">
        <v>46163</v>
      </c>
      <c r="AEC12" s="862">
        <v>46164</v>
      </c>
      <c r="AED12" s="865">
        <v>46165</v>
      </c>
      <c r="AEE12" s="865">
        <v>46166</v>
      </c>
      <c r="AEF12" s="862">
        <v>46167</v>
      </c>
      <c r="AEG12" s="862">
        <v>46168</v>
      </c>
      <c r="AEH12" s="862">
        <v>46169</v>
      </c>
      <c r="AEI12" s="862">
        <v>46170</v>
      </c>
      <c r="AEJ12" s="862">
        <v>46171</v>
      </c>
      <c r="AEK12" s="865">
        <v>46172</v>
      </c>
      <c r="AEL12" s="865">
        <v>46173</v>
      </c>
      <c r="AEM12" s="862">
        <v>46174</v>
      </c>
      <c r="AEN12" s="862">
        <v>46175</v>
      </c>
      <c r="AEO12" s="862">
        <v>46176</v>
      </c>
      <c r="AEP12" s="862">
        <v>46177</v>
      </c>
      <c r="AEQ12" s="862">
        <v>46178</v>
      </c>
      <c r="AER12" s="865">
        <v>46179</v>
      </c>
      <c r="AES12" s="865">
        <v>46180</v>
      </c>
      <c r="AET12" s="862">
        <v>46181</v>
      </c>
      <c r="AEU12" s="862">
        <v>46182</v>
      </c>
      <c r="AEV12" s="862">
        <v>46183</v>
      </c>
      <c r="AEW12" s="862">
        <v>46184</v>
      </c>
      <c r="AEX12" s="862">
        <v>46185</v>
      </c>
      <c r="AEY12" s="865">
        <v>46186</v>
      </c>
      <c r="AEZ12" s="865">
        <v>46187</v>
      </c>
      <c r="AFA12" s="862">
        <v>46188</v>
      </c>
      <c r="AFB12" s="862">
        <v>46189</v>
      </c>
      <c r="AFC12" s="862">
        <v>46190</v>
      </c>
      <c r="AFD12" s="862">
        <v>46191</v>
      </c>
      <c r="AFE12" s="862">
        <v>46192</v>
      </c>
      <c r="AFF12" s="865">
        <v>46193</v>
      </c>
      <c r="AFG12" s="865">
        <v>46194</v>
      </c>
      <c r="AFH12" s="862">
        <v>46195</v>
      </c>
      <c r="AFI12" s="862">
        <v>46196</v>
      </c>
      <c r="AFJ12" s="862">
        <v>46197</v>
      </c>
      <c r="AFK12" s="862">
        <v>46198</v>
      </c>
      <c r="AFL12" s="862">
        <v>46199</v>
      </c>
      <c r="AFM12" s="865">
        <v>46200</v>
      </c>
      <c r="AFN12" s="865">
        <v>46201</v>
      </c>
      <c r="AFO12" s="862">
        <v>46202</v>
      </c>
      <c r="AFP12" s="862">
        <v>46203</v>
      </c>
      <c r="AFQ12" s="862">
        <v>46204</v>
      </c>
      <c r="AFR12" s="862">
        <v>46205</v>
      </c>
      <c r="AFS12" s="862">
        <v>46206</v>
      </c>
      <c r="AFT12" s="865">
        <v>46207</v>
      </c>
      <c r="AFU12" s="865">
        <v>46208</v>
      </c>
      <c r="AFV12" s="862">
        <v>46209</v>
      </c>
      <c r="AFW12" s="862">
        <v>46210</v>
      </c>
      <c r="AFX12" s="862">
        <v>46211</v>
      </c>
      <c r="AFY12" s="862">
        <v>46212</v>
      </c>
      <c r="AFZ12" s="862">
        <v>46213</v>
      </c>
      <c r="AGA12" s="865">
        <v>46214</v>
      </c>
      <c r="AGB12" s="865">
        <v>46215</v>
      </c>
      <c r="AGC12" s="862">
        <v>46216</v>
      </c>
      <c r="AGD12" s="862">
        <v>46217</v>
      </c>
      <c r="AGE12" s="862">
        <v>46218</v>
      </c>
      <c r="AGF12" s="862">
        <v>46219</v>
      </c>
      <c r="AGG12" s="862">
        <v>46220</v>
      </c>
      <c r="AGH12" s="865">
        <v>46221</v>
      </c>
      <c r="AGI12" s="865">
        <v>46222</v>
      </c>
      <c r="AGJ12" s="862">
        <v>46223</v>
      </c>
      <c r="AGK12" s="862">
        <v>46224</v>
      </c>
      <c r="AGL12" s="862">
        <v>46225</v>
      </c>
      <c r="AGM12" s="862">
        <v>46226</v>
      </c>
      <c r="AGN12" s="862">
        <v>46227</v>
      </c>
      <c r="AGO12" s="865">
        <v>46228</v>
      </c>
      <c r="AGP12" s="865">
        <v>46229</v>
      </c>
      <c r="AGQ12" s="862">
        <v>46230</v>
      </c>
      <c r="AGR12" s="862">
        <v>46231</v>
      </c>
      <c r="AGS12" s="862">
        <v>46232</v>
      </c>
      <c r="AGT12" s="862">
        <v>46233</v>
      </c>
      <c r="AGU12" s="862">
        <v>46234</v>
      </c>
      <c r="AGV12" s="865">
        <v>46235</v>
      </c>
      <c r="AGW12" s="865">
        <v>46236</v>
      </c>
      <c r="AGX12" s="862">
        <v>46237</v>
      </c>
      <c r="AGY12" s="862">
        <v>46238</v>
      </c>
      <c r="AGZ12" s="862">
        <v>46239</v>
      </c>
      <c r="AHA12" s="862">
        <v>46240</v>
      </c>
      <c r="AHB12" s="862">
        <v>46241</v>
      </c>
      <c r="AHC12" s="865">
        <v>46242</v>
      </c>
      <c r="AHD12" s="865">
        <v>46243</v>
      </c>
      <c r="AHE12" s="862">
        <v>46244</v>
      </c>
      <c r="AHF12" s="862">
        <v>46245</v>
      </c>
      <c r="AHG12" s="862">
        <v>46246</v>
      </c>
      <c r="AHH12" s="862">
        <v>46247</v>
      </c>
      <c r="AHI12" s="862">
        <v>46248</v>
      </c>
      <c r="AHJ12" s="865">
        <v>46249</v>
      </c>
      <c r="AHK12" s="865">
        <v>46250</v>
      </c>
      <c r="AHL12" s="862">
        <v>46251</v>
      </c>
      <c r="AHM12" s="862">
        <v>46252</v>
      </c>
      <c r="AHN12" s="862">
        <v>46253</v>
      </c>
      <c r="AHO12" s="862">
        <v>46254</v>
      </c>
      <c r="AHP12" s="862">
        <v>46255</v>
      </c>
      <c r="AHQ12" s="865">
        <v>46256</v>
      </c>
      <c r="AHR12" s="865">
        <v>46257</v>
      </c>
      <c r="AHS12" s="862">
        <v>46258</v>
      </c>
      <c r="AHT12" s="862">
        <v>46259</v>
      </c>
      <c r="AHU12" s="862">
        <v>46260</v>
      </c>
      <c r="AHV12" s="862">
        <v>46261</v>
      </c>
      <c r="AHW12" s="862">
        <v>46262</v>
      </c>
      <c r="AHX12" s="865">
        <v>46263</v>
      </c>
      <c r="AHY12" s="865">
        <v>46264</v>
      </c>
      <c r="AHZ12" s="862">
        <v>46265</v>
      </c>
      <c r="AIA12" s="862">
        <v>46266</v>
      </c>
      <c r="AIB12" s="862">
        <v>46267</v>
      </c>
      <c r="AIC12" s="862">
        <v>46268</v>
      </c>
      <c r="AID12" s="862">
        <v>46269</v>
      </c>
      <c r="AIE12" s="865">
        <v>46270</v>
      </c>
      <c r="AIF12" s="865">
        <v>46271</v>
      </c>
      <c r="AIG12" s="862">
        <v>46272</v>
      </c>
      <c r="AIH12" s="862">
        <v>46273</v>
      </c>
      <c r="AII12" s="862">
        <v>46274</v>
      </c>
      <c r="AIJ12" s="862">
        <v>46275</v>
      </c>
      <c r="AIK12" s="862">
        <v>46276</v>
      </c>
      <c r="AIL12" s="865">
        <v>46277</v>
      </c>
      <c r="AIM12" s="865">
        <v>46278</v>
      </c>
      <c r="AIN12" s="862">
        <v>46279</v>
      </c>
      <c r="AIO12" s="862">
        <v>46280</v>
      </c>
      <c r="AIP12" s="862">
        <v>46281</v>
      </c>
      <c r="AIQ12" s="862">
        <v>46282</v>
      </c>
      <c r="AIR12" s="862">
        <v>46283</v>
      </c>
      <c r="AIS12" s="865">
        <v>46284</v>
      </c>
      <c r="AIT12" s="865">
        <v>46285</v>
      </c>
      <c r="AIU12" s="862">
        <v>46286</v>
      </c>
      <c r="AIV12" s="862">
        <v>46287</v>
      </c>
      <c r="AIW12" s="862">
        <v>46288</v>
      </c>
      <c r="AIX12" s="862">
        <v>46289</v>
      </c>
      <c r="AIY12" s="862">
        <v>46290</v>
      </c>
      <c r="AIZ12" s="865">
        <v>46291</v>
      </c>
      <c r="AJA12" s="865">
        <v>46292</v>
      </c>
      <c r="AJB12" s="862">
        <v>46293</v>
      </c>
      <c r="AJC12" s="862">
        <v>46294</v>
      </c>
      <c r="AJD12" s="862">
        <v>46295</v>
      </c>
      <c r="AJE12" s="862">
        <v>46296</v>
      </c>
      <c r="AJF12" s="862">
        <v>46297</v>
      </c>
      <c r="AJG12" s="865">
        <v>46298</v>
      </c>
      <c r="AJH12" s="865">
        <v>46299</v>
      </c>
      <c r="AJI12" s="862">
        <v>46300</v>
      </c>
      <c r="AJJ12" s="862">
        <v>46301</v>
      </c>
      <c r="AJK12" s="862">
        <v>46302</v>
      </c>
      <c r="AJL12" s="862">
        <v>46303</v>
      </c>
      <c r="AJM12" s="862">
        <v>46304</v>
      </c>
      <c r="AJN12" s="865">
        <v>46305</v>
      </c>
      <c r="AJO12" s="865">
        <v>46306</v>
      </c>
      <c r="AJP12" s="862">
        <v>46307</v>
      </c>
      <c r="AJQ12" s="862">
        <v>46308</v>
      </c>
      <c r="AJR12" s="862">
        <v>46309</v>
      </c>
      <c r="AJS12" s="862">
        <v>46310</v>
      </c>
      <c r="AJT12" s="862">
        <v>46311</v>
      </c>
      <c r="AJU12" s="865">
        <v>46312</v>
      </c>
      <c r="AJV12" s="865">
        <v>46313</v>
      </c>
      <c r="AJW12" s="862">
        <v>46314</v>
      </c>
      <c r="AJX12" s="862">
        <v>46315</v>
      </c>
      <c r="AJY12" s="862">
        <v>46316</v>
      </c>
      <c r="AJZ12" s="862">
        <v>46317</v>
      </c>
      <c r="AKA12" s="862">
        <v>46318</v>
      </c>
      <c r="AKB12" s="865">
        <v>46319</v>
      </c>
      <c r="AKC12" s="865">
        <v>46320</v>
      </c>
      <c r="AKD12" s="862">
        <v>46321</v>
      </c>
      <c r="AKE12" s="862">
        <v>46322</v>
      </c>
      <c r="AKF12" s="862">
        <v>46323</v>
      </c>
      <c r="AKG12" s="862">
        <v>46324</v>
      </c>
      <c r="AKH12" s="862">
        <v>46325</v>
      </c>
      <c r="AKI12" s="865">
        <v>46326</v>
      </c>
      <c r="AKJ12" s="865">
        <v>46327</v>
      </c>
      <c r="AKK12" s="862">
        <v>46328</v>
      </c>
      <c r="AKL12" s="862">
        <v>46329</v>
      </c>
      <c r="AKM12" s="862">
        <v>46330</v>
      </c>
      <c r="AKN12" s="862">
        <v>46331</v>
      </c>
      <c r="AKO12" s="862">
        <v>46332</v>
      </c>
      <c r="AKP12" s="865">
        <v>46333</v>
      </c>
      <c r="AKQ12" s="865">
        <v>46334</v>
      </c>
      <c r="AKR12" s="862">
        <v>46335</v>
      </c>
      <c r="AKS12" s="862">
        <v>46336</v>
      </c>
      <c r="AKT12" s="862">
        <v>46337</v>
      </c>
      <c r="AKU12" s="862">
        <v>46338</v>
      </c>
      <c r="AKV12" s="862">
        <v>46339</v>
      </c>
      <c r="AKW12" s="865">
        <v>46340</v>
      </c>
      <c r="AKX12" s="865">
        <v>46341</v>
      </c>
      <c r="AKY12" s="862">
        <v>46342</v>
      </c>
      <c r="AKZ12" s="862">
        <v>46343</v>
      </c>
      <c r="ALA12" s="862">
        <v>46344</v>
      </c>
      <c r="ALB12" s="862">
        <v>46345</v>
      </c>
      <c r="ALC12" s="862">
        <v>46346</v>
      </c>
      <c r="ALD12" s="865">
        <v>46347</v>
      </c>
      <c r="ALE12" s="865">
        <v>46348</v>
      </c>
      <c r="ALF12" s="862">
        <v>46349</v>
      </c>
      <c r="ALG12" s="862">
        <v>46350</v>
      </c>
      <c r="ALH12" s="862">
        <v>46351</v>
      </c>
      <c r="ALI12" s="862">
        <v>46352</v>
      </c>
      <c r="ALJ12" s="862">
        <v>46353</v>
      </c>
      <c r="ALK12" s="865">
        <v>46354</v>
      </c>
      <c r="ALL12" s="865">
        <v>46355</v>
      </c>
      <c r="ALM12" s="862">
        <v>46356</v>
      </c>
      <c r="ALN12" s="862">
        <v>46357</v>
      </c>
      <c r="ALO12" s="862">
        <v>46358</v>
      </c>
      <c r="ALP12" s="862">
        <v>46359</v>
      </c>
      <c r="ALQ12" s="862">
        <v>46360</v>
      </c>
      <c r="ALR12" s="865">
        <v>46361</v>
      </c>
      <c r="ALS12" s="865">
        <v>46362</v>
      </c>
      <c r="ALT12" s="862">
        <v>46363</v>
      </c>
      <c r="ALU12" s="862">
        <v>46364</v>
      </c>
      <c r="ALV12" s="862">
        <v>46365</v>
      </c>
      <c r="ALW12" s="862">
        <v>46366</v>
      </c>
      <c r="ALX12" s="862">
        <v>46367</v>
      </c>
      <c r="ALY12" s="865">
        <v>46368</v>
      </c>
      <c r="ALZ12" s="865">
        <v>46369</v>
      </c>
      <c r="AMA12" s="862">
        <v>46370</v>
      </c>
      <c r="AMB12" s="862">
        <v>46371</v>
      </c>
      <c r="AMC12" s="862">
        <v>46372</v>
      </c>
      <c r="AMD12" s="862">
        <v>46373</v>
      </c>
      <c r="AME12" s="862">
        <v>46374</v>
      </c>
      <c r="AMF12" s="865">
        <v>46375</v>
      </c>
      <c r="AMG12" s="865">
        <v>46376</v>
      </c>
      <c r="AMH12" s="862">
        <v>46377</v>
      </c>
      <c r="AMI12" s="862">
        <v>46378</v>
      </c>
      <c r="AMJ12" s="862">
        <v>46379</v>
      </c>
      <c r="AMK12" s="862">
        <v>46380</v>
      </c>
      <c r="AML12" s="862">
        <v>46381</v>
      </c>
      <c r="AMM12" s="865">
        <v>46382</v>
      </c>
      <c r="AMN12" s="865">
        <v>46383</v>
      </c>
      <c r="AMO12" s="862">
        <v>46384</v>
      </c>
      <c r="AMP12" s="862">
        <v>46385</v>
      </c>
      <c r="AMQ12" s="862">
        <v>46386</v>
      </c>
      <c r="AMR12" s="862">
        <v>46387</v>
      </c>
      <c r="AMS12" s="862">
        <v>46388</v>
      </c>
      <c r="AMT12" s="865">
        <v>46389</v>
      </c>
      <c r="AMU12" s="865">
        <v>46390</v>
      </c>
      <c r="AMV12" s="862">
        <v>46391</v>
      </c>
      <c r="AMW12" s="862">
        <v>46392</v>
      </c>
      <c r="AMX12" s="862">
        <v>46393</v>
      </c>
      <c r="AMY12" s="862">
        <v>46394</v>
      </c>
      <c r="AMZ12" s="862">
        <v>46395</v>
      </c>
      <c r="ANA12" s="865">
        <v>46396</v>
      </c>
      <c r="ANB12" s="865">
        <v>46397</v>
      </c>
      <c r="ANC12" s="862">
        <v>46398</v>
      </c>
      <c r="AND12" s="862">
        <v>46399</v>
      </c>
      <c r="ANE12" s="862">
        <v>46400</v>
      </c>
      <c r="ANF12" s="862">
        <v>46401</v>
      </c>
      <c r="ANG12" s="862">
        <v>46402</v>
      </c>
      <c r="ANH12" s="865">
        <v>46403</v>
      </c>
      <c r="ANI12" s="865">
        <v>46404</v>
      </c>
      <c r="ANJ12" s="862">
        <v>46405</v>
      </c>
      <c r="ANK12" s="862">
        <v>46406</v>
      </c>
      <c r="ANL12" s="862">
        <v>46407</v>
      </c>
      <c r="ANM12" s="862">
        <v>46408</v>
      </c>
      <c r="ANN12" s="862">
        <v>46409</v>
      </c>
      <c r="ANO12" s="865">
        <v>46410</v>
      </c>
      <c r="ANP12" s="865">
        <v>46411</v>
      </c>
      <c r="ANQ12" s="862">
        <v>46412</v>
      </c>
      <c r="ANR12" s="862">
        <v>46413</v>
      </c>
      <c r="ANS12" s="862">
        <v>46414</v>
      </c>
      <c r="ANT12" s="862">
        <v>46415</v>
      </c>
      <c r="ANU12" s="862">
        <v>46416</v>
      </c>
      <c r="ANV12" s="865">
        <v>46417</v>
      </c>
      <c r="ANW12" s="865">
        <v>46418</v>
      </c>
      <c r="ANX12" s="862">
        <v>46419</v>
      </c>
      <c r="ANY12" s="862">
        <v>46420</v>
      </c>
      <c r="ANZ12" s="862">
        <v>46421</v>
      </c>
      <c r="AOA12" s="862">
        <v>46422</v>
      </c>
      <c r="AOB12" s="862">
        <v>46423</v>
      </c>
      <c r="AOC12" s="865">
        <v>46424</v>
      </c>
      <c r="AOD12" s="865">
        <v>46425</v>
      </c>
      <c r="AOE12" s="862">
        <v>46426</v>
      </c>
      <c r="AOF12" s="862">
        <v>46427</v>
      </c>
      <c r="AOG12" s="862">
        <v>46428</v>
      </c>
      <c r="AOH12" s="862">
        <v>46429</v>
      </c>
      <c r="AOI12" s="862">
        <v>46430</v>
      </c>
      <c r="AOJ12" s="865">
        <v>46431</v>
      </c>
      <c r="AOK12" s="865">
        <v>46432</v>
      </c>
      <c r="AOL12" s="862">
        <v>46433</v>
      </c>
      <c r="AOM12" s="862">
        <v>46434</v>
      </c>
      <c r="AON12" s="862">
        <v>46435</v>
      </c>
      <c r="AOO12" s="862">
        <v>46436</v>
      </c>
      <c r="AOP12" s="862">
        <v>46437</v>
      </c>
      <c r="AOQ12" s="865">
        <v>46438</v>
      </c>
      <c r="AOR12" s="865">
        <v>46439</v>
      </c>
      <c r="AOS12" s="862">
        <v>46440</v>
      </c>
    </row>
    <row r="13" spans="1:1089" s="764" customFormat="1" ht="10.5" customHeight="1">
      <c r="A13" s="757" t="s">
        <v>135</v>
      </c>
      <c r="B13" s="757" t="s">
        <v>136</v>
      </c>
      <c r="C13" s="760" t="str">
        <f>A13&amp;" "&amp;B13</f>
        <v>Kamila Molas</v>
      </c>
      <c r="D13" s="757" t="s">
        <v>137</v>
      </c>
      <c r="E13" s="757" t="s">
        <v>5</v>
      </c>
      <c r="F13" s="757"/>
      <c r="G13" s="713">
        <v>1</v>
      </c>
      <c r="H13" s="713">
        <v>1</v>
      </c>
      <c r="I13" s="713">
        <v>1</v>
      </c>
      <c r="J13" s="713">
        <v>1</v>
      </c>
      <c r="K13" s="714">
        <v>0.65</v>
      </c>
      <c r="L13" s="715">
        <v>0</v>
      </c>
      <c r="M13" s="715">
        <v>0</v>
      </c>
      <c r="N13" s="713">
        <v>1</v>
      </c>
      <c r="O13" s="713">
        <v>1</v>
      </c>
      <c r="P13" s="713">
        <v>1</v>
      </c>
      <c r="Q13" s="713">
        <v>1</v>
      </c>
      <c r="R13" s="714">
        <v>0.65</v>
      </c>
      <c r="S13" s="715">
        <v>0</v>
      </c>
      <c r="T13" s="715">
        <v>0</v>
      </c>
      <c r="U13" s="713">
        <v>1</v>
      </c>
      <c r="V13" s="713">
        <v>1</v>
      </c>
      <c r="W13" s="713">
        <v>1</v>
      </c>
      <c r="X13" s="713">
        <v>1</v>
      </c>
      <c r="Y13" s="714">
        <v>0.65</v>
      </c>
      <c r="Z13" s="715">
        <v>0</v>
      </c>
      <c r="AA13" s="715">
        <v>0</v>
      </c>
      <c r="AB13" s="713">
        <v>0</v>
      </c>
      <c r="AC13" s="713">
        <v>1</v>
      </c>
      <c r="AD13" s="713">
        <v>1</v>
      </c>
      <c r="AE13" s="713">
        <v>1</v>
      </c>
      <c r="AF13" s="714">
        <v>0.65</v>
      </c>
      <c r="AG13" s="715">
        <v>0</v>
      </c>
      <c r="AH13" s="715">
        <v>0</v>
      </c>
      <c r="AI13" s="713">
        <v>1</v>
      </c>
      <c r="AJ13" s="713">
        <v>1</v>
      </c>
      <c r="AK13" s="713">
        <v>1</v>
      </c>
      <c r="AL13" s="713">
        <v>1</v>
      </c>
      <c r="AM13" s="714">
        <v>0.65</v>
      </c>
      <c r="AN13" s="715">
        <v>0</v>
      </c>
      <c r="AO13" s="715">
        <v>0</v>
      </c>
      <c r="AP13" s="713">
        <v>1</v>
      </c>
      <c r="AQ13" s="713">
        <v>1</v>
      </c>
      <c r="AR13" s="713">
        <v>1</v>
      </c>
      <c r="AS13" s="713">
        <v>1</v>
      </c>
      <c r="AT13" s="714">
        <v>0.65</v>
      </c>
      <c r="AU13" s="715">
        <v>0</v>
      </c>
      <c r="AV13" s="715">
        <v>0</v>
      </c>
      <c r="AW13" s="713">
        <v>1</v>
      </c>
      <c r="AX13" s="713">
        <v>1</v>
      </c>
      <c r="AY13" s="713">
        <v>1</v>
      </c>
      <c r="AZ13" s="713">
        <v>1</v>
      </c>
      <c r="BA13" s="714">
        <v>0.65</v>
      </c>
      <c r="BB13" s="715">
        <v>0</v>
      </c>
      <c r="BC13" s="715">
        <v>0</v>
      </c>
      <c r="BD13" s="716">
        <v>1</v>
      </c>
      <c r="BE13" s="716">
        <v>1</v>
      </c>
      <c r="BF13" s="716">
        <v>0</v>
      </c>
      <c r="BG13" s="716">
        <v>0</v>
      </c>
      <c r="BH13" s="716">
        <v>0</v>
      </c>
      <c r="BI13" s="717">
        <v>0</v>
      </c>
      <c r="BJ13" s="717">
        <v>0</v>
      </c>
      <c r="BK13" s="716">
        <v>1</v>
      </c>
      <c r="BL13" s="716">
        <v>1</v>
      </c>
      <c r="BM13" s="716">
        <v>1</v>
      </c>
      <c r="BN13" s="716">
        <v>1</v>
      </c>
      <c r="BO13" s="718">
        <v>0.65</v>
      </c>
      <c r="BP13" s="717">
        <v>0</v>
      </c>
      <c r="BQ13" s="717">
        <v>0</v>
      </c>
      <c r="BR13" s="716">
        <v>1</v>
      </c>
      <c r="BS13" s="716">
        <v>1</v>
      </c>
      <c r="BT13" s="716">
        <v>1</v>
      </c>
      <c r="BU13" s="716">
        <v>1</v>
      </c>
      <c r="BV13" s="718">
        <v>0.65</v>
      </c>
      <c r="BW13" s="717">
        <v>0</v>
      </c>
      <c r="BX13" s="717">
        <v>0</v>
      </c>
      <c r="BY13" s="716">
        <v>1</v>
      </c>
      <c r="BZ13" s="716">
        <v>1</v>
      </c>
      <c r="CA13" s="716">
        <v>1</v>
      </c>
      <c r="CB13" s="716">
        <v>1</v>
      </c>
      <c r="CC13" s="718">
        <v>0.65</v>
      </c>
      <c r="CD13" s="717">
        <v>0</v>
      </c>
      <c r="CE13" s="717">
        <v>0</v>
      </c>
      <c r="CF13" s="716">
        <v>0</v>
      </c>
      <c r="CG13" s="716">
        <v>1</v>
      </c>
      <c r="CH13" s="716">
        <v>1</v>
      </c>
      <c r="CI13" s="716">
        <v>0</v>
      </c>
      <c r="CJ13" s="718">
        <v>0</v>
      </c>
      <c r="CK13" s="717">
        <v>0</v>
      </c>
      <c r="CL13" s="717">
        <v>0</v>
      </c>
      <c r="CM13" s="716">
        <v>1</v>
      </c>
      <c r="CN13" s="716">
        <v>1</v>
      </c>
      <c r="CO13" s="716">
        <v>1</v>
      </c>
      <c r="CP13" s="716">
        <v>1</v>
      </c>
      <c r="CQ13" s="718">
        <v>0.65</v>
      </c>
      <c r="CR13" s="717">
        <v>0</v>
      </c>
      <c r="CS13" s="717">
        <v>0</v>
      </c>
      <c r="CT13" s="716">
        <v>1</v>
      </c>
      <c r="CU13" s="716">
        <v>1</v>
      </c>
      <c r="CV13" s="716">
        <v>1</v>
      </c>
      <c r="CW13" s="716">
        <v>1</v>
      </c>
      <c r="CX13" s="718">
        <v>0.65</v>
      </c>
      <c r="CY13" s="717">
        <v>0</v>
      </c>
      <c r="CZ13" s="717">
        <v>0</v>
      </c>
      <c r="DA13" s="716">
        <v>1</v>
      </c>
      <c r="DB13" s="716">
        <v>1</v>
      </c>
      <c r="DC13" s="716">
        <v>1</v>
      </c>
      <c r="DD13" s="716">
        <v>1</v>
      </c>
      <c r="DE13" s="718">
        <v>0</v>
      </c>
      <c r="DF13" s="717">
        <v>0</v>
      </c>
      <c r="DG13" s="717">
        <v>0</v>
      </c>
      <c r="DH13" s="716">
        <v>1</v>
      </c>
      <c r="DI13" s="716">
        <v>1</v>
      </c>
      <c r="DJ13" s="716">
        <v>1</v>
      </c>
      <c r="DK13" s="716">
        <v>1</v>
      </c>
      <c r="DL13" s="718">
        <v>0.65</v>
      </c>
      <c r="DM13" s="717">
        <v>0</v>
      </c>
      <c r="DN13" s="717">
        <v>0</v>
      </c>
      <c r="DO13" s="716">
        <v>0</v>
      </c>
      <c r="DP13" s="716">
        <v>0</v>
      </c>
      <c r="DQ13" s="716">
        <v>0</v>
      </c>
      <c r="DR13" s="716">
        <v>0</v>
      </c>
      <c r="DS13" s="716">
        <v>0</v>
      </c>
      <c r="DT13" s="717">
        <v>0</v>
      </c>
      <c r="DU13" s="717">
        <v>0</v>
      </c>
      <c r="DV13" s="716">
        <v>0</v>
      </c>
      <c r="DW13" s="716">
        <v>0</v>
      </c>
      <c r="DX13" s="716">
        <v>0</v>
      </c>
      <c r="DY13" s="716">
        <v>0</v>
      </c>
      <c r="DZ13" s="716">
        <v>0</v>
      </c>
      <c r="EA13" s="717">
        <v>0</v>
      </c>
      <c r="EB13" s="717">
        <v>0</v>
      </c>
      <c r="EC13" s="716">
        <v>1</v>
      </c>
      <c r="ED13" s="716">
        <v>1</v>
      </c>
      <c r="EE13" s="716">
        <v>1</v>
      </c>
      <c r="EF13" s="716">
        <v>1</v>
      </c>
      <c r="EG13" s="718">
        <v>0.65</v>
      </c>
      <c r="EH13" s="717">
        <v>0</v>
      </c>
      <c r="EI13" s="717">
        <v>0</v>
      </c>
      <c r="EJ13" s="716">
        <v>1</v>
      </c>
      <c r="EK13" s="716">
        <v>1</v>
      </c>
      <c r="EL13" s="716">
        <v>1</v>
      </c>
      <c r="EM13" s="716">
        <v>1</v>
      </c>
      <c r="EN13" s="718">
        <v>0.65</v>
      </c>
      <c r="EO13" s="717">
        <v>0</v>
      </c>
      <c r="EP13" s="717">
        <v>0</v>
      </c>
      <c r="EQ13" s="716">
        <v>1</v>
      </c>
      <c r="ER13" s="716">
        <v>1</v>
      </c>
      <c r="ES13" s="716">
        <v>1</v>
      </c>
      <c r="ET13" s="716">
        <v>1</v>
      </c>
      <c r="EU13" s="718">
        <v>0.65</v>
      </c>
      <c r="EV13" s="717">
        <v>0</v>
      </c>
      <c r="EW13" s="717">
        <v>0</v>
      </c>
      <c r="EX13" s="716">
        <v>1</v>
      </c>
      <c r="EY13" s="716">
        <v>1</v>
      </c>
      <c r="EZ13" s="716">
        <v>0</v>
      </c>
      <c r="FA13" s="716">
        <v>1</v>
      </c>
      <c r="FB13" s="718">
        <v>0.65</v>
      </c>
      <c r="FC13" s="717">
        <v>0</v>
      </c>
      <c r="FD13" s="717">
        <v>0</v>
      </c>
      <c r="FE13" s="716">
        <v>1</v>
      </c>
      <c r="FF13" s="716">
        <v>1</v>
      </c>
      <c r="FG13" s="716">
        <v>0</v>
      </c>
      <c r="FH13" s="716">
        <v>0</v>
      </c>
      <c r="FI13" s="718">
        <v>0</v>
      </c>
      <c r="FJ13" s="717">
        <v>0</v>
      </c>
      <c r="FK13" s="717">
        <v>0</v>
      </c>
      <c r="FL13" s="716">
        <v>1</v>
      </c>
      <c r="FM13" s="716">
        <v>1</v>
      </c>
      <c r="FN13" s="716">
        <v>1</v>
      </c>
      <c r="FO13" s="716">
        <v>1</v>
      </c>
      <c r="FP13" s="718">
        <v>0.65</v>
      </c>
      <c r="FQ13" s="717">
        <v>0</v>
      </c>
      <c r="FR13" s="717">
        <v>0</v>
      </c>
      <c r="FS13" s="716">
        <v>1</v>
      </c>
      <c r="FT13" s="716">
        <v>1</v>
      </c>
      <c r="FU13" s="716">
        <v>1</v>
      </c>
      <c r="FV13" s="716">
        <v>1</v>
      </c>
      <c r="FW13" s="718">
        <v>0.65</v>
      </c>
      <c r="FX13" s="717">
        <v>0</v>
      </c>
      <c r="FY13" s="717">
        <v>0</v>
      </c>
      <c r="FZ13" s="716">
        <v>1</v>
      </c>
      <c r="GA13" s="716">
        <v>1</v>
      </c>
      <c r="GB13" s="716">
        <v>0</v>
      </c>
      <c r="GC13" s="716">
        <v>1</v>
      </c>
      <c r="GD13" s="718">
        <v>0</v>
      </c>
      <c r="GE13" s="717">
        <v>0</v>
      </c>
      <c r="GF13" s="717">
        <v>0</v>
      </c>
      <c r="GG13" s="716">
        <v>1</v>
      </c>
      <c r="GH13" s="716">
        <v>1</v>
      </c>
      <c r="GI13" s="716">
        <v>1</v>
      </c>
      <c r="GJ13" s="716">
        <v>0</v>
      </c>
      <c r="GK13" s="718">
        <v>0</v>
      </c>
      <c r="GL13" s="717">
        <v>0</v>
      </c>
      <c r="GM13" s="717">
        <v>0</v>
      </c>
      <c r="GN13" s="716">
        <v>1</v>
      </c>
      <c r="GO13" s="716">
        <v>1</v>
      </c>
      <c r="GP13" s="716">
        <v>1</v>
      </c>
      <c r="GQ13" s="716">
        <v>1</v>
      </c>
      <c r="GR13" s="718">
        <v>0.65</v>
      </c>
      <c r="GS13" s="717">
        <v>0</v>
      </c>
      <c r="GT13" s="717">
        <v>0</v>
      </c>
      <c r="GU13" s="716">
        <v>1</v>
      </c>
      <c r="GV13" s="716">
        <v>1</v>
      </c>
      <c r="GW13" s="716">
        <v>1</v>
      </c>
      <c r="GX13" s="716">
        <v>1</v>
      </c>
      <c r="GY13" s="718">
        <v>0.65</v>
      </c>
      <c r="GZ13" s="717">
        <v>0</v>
      </c>
      <c r="HA13" s="717">
        <v>0</v>
      </c>
      <c r="HB13" s="716">
        <v>0</v>
      </c>
      <c r="HC13" s="716">
        <v>0</v>
      </c>
      <c r="HD13" s="716">
        <v>0</v>
      </c>
      <c r="HE13" s="716">
        <v>0</v>
      </c>
      <c r="HF13" s="718">
        <v>0</v>
      </c>
      <c r="HG13" s="717">
        <v>0</v>
      </c>
      <c r="HH13" s="717">
        <v>0</v>
      </c>
      <c r="HI13" s="716">
        <v>1</v>
      </c>
      <c r="HJ13" s="716">
        <v>1</v>
      </c>
      <c r="HK13" s="716">
        <v>1</v>
      </c>
      <c r="HL13" s="716">
        <v>1</v>
      </c>
      <c r="HM13" s="718">
        <v>0.65</v>
      </c>
      <c r="HN13" s="717">
        <v>0</v>
      </c>
      <c r="HO13" s="717">
        <v>0</v>
      </c>
      <c r="HP13" s="716">
        <v>1</v>
      </c>
      <c r="HQ13" s="716">
        <v>1</v>
      </c>
      <c r="HR13" s="716">
        <v>1</v>
      </c>
      <c r="HS13" s="716">
        <v>0</v>
      </c>
      <c r="HT13" s="718">
        <v>0</v>
      </c>
      <c r="HU13" s="717">
        <v>0</v>
      </c>
      <c r="HV13" s="717">
        <v>0</v>
      </c>
      <c r="HW13" s="716">
        <v>0</v>
      </c>
      <c r="HX13" s="716">
        <v>0</v>
      </c>
      <c r="HY13" s="716">
        <v>1</v>
      </c>
      <c r="HZ13" s="716">
        <v>1</v>
      </c>
      <c r="IA13" s="718">
        <v>0.65</v>
      </c>
      <c r="IB13" s="717">
        <v>0</v>
      </c>
      <c r="IC13" s="717">
        <v>0</v>
      </c>
      <c r="ID13" s="716">
        <v>1</v>
      </c>
      <c r="IE13" s="716">
        <v>1</v>
      </c>
      <c r="IF13" s="716">
        <v>1</v>
      </c>
      <c r="IG13" s="716">
        <v>1</v>
      </c>
      <c r="IH13" s="718">
        <v>0</v>
      </c>
      <c r="II13" s="717">
        <v>0</v>
      </c>
      <c r="IJ13" s="717">
        <v>0</v>
      </c>
      <c r="IK13" s="716">
        <v>1</v>
      </c>
      <c r="IL13" s="716">
        <v>1</v>
      </c>
      <c r="IM13" s="716">
        <v>1</v>
      </c>
      <c r="IN13" s="716">
        <v>1</v>
      </c>
      <c r="IO13" s="718">
        <v>0.65</v>
      </c>
      <c r="IP13" s="717">
        <v>0</v>
      </c>
      <c r="IQ13" s="717">
        <v>0</v>
      </c>
      <c r="IR13" s="716">
        <v>0</v>
      </c>
      <c r="IS13" s="716">
        <v>1</v>
      </c>
      <c r="IT13" s="716">
        <v>1</v>
      </c>
      <c r="IU13" s="716">
        <v>1</v>
      </c>
      <c r="IV13" s="718">
        <v>0.65</v>
      </c>
      <c r="IW13" s="717">
        <v>0</v>
      </c>
      <c r="IX13" s="717">
        <v>0</v>
      </c>
      <c r="IY13" s="716">
        <v>1</v>
      </c>
      <c r="IZ13" s="716">
        <v>1</v>
      </c>
      <c r="JA13" s="716">
        <v>1</v>
      </c>
      <c r="JB13" s="716">
        <v>1</v>
      </c>
      <c r="JC13" s="718">
        <v>0.65</v>
      </c>
      <c r="JD13" s="717">
        <v>0</v>
      </c>
      <c r="JE13" s="717">
        <v>0</v>
      </c>
      <c r="JF13" s="716">
        <v>0</v>
      </c>
      <c r="JG13" s="716">
        <v>0</v>
      </c>
      <c r="JH13" s="716">
        <v>0</v>
      </c>
      <c r="JI13" s="716">
        <v>0</v>
      </c>
      <c r="JJ13" s="718">
        <v>0.65</v>
      </c>
      <c r="JK13" s="717">
        <v>0</v>
      </c>
      <c r="JL13" s="717">
        <v>0</v>
      </c>
      <c r="JM13" s="716">
        <v>1</v>
      </c>
      <c r="JN13" s="716">
        <v>1</v>
      </c>
      <c r="JO13" s="716">
        <v>0</v>
      </c>
      <c r="JP13" s="716">
        <v>1</v>
      </c>
      <c r="JQ13" s="718">
        <v>0.65</v>
      </c>
      <c r="JR13" s="717">
        <v>0</v>
      </c>
      <c r="JS13" s="717">
        <v>0</v>
      </c>
      <c r="JT13" s="716">
        <v>1</v>
      </c>
      <c r="JU13" s="716">
        <v>1</v>
      </c>
      <c r="JV13" s="716">
        <v>1</v>
      </c>
      <c r="JW13" s="716">
        <v>1</v>
      </c>
      <c r="JX13" s="718">
        <v>0.65</v>
      </c>
      <c r="JY13" s="717">
        <v>0</v>
      </c>
      <c r="JZ13" s="717">
        <v>0</v>
      </c>
      <c r="KA13" s="716">
        <v>1</v>
      </c>
      <c r="KB13" s="716">
        <v>1</v>
      </c>
      <c r="KC13" s="716">
        <v>1</v>
      </c>
      <c r="KD13" s="716">
        <v>1</v>
      </c>
      <c r="KE13" s="718">
        <v>0.65</v>
      </c>
      <c r="KF13" s="717">
        <v>0</v>
      </c>
      <c r="KG13" s="717">
        <v>0</v>
      </c>
      <c r="KH13" s="717">
        <v>0</v>
      </c>
      <c r="KI13" s="717">
        <v>0</v>
      </c>
      <c r="KJ13" s="717">
        <v>0</v>
      </c>
      <c r="KK13" s="717">
        <v>0</v>
      </c>
      <c r="KL13" s="717">
        <v>0</v>
      </c>
      <c r="KM13" s="717">
        <v>0</v>
      </c>
      <c r="KN13" s="717">
        <v>0</v>
      </c>
      <c r="KO13" s="717">
        <v>0</v>
      </c>
      <c r="KP13" s="717">
        <v>0</v>
      </c>
      <c r="KQ13" s="717">
        <v>0</v>
      </c>
      <c r="KR13" s="717">
        <v>0</v>
      </c>
      <c r="KS13" s="717">
        <v>0</v>
      </c>
      <c r="KT13" s="717">
        <v>0</v>
      </c>
      <c r="KU13" s="717">
        <v>0</v>
      </c>
      <c r="KV13" s="717">
        <v>0</v>
      </c>
      <c r="KW13" s="716">
        <v>1</v>
      </c>
      <c r="KX13" s="716">
        <v>1</v>
      </c>
      <c r="KY13" s="716">
        <v>1</v>
      </c>
      <c r="KZ13" s="718">
        <v>0.65</v>
      </c>
      <c r="LA13" s="717">
        <v>0</v>
      </c>
      <c r="LB13" s="717">
        <v>0</v>
      </c>
      <c r="LC13" s="716">
        <v>1</v>
      </c>
      <c r="LD13" s="716">
        <v>1</v>
      </c>
      <c r="LE13" s="716">
        <v>1</v>
      </c>
      <c r="LF13" s="716">
        <v>1</v>
      </c>
      <c r="LG13" s="718">
        <v>0.65</v>
      </c>
      <c r="LH13" s="717">
        <v>0</v>
      </c>
      <c r="LI13" s="717">
        <v>0</v>
      </c>
      <c r="LJ13" s="716">
        <v>0</v>
      </c>
      <c r="LK13" s="716">
        <v>0</v>
      </c>
      <c r="LL13" s="716">
        <v>0</v>
      </c>
      <c r="LM13" s="716">
        <v>0</v>
      </c>
      <c r="LN13" s="718">
        <v>0</v>
      </c>
      <c r="LO13" s="717">
        <v>0</v>
      </c>
      <c r="LP13" s="717">
        <v>0</v>
      </c>
      <c r="LQ13" s="716">
        <v>1</v>
      </c>
      <c r="LR13" s="716">
        <v>1</v>
      </c>
      <c r="LS13" s="716">
        <v>0</v>
      </c>
      <c r="LT13" s="716">
        <v>0</v>
      </c>
      <c r="LU13" s="718">
        <v>0</v>
      </c>
      <c r="LV13" s="717">
        <v>0</v>
      </c>
      <c r="LW13" s="717">
        <v>0</v>
      </c>
      <c r="LX13" s="716">
        <v>1</v>
      </c>
      <c r="LY13" s="716">
        <v>1</v>
      </c>
      <c r="LZ13" s="716">
        <v>1</v>
      </c>
      <c r="MA13" s="716">
        <v>1</v>
      </c>
      <c r="MB13" s="718">
        <v>0.65</v>
      </c>
      <c r="MC13" s="717">
        <v>0</v>
      </c>
      <c r="MD13" s="717">
        <v>0</v>
      </c>
      <c r="ME13" s="716">
        <v>1</v>
      </c>
      <c r="MF13" s="716">
        <v>1</v>
      </c>
      <c r="MG13" s="716">
        <v>1</v>
      </c>
      <c r="MH13" s="716">
        <v>1</v>
      </c>
      <c r="MI13" s="718">
        <v>0.65</v>
      </c>
      <c r="MJ13" s="717">
        <v>0</v>
      </c>
      <c r="MK13" s="717">
        <v>0</v>
      </c>
      <c r="ML13" s="716">
        <v>1</v>
      </c>
      <c r="MM13" s="716">
        <v>1</v>
      </c>
      <c r="MN13" s="716">
        <v>1</v>
      </c>
      <c r="MO13" s="716">
        <v>1</v>
      </c>
      <c r="MP13" s="718">
        <v>0.65</v>
      </c>
      <c r="MQ13" s="717">
        <v>0</v>
      </c>
      <c r="MR13" s="717">
        <v>0</v>
      </c>
      <c r="MS13" s="716">
        <v>1</v>
      </c>
      <c r="MT13" s="716">
        <v>1</v>
      </c>
      <c r="MU13" s="716">
        <v>1</v>
      </c>
      <c r="MV13" s="716">
        <v>1</v>
      </c>
      <c r="MW13" s="718">
        <v>0.65</v>
      </c>
      <c r="MX13" s="717">
        <v>0</v>
      </c>
      <c r="MY13" s="717">
        <v>0</v>
      </c>
      <c r="MZ13" s="716">
        <v>0</v>
      </c>
      <c r="NA13" s="716">
        <v>1</v>
      </c>
      <c r="NB13" s="716">
        <v>1</v>
      </c>
      <c r="NC13" s="716">
        <v>1</v>
      </c>
      <c r="ND13" s="718">
        <v>0.65</v>
      </c>
      <c r="NE13" s="717">
        <v>0</v>
      </c>
      <c r="NF13" s="717">
        <v>0</v>
      </c>
      <c r="NG13" s="716">
        <v>1</v>
      </c>
      <c r="NH13" s="716">
        <v>1</v>
      </c>
      <c r="NI13" s="716">
        <v>1</v>
      </c>
      <c r="NJ13" s="716">
        <v>1</v>
      </c>
      <c r="NK13" s="718">
        <v>0.65</v>
      </c>
      <c r="NL13" s="717">
        <v>0</v>
      </c>
      <c r="NM13" s="717">
        <v>0</v>
      </c>
      <c r="NN13" s="716">
        <v>1</v>
      </c>
      <c r="NO13" s="716">
        <v>1</v>
      </c>
      <c r="NP13" s="716">
        <v>1</v>
      </c>
      <c r="NQ13" s="716">
        <v>1</v>
      </c>
      <c r="NR13" s="718">
        <v>0.65</v>
      </c>
      <c r="NS13" s="717">
        <v>0</v>
      </c>
      <c r="NT13" s="717">
        <v>0</v>
      </c>
      <c r="NU13" s="716">
        <v>1</v>
      </c>
      <c r="NV13" s="716">
        <v>1</v>
      </c>
      <c r="NW13" s="716">
        <v>1</v>
      </c>
      <c r="NX13" s="716">
        <v>1</v>
      </c>
      <c r="NY13" s="718">
        <v>0.65</v>
      </c>
      <c r="NZ13" s="717">
        <v>0</v>
      </c>
      <c r="OA13" s="717">
        <v>0</v>
      </c>
      <c r="OB13" s="716">
        <v>1</v>
      </c>
      <c r="OC13" s="716">
        <v>1</v>
      </c>
      <c r="OD13" s="716">
        <v>1</v>
      </c>
      <c r="OE13" s="716">
        <v>1</v>
      </c>
      <c r="OF13" s="718">
        <v>0.65</v>
      </c>
      <c r="OG13" s="717">
        <v>0</v>
      </c>
      <c r="OH13" s="717">
        <v>0</v>
      </c>
      <c r="OI13" s="716">
        <v>1</v>
      </c>
      <c r="OJ13" s="716">
        <v>1</v>
      </c>
      <c r="OK13" s="716">
        <v>1</v>
      </c>
      <c r="OL13" s="716">
        <v>1</v>
      </c>
      <c r="OM13" s="718">
        <v>0.65</v>
      </c>
      <c r="ON13" s="717">
        <v>0</v>
      </c>
      <c r="OO13" s="717">
        <v>0</v>
      </c>
      <c r="OP13" s="716">
        <v>1</v>
      </c>
      <c r="OQ13" s="716">
        <v>1</v>
      </c>
      <c r="OR13" s="716">
        <v>1</v>
      </c>
      <c r="OS13" s="716">
        <v>1</v>
      </c>
      <c r="OT13" s="718">
        <v>0.65</v>
      </c>
      <c r="OU13" s="717">
        <v>0</v>
      </c>
      <c r="OV13" s="717">
        <v>0</v>
      </c>
      <c r="OW13" s="716">
        <v>0</v>
      </c>
      <c r="OX13" s="716">
        <v>0</v>
      </c>
      <c r="OY13" s="716">
        <v>1</v>
      </c>
      <c r="OZ13" s="716">
        <v>1</v>
      </c>
      <c r="PA13" s="718">
        <v>0.65</v>
      </c>
      <c r="PB13" s="717">
        <v>0</v>
      </c>
      <c r="PC13" s="717">
        <v>0</v>
      </c>
      <c r="PD13" s="716">
        <v>0</v>
      </c>
      <c r="PE13" s="716">
        <v>0</v>
      </c>
      <c r="PF13" s="716">
        <v>0</v>
      </c>
      <c r="PG13" s="716">
        <v>0</v>
      </c>
      <c r="PH13" s="716">
        <v>0</v>
      </c>
      <c r="PI13" s="717">
        <v>0</v>
      </c>
      <c r="PJ13" s="717">
        <v>0</v>
      </c>
      <c r="PK13" s="716">
        <v>1</v>
      </c>
      <c r="PL13" s="716">
        <v>1</v>
      </c>
      <c r="PM13" s="716">
        <v>1</v>
      </c>
      <c r="PN13" s="716">
        <v>1</v>
      </c>
      <c r="PO13" s="718">
        <v>0.65</v>
      </c>
      <c r="PP13" s="717"/>
      <c r="PQ13" s="717"/>
      <c r="PR13" s="716">
        <v>1</v>
      </c>
      <c r="PS13" s="716">
        <v>1</v>
      </c>
      <c r="PT13" s="716">
        <v>1</v>
      </c>
      <c r="PU13" s="716">
        <v>1</v>
      </c>
      <c r="PV13" s="718">
        <v>0.65</v>
      </c>
      <c r="PW13" s="717"/>
      <c r="PX13" s="717"/>
      <c r="PY13" s="716">
        <v>1</v>
      </c>
      <c r="PZ13" s="716">
        <v>1</v>
      </c>
      <c r="QA13" s="716">
        <v>1</v>
      </c>
      <c r="QB13" s="716">
        <v>1</v>
      </c>
      <c r="QC13" s="718">
        <v>0.65</v>
      </c>
      <c r="QD13" s="717"/>
      <c r="QE13" s="717"/>
      <c r="QF13" s="716">
        <v>1</v>
      </c>
      <c r="QG13" s="716">
        <v>1</v>
      </c>
      <c r="QH13" s="716">
        <v>1</v>
      </c>
      <c r="QI13" s="716">
        <v>1</v>
      </c>
      <c r="QJ13" s="718">
        <v>0.65</v>
      </c>
      <c r="QK13" s="717"/>
      <c r="QL13" s="717"/>
      <c r="QM13" s="716">
        <v>1</v>
      </c>
      <c r="QN13" s="716">
        <v>1</v>
      </c>
      <c r="QO13" s="716">
        <v>1</v>
      </c>
      <c r="QP13" s="716">
        <v>1</v>
      </c>
      <c r="QQ13" s="718">
        <v>0</v>
      </c>
      <c r="QR13" s="717"/>
      <c r="QS13" s="717"/>
      <c r="QT13" s="716">
        <v>1</v>
      </c>
      <c r="QU13" s="716">
        <v>1</v>
      </c>
      <c r="QV13" s="716">
        <v>1</v>
      </c>
      <c r="QW13" s="716">
        <v>1</v>
      </c>
      <c r="QX13" s="718">
        <v>0.65</v>
      </c>
      <c r="QY13" s="717"/>
      <c r="QZ13" s="717"/>
      <c r="RA13" s="716">
        <v>1</v>
      </c>
      <c r="RB13" s="716">
        <v>1</v>
      </c>
      <c r="RC13" s="716">
        <v>1</v>
      </c>
      <c r="RD13" s="717"/>
      <c r="RE13" s="718">
        <v>0</v>
      </c>
      <c r="RF13" s="717"/>
      <c r="RG13" s="717"/>
      <c r="RH13" s="716">
        <v>1</v>
      </c>
      <c r="RI13" s="716">
        <v>0</v>
      </c>
      <c r="RJ13" s="716">
        <v>1</v>
      </c>
      <c r="RK13" s="716">
        <v>1</v>
      </c>
      <c r="RL13" s="718">
        <v>0.65</v>
      </c>
      <c r="RM13" s="717"/>
      <c r="RN13" s="717"/>
      <c r="RO13" s="716">
        <v>1</v>
      </c>
      <c r="RP13" s="716">
        <v>1</v>
      </c>
      <c r="RQ13" s="716">
        <v>1</v>
      </c>
      <c r="RR13" s="716">
        <v>1</v>
      </c>
      <c r="RS13" s="718">
        <v>0.65</v>
      </c>
      <c r="RT13" s="717"/>
      <c r="RU13" s="717"/>
      <c r="RV13" s="716">
        <v>1</v>
      </c>
      <c r="RW13" s="716">
        <v>1</v>
      </c>
      <c r="RX13" s="716">
        <v>1</v>
      </c>
      <c r="RY13" s="716">
        <v>1</v>
      </c>
      <c r="RZ13" s="718">
        <v>0.65</v>
      </c>
      <c r="SA13" s="717"/>
      <c r="SB13" s="717"/>
      <c r="SC13" s="716">
        <v>1</v>
      </c>
      <c r="SD13" s="716">
        <v>1</v>
      </c>
      <c r="SE13" s="716">
        <v>1</v>
      </c>
      <c r="SF13" s="716">
        <v>1</v>
      </c>
      <c r="SG13" s="718">
        <v>0.65</v>
      </c>
      <c r="SH13" s="717"/>
      <c r="SI13" s="717"/>
      <c r="SJ13" s="716">
        <v>1</v>
      </c>
      <c r="SK13" s="716">
        <v>1</v>
      </c>
      <c r="SL13" s="716">
        <v>1</v>
      </c>
      <c r="SM13" s="716">
        <v>1</v>
      </c>
      <c r="SN13" s="716">
        <v>0.65</v>
      </c>
      <c r="SO13" s="717"/>
      <c r="SP13" s="717"/>
      <c r="SQ13" s="716">
        <v>0</v>
      </c>
      <c r="SR13" s="716">
        <v>0</v>
      </c>
      <c r="SS13" s="716">
        <v>0</v>
      </c>
      <c r="ST13" s="716">
        <v>0</v>
      </c>
      <c r="SU13" s="761">
        <v>0</v>
      </c>
      <c r="SV13" s="755"/>
      <c r="SW13" s="749"/>
      <c r="SX13" s="748">
        <v>0</v>
      </c>
      <c r="SY13" s="748">
        <v>0</v>
      </c>
      <c r="SZ13" s="748">
        <v>0</v>
      </c>
      <c r="TA13" s="748">
        <v>0</v>
      </c>
      <c r="TB13" s="748">
        <v>0</v>
      </c>
      <c r="TC13" s="749"/>
      <c r="TD13" s="749"/>
      <c r="TE13" s="748">
        <v>1</v>
      </c>
      <c r="TF13" s="748">
        <v>1</v>
      </c>
      <c r="TG13" s="748">
        <v>1</v>
      </c>
      <c r="TH13" s="748">
        <v>1</v>
      </c>
      <c r="TI13" s="750">
        <v>0</v>
      </c>
      <c r="TJ13" s="749"/>
      <c r="TK13" s="749"/>
      <c r="TL13" s="748">
        <v>1</v>
      </c>
      <c r="TM13" s="748">
        <v>1</v>
      </c>
      <c r="TN13" s="748">
        <v>1</v>
      </c>
      <c r="TO13" s="748">
        <v>1</v>
      </c>
      <c r="TP13" s="750">
        <v>0.65</v>
      </c>
      <c r="TQ13" s="749"/>
      <c r="TR13" s="749"/>
      <c r="TS13" s="748">
        <v>1</v>
      </c>
      <c r="TT13" s="748">
        <v>1</v>
      </c>
      <c r="TU13" s="748">
        <v>1</v>
      </c>
      <c r="TV13" s="748">
        <v>1</v>
      </c>
      <c r="TW13" s="750">
        <v>0.65</v>
      </c>
      <c r="TX13" s="749"/>
      <c r="TY13" s="766"/>
      <c r="TZ13" s="761">
        <v>1</v>
      </c>
      <c r="UA13" s="756">
        <v>1</v>
      </c>
      <c r="UB13" s="748">
        <v>1</v>
      </c>
      <c r="UC13" s="748">
        <v>1</v>
      </c>
      <c r="UD13" s="750">
        <v>0.65</v>
      </c>
      <c r="UE13" s="749"/>
      <c r="UF13" s="749"/>
      <c r="UG13" s="748">
        <v>1</v>
      </c>
      <c r="UH13" s="748">
        <v>1</v>
      </c>
      <c r="UI13" s="748">
        <v>1</v>
      </c>
      <c r="UJ13" s="748">
        <v>1</v>
      </c>
      <c r="UK13" s="750">
        <v>0.65</v>
      </c>
      <c r="UL13" s="749"/>
      <c r="UM13" s="749"/>
      <c r="UN13" s="748">
        <v>1</v>
      </c>
      <c r="UO13" s="748">
        <v>1</v>
      </c>
      <c r="UP13" s="748">
        <v>1</v>
      </c>
      <c r="UQ13" s="748">
        <v>1</v>
      </c>
      <c r="UR13" s="750">
        <v>0.65</v>
      </c>
      <c r="US13" s="749"/>
      <c r="UT13" s="749"/>
      <c r="UU13" s="748">
        <v>1</v>
      </c>
      <c r="UV13" s="748">
        <v>1</v>
      </c>
      <c r="UW13" s="748">
        <v>1</v>
      </c>
      <c r="UX13" s="748">
        <v>1</v>
      </c>
      <c r="UY13" s="750">
        <v>0.65</v>
      </c>
      <c r="UZ13" s="749"/>
      <c r="VA13" s="749"/>
      <c r="VB13" s="748">
        <v>1</v>
      </c>
      <c r="VC13" s="767">
        <v>1</v>
      </c>
      <c r="VD13" s="761">
        <v>1</v>
      </c>
      <c r="VE13" s="761">
        <v>1</v>
      </c>
      <c r="VF13" s="762">
        <v>0.65</v>
      </c>
      <c r="VG13" s="763"/>
      <c r="VH13" s="763"/>
      <c r="VI13" s="761">
        <v>1</v>
      </c>
      <c r="VJ13" s="761">
        <v>1</v>
      </c>
      <c r="VK13" s="761">
        <v>1</v>
      </c>
      <c r="VL13" s="761">
        <v>1</v>
      </c>
      <c r="VM13" s="762">
        <v>0.65</v>
      </c>
      <c r="VN13" s="763"/>
      <c r="VO13" s="763"/>
      <c r="VP13" s="761">
        <v>1</v>
      </c>
      <c r="VQ13" s="761">
        <v>1</v>
      </c>
      <c r="VR13" s="761">
        <v>1</v>
      </c>
      <c r="VS13" s="761">
        <v>1</v>
      </c>
      <c r="VT13" s="762">
        <v>0.65</v>
      </c>
      <c r="VU13" s="763"/>
      <c r="VV13" s="763"/>
      <c r="VW13" s="761">
        <v>1</v>
      </c>
      <c r="VX13" s="761">
        <v>1</v>
      </c>
      <c r="VY13" s="761">
        <v>0</v>
      </c>
      <c r="VZ13" s="761">
        <v>0</v>
      </c>
      <c r="WA13" s="762">
        <v>0.65</v>
      </c>
      <c r="WB13" s="763"/>
      <c r="WC13" s="763"/>
      <c r="WD13" s="761">
        <v>1</v>
      </c>
      <c r="WE13" s="761">
        <v>1</v>
      </c>
      <c r="WF13" s="761">
        <v>1</v>
      </c>
      <c r="WG13" s="761">
        <v>1</v>
      </c>
      <c r="WH13" s="762">
        <v>0.65</v>
      </c>
      <c r="WI13" s="763"/>
      <c r="WJ13" s="763"/>
      <c r="WK13" s="761">
        <v>1</v>
      </c>
      <c r="WL13" s="761">
        <v>1</v>
      </c>
      <c r="WM13" s="761">
        <v>1</v>
      </c>
      <c r="WN13" s="761">
        <v>1</v>
      </c>
      <c r="WO13" s="762">
        <v>0.65</v>
      </c>
      <c r="WP13" s="763"/>
      <c r="WQ13" s="763"/>
      <c r="WR13" s="761">
        <v>0</v>
      </c>
      <c r="WS13" s="761">
        <v>0</v>
      </c>
      <c r="WT13" s="761">
        <v>0</v>
      </c>
      <c r="WU13" s="761">
        <v>0</v>
      </c>
      <c r="WV13" s="761">
        <v>0</v>
      </c>
      <c r="WW13" s="763"/>
      <c r="WX13" s="763"/>
      <c r="WY13" s="761">
        <v>1</v>
      </c>
      <c r="WZ13" s="761">
        <v>1</v>
      </c>
      <c r="XA13" s="761">
        <v>1</v>
      </c>
      <c r="XB13" s="761">
        <v>1</v>
      </c>
      <c r="XC13" s="762">
        <v>0.65</v>
      </c>
      <c r="XD13" s="763"/>
      <c r="XE13" s="763"/>
      <c r="XF13" s="761">
        <v>1</v>
      </c>
      <c r="XG13" s="761">
        <v>1</v>
      </c>
      <c r="XH13" s="761">
        <v>1</v>
      </c>
      <c r="XI13" s="761">
        <v>1</v>
      </c>
      <c r="XJ13" s="762">
        <v>0.65</v>
      </c>
      <c r="XK13" s="763"/>
      <c r="XL13" s="763"/>
      <c r="XM13" s="761">
        <v>1</v>
      </c>
      <c r="XN13" s="761">
        <v>1</v>
      </c>
      <c r="XO13" s="761">
        <v>1</v>
      </c>
      <c r="XP13" s="761">
        <v>1</v>
      </c>
      <c r="XQ13" s="762">
        <v>0</v>
      </c>
      <c r="XR13" s="763"/>
      <c r="XS13" s="763"/>
      <c r="XT13" s="761">
        <v>1</v>
      </c>
      <c r="XU13" s="761">
        <v>0</v>
      </c>
      <c r="XV13" s="761">
        <v>1</v>
      </c>
      <c r="XW13" s="761">
        <v>1</v>
      </c>
      <c r="XX13" s="762">
        <v>0.65</v>
      </c>
      <c r="XY13" s="763"/>
      <c r="XZ13" s="763"/>
      <c r="YA13" s="761">
        <v>1</v>
      </c>
      <c r="YB13" s="761">
        <v>1</v>
      </c>
      <c r="YC13" s="761">
        <v>1</v>
      </c>
      <c r="YD13" s="761">
        <v>1</v>
      </c>
      <c r="YE13" s="762">
        <v>0.65</v>
      </c>
      <c r="YF13" s="763"/>
      <c r="YG13" s="763"/>
      <c r="YH13" s="761">
        <v>0</v>
      </c>
      <c r="YI13" s="761">
        <v>0</v>
      </c>
      <c r="YJ13" s="761">
        <v>0</v>
      </c>
      <c r="YK13" s="761">
        <v>0</v>
      </c>
      <c r="YL13" s="761">
        <v>0</v>
      </c>
      <c r="YM13" s="763"/>
      <c r="YN13" s="763"/>
      <c r="YO13" s="761">
        <v>0</v>
      </c>
      <c r="YP13" s="761">
        <v>0</v>
      </c>
      <c r="YQ13" s="761">
        <v>0</v>
      </c>
      <c r="YR13" s="761">
        <v>0</v>
      </c>
      <c r="YS13" s="761">
        <v>0</v>
      </c>
      <c r="YT13" s="763"/>
      <c r="YU13" s="763"/>
      <c r="YV13" s="761">
        <v>0</v>
      </c>
      <c r="YW13" s="761">
        <v>0</v>
      </c>
      <c r="YX13" s="761">
        <v>0</v>
      </c>
      <c r="YY13" s="761">
        <v>0</v>
      </c>
      <c r="YZ13" s="761">
        <v>0</v>
      </c>
      <c r="ZA13" s="763"/>
      <c r="ZB13" s="763"/>
      <c r="ZC13" s="761">
        <v>1</v>
      </c>
      <c r="ZD13" s="761">
        <v>1</v>
      </c>
      <c r="ZE13" s="761">
        <v>1</v>
      </c>
      <c r="ZF13" s="761">
        <v>1</v>
      </c>
      <c r="ZG13" s="762">
        <v>0.65</v>
      </c>
      <c r="ZH13" s="763"/>
      <c r="ZI13" s="763"/>
      <c r="ZJ13" s="761">
        <v>1</v>
      </c>
      <c r="ZK13" s="761">
        <v>1</v>
      </c>
      <c r="ZL13" s="761">
        <v>1</v>
      </c>
      <c r="ZM13" s="761">
        <v>1</v>
      </c>
      <c r="ZN13" s="762">
        <v>0.65</v>
      </c>
      <c r="ZO13" s="763"/>
      <c r="ZP13" s="763"/>
      <c r="ZQ13" s="761">
        <v>1</v>
      </c>
      <c r="ZR13" s="761">
        <v>1</v>
      </c>
      <c r="ZS13" s="761">
        <v>1</v>
      </c>
      <c r="ZT13" s="761">
        <v>1</v>
      </c>
      <c r="ZU13" s="762">
        <v>0.65</v>
      </c>
      <c r="ZV13" s="763"/>
      <c r="ZW13" s="763"/>
      <c r="ZX13" s="761">
        <v>1</v>
      </c>
      <c r="ZY13" s="761">
        <v>1</v>
      </c>
      <c r="ZZ13" s="761">
        <v>1</v>
      </c>
      <c r="AAA13" s="761">
        <v>1</v>
      </c>
      <c r="AAB13" s="762">
        <v>0.65</v>
      </c>
      <c r="AAC13" s="763"/>
      <c r="AAD13" s="763"/>
      <c r="AAE13" s="761">
        <v>1</v>
      </c>
      <c r="AAF13" s="761">
        <v>1</v>
      </c>
      <c r="AAG13" s="761">
        <v>1</v>
      </c>
      <c r="AAH13" s="761">
        <v>1</v>
      </c>
      <c r="AAI13" s="762">
        <v>0.65</v>
      </c>
      <c r="AAJ13" s="763"/>
      <c r="AAK13" s="763"/>
      <c r="AAL13" s="761">
        <v>1</v>
      </c>
      <c r="AAM13" s="761">
        <v>1</v>
      </c>
      <c r="AAN13" s="761">
        <v>1</v>
      </c>
      <c r="AAO13" s="761">
        <v>1</v>
      </c>
      <c r="AAP13" s="762">
        <v>0.65</v>
      </c>
      <c r="AAQ13" s="763"/>
      <c r="AAR13" s="763"/>
      <c r="AAS13" s="761">
        <v>1</v>
      </c>
      <c r="AAT13" s="761">
        <v>1</v>
      </c>
      <c r="AAU13" s="761">
        <v>1</v>
      </c>
      <c r="AAV13" s="761">
        <v>1</v>
      </c>
      <c r="AAW13" s="762">
        <v>0.65</v>
      </c>
      <c r="AAX13" s="763"/>
      <c r="AAY13" s="763"/>
      <c r="AAZ13" s="761">
        <v>0</v>
      </c>
      <c r="ABA13" s="761">
        <v>0</v>
      </c>
      <c r="ABB13" s="761">
        <v>1</v>
      </c>
      <c r="ABC13" s="761">
        <v>1</v>
      </c>
      <c r="ABD13" s="762">
        <v>0.65</v>
      </c>
      <c r="ABE13" s="763"/>
      <c r="ABF13" s="763"/>
      <c r="ABG13" s="761">
        <v>1</v>
      </c>
      <c r="ABH13" s="761">
        <v>1</v>
      </c>
      <c r="ABI13" s="761">
        <v>1</v>
      </c>
      <c r="ABJ13" s="761">
        <v>1</v>
      </c>
      <c r="ABK13" s="762">
        <v>0.65</v>
      </c>
      <c r="ABL13" s="763"/>
      <c r="ABM13" s="763"/>
      <c r="ABN13" s="761">
        <v>1</v>
      </c>
      <c r="ABO13" s="761">
        <v>1</v>
      </c>
      <c r="ABP13" s="761">
        <v>1</v>
      </c>
      <c r="ABQ13" s="761">
        <v>1</v>
      </c>
      <c r="ABR13" s="762">
        <v>0.65</v>
      </c>
      <c r="ABS13" s="763"/>
      <c r="ABT13" s="763"/>
      <c r="ABU13" s="761">
        <v>1</v>
      </c>
      <c r="ABV13" s="761">
        <v>1</v>
      </c>
      <c r="ABW13" s="761">
        <v>1</v>
      </c>
      <c r="ABX13" s="761">
        <v>1</v>
      </c>
      <c r="ABY13" s="762">
        <v>0.65</v>
      </c>
      <c r="ABZ13" s="763"/>
      <c r="ACA13" s="763"/>
      <c r="ACB13" s="761">
        <v>1</v>
      </c>
      <c r="ACC13" s="761">
        <v>1</v>
      </c>
      <c r="ACD13" s="761">
        <v>1</v>
      </c>
      <c r="ACE13" s="761">
        <v>1</v>
      </c>
      <c r="ACF13" s="762">
        <v>0.65</v>
      </c>
      <c r="ACG13" s="763"/>
      <c r="ACH13" s="763"/>
      <c r="ACI13" s="761">
        <v>0</v>
      </c>
      <c r="ACJ13" s="761">
        <v>0</v>
      </c>
      <c r="ACK13" s="761">
        <v>0</v>
      </c>
      <c r="ACL13" s="761">
        <v>0</v>
      </c>
      <c r="ACM13" s="761">
        <v>0</v>
      </c>
      <c r="ACN13" s="763"/>
      <c r="ACO13" s="763"/>
      <c r="ACP13" s="761">
        <v>0</v>
      </c>
      <c r="ACQ13" s="761">
        <v>0</v>
      </c>
      <c r="ACR13" s="761">
        <v>1</v>
      </c>
      <c r="ACS13" s="761">
        <v>1</v>
      </c>
      <c r="ACT13" s="762">
        <v>0.65</v>
      </c>
      <c r="ACU13" s="763"/>
      <c r="ACV13" s="763"/>
      <c r="ACW13" s="761">
        <v>1</v>
      </c>
      <c r="ACX13" s="761">
        <v>1</v>
      </c>
      <c r="ACY13" s="761">
        <v>1</v>
      </c>
      <c r="ACZ13" s="761">
        <v>1</v>
      </c>
      <c r="ADA13" s="762">
        <v>0.65</v>
      </c>
      <c r="ADB13" s="763"/>
      <c r="ADC13" s="763"/>
      <c r="ADD13" s="761">
        <v>1</v>
      </c>
      <c r="ADE13" s="761">
        <v>1</v>
      </c>
      <c r="ADF13" s="761">
        <v>1</v>
      </c>
      <c r="ADG13" s="761">
        <v>1</v>
      </c>
      <c r="ADH13" s="762">
        <v>0</v>
      </c>
      <c r="ADI13" s="763"/>
      <c r="ADJ13" s="763"/>
      <c r="ADK13" s="761">
        <v>1</v>
      </c>
      <c r="ADL13" s="761">
        <v>1</v>
      </c>
      <c r="ADM13" s="761">
        <v>1</v>
      </c>
      <c r="ADN13" s="761">
        <v>1</v>
      </c>
      <c r="ADO13" s="762">
        <v>0.65</v>
      </c>
      <c r="ADP13" s="763"/>
      <c r="ADQ13" s="763"/>
      <c r="ADR13" s="761">
        <v>1</v>
      </c>
      <c r="ADS13" s="761">
        <v>1</v>
      </c>
      <c r="ADT13" s="761">
        <v>1</v>
      </c>
      <c r="ADU13" s="761">
        <v>1</v>
      </c>
      <c r="ADV13" s="762">
        <v>0</v>
      </c>
      <c r="ADW13" s="763"/>
      <c r="ADX13" s="763"/>
      <c r="ADY13" s="761">
        <v>1</v>
      </c>
      <c r="ADZ13" s="761">
        <v>1</v>
      </c>
      <c r="AEA13" s="761">
        <v>1</v>
      </c>
      <c r="AEB13" s="761">
        <v>1</v>
      </c>
      <c r="AEC13" s="762">
        <v>0.65</v>
      </c>
      <c r="AED13" s="763"/>
      <c r="AEE13" s="763"/>
      <c r="AEF13" s="761">
        <v>1</v>
      </c>
      <c r="AEG13" s="761">
        <v>1</v>
      </c>
      <c r="AEH13" s="761">
        <v>1</v>
      </c>
      <c r="AEI13" s="761">
        <v>1</v>
      </c>
      <c r="AEJ13" s="762">
        <v>0.65</v>
      </c>
      <c r="AEK13" s="763"/>
      <c r="AEL13" s="763"/>
      <c r="AEM13" s="761">
        <v>1</v>
      </c>
      <c r="AEN13" s="761">
        <v>1</v>
      </c>
      <c r="AEO13" s="761">
        <v>1</v>
      </c>
      <c r="AEP13" s="761">
        <v>0</v>
      </c>
      <c r="AEQ13" s="762">
        <v>0.65</v>
      </c>
      <c r="AER13" s="763"/>
      <c r="AES13" s="763"/>
      <c r="AET13" s="761">
        <v>1</v>
      </c>
      <c r="AEU13" s="761">
        <v>1</v>
      </c>
      <c r="AEV13" s="761">
        <v>1</v>
      </c>
      <c r="AEW13" s="761">
        <v>1</v>
      </c>
      <c r="AEX13" s="762">
        <v>0.65</v>
      </c>
      <c r="AEY13" s="763"/>
      <c r="AEZ13" s="763"/>
      <c r="AFA13" s="761">
        <v>1</v>
      </c>
      <c r="AFB13" s="761">
        <v>1</v>
      </c>
      <c r="AFC13" s="761">
        <v>1</v>
      </c>
      <c r="AFD13" s="761">
        <v>1</v>
      </c>
      <c r="AFE13" s="762">
        <v>0.65</v>
      </c>
      <c r="AFF13" s="763"/>
      <c r="AFG13" s="763"/>
      <c r="AFH13" s="761">
        <v>1</v>
      </c>
      <c r="AFI13" s="761">
        <v>1</v>
      </c>
      <c r="AFJ13" s="761">
        <v>1</v>
      </c>
      <c r="AFK13" s="761">
        <v>1</v>
      </c>
      <c r="AFL13" s="762">
        <v>0.65</v>
      </c>
      <c r="AFM13" s="763"/>
      <c r="AFN13" s="763"/>
      <c r="AFO13" s="761">
        <v>0</v>
      </c>
      <c r="AFP13" s="761">
        <v>0</v>
      </c>
      <c r="AFQ13" s="761">
        <v>0</v>
      </c>
      <c r="AFR13" s="761">
        <v>0</v>
      </c>
      <c r="AFS13" s="761">
        <v>0</v>
      </c>
      <c r="AFT13" s="763"/>
      <c r="AFU13" s="763"/>
      <c r="AFV13" s="761">
        <v>0</v>
      </c>
      <c r="AFW13" s="761">
        <v>0</v>
      </c>
      <c r="AFX13" s="761">
        <v>0</v>
      </c>
      <c r="AFY13" s="761">
        <v>0</v>
      </c>
      <c r="AFZ13" s="761">
        <v>0</v>
      </c>
      <c r="AGA13" s="763"/>
      <c r="AGB13" s="763"/>
      <c r="AGC13" s="761">
        <v>1</v>
      </c>
      <c r="AGD13" s="761">
        <v>1</v>
      </c>
      <c r="AGE13" s="761">
        <v>1</v>
      </c>
      <c r="AGF13" s="761">
        <v>1</v>
      </c>
      <c r="AGG13" s="762">
        <v>0.65</v>
      </c>
      <c r="AGH13" s="763"/>
      <c r="AGI13" s="763"/>
      <c r="AGJ13" s="761">
        <v>1</v>
      </c>
      <c r="AGK13" s="761">
        <v>1</v>
      </c>
      <c r="AGL13" s="761">
        <v>1</v>
      </c>
      <c r="AGM13" s="761">
        <v>1</v>
      </c>
      <c r="AGN13" s="762">
        <v>0.65</v>
      </c>
      <c r="AGO13" s="763"/>
      <c r="AGP13" s="763"/>
      <c r="AGQ13" s="761">
        <v>1</v>
      </c>
      <c r="AGR13" s="761">
        <v>1</v>
      </c>
      <c r="AGS13" s="761">
        <v>1</v>
      </c>
      <c r="AGT13" s="761">
        <v>1</v>
      </c>
      <c r="AGU13" s="762">
        <v>0.65</v>
      </c>
      <c r="AGV13" s="763"/>
      <c r="AGW13" s="763"/>
      <c r="AGX13" s="761">
        <v>1</v>
      </c>
      <c r="AGY13" s="761">
        <v>1</v>
      </c>
      <c r="AGZ13" s="761">
        <v>1</v>
      </c>
      <c r="AHA13" s="761">
        <v>1</v>
      </c>
      <c r="AHB13" s="762">
        <v>0.65</v>
      </c>
      <c r="AHC13" s="763"/>
      <c r="AHD13" s="763"/>
      <c r="AHE13" s="761">
        <v>1</v>
      </c>
      <c r="AHF13" s="761">
        <v>1</v>
      </c>
      <c r="AHG13" s="761">
        <v>1</v>
      </c>
      <c r="AHH13" s="761">
        <v>1</v>
      </c>
      <c r="AHI13" s="762">
        <v>0</v>
      </c>
      <c r="AHJ13" s="763"/>
      <c r="AHK13" s="763"/>
      <c r="AHL13" s="761">
        <v>0</v>
      </c>
      <c r="AHM13" s="761">
        <v>0</v>
      </c>
      <c r="AHN13" s="761">
        <v>0</v>
      </c>
      <c r="AHO13" s="761">
        <v>0</v>
      </c>
      <c r="AHP13" s="761">
        <v>0</v>
      </c>
      <c r="AHQ13" s="763"/>
      <c r="AHR13" s="763"/>
      <c r="AHS13" s="761">
        <v>1</v>
      </c>
      <c r="AHT13" s="761">
        <v>1</v>
      </c>
      <c r="AHU13" s="761">
        <v>1</v>
      </c>
      <c r="AHV13" s="761">
        <v>1</v>
      </c>
      <c r="AHW13" s="762">
        <v>0.65</v>
      </c>
      <c r="AHX13" s="763"/>
      <c r="AHY13" s="763"/>
      <c r="AHZ13" s="761">
        <v>1</v>
      </c>
      <c r="AIA13" s="761">
        <v>1</v>
      </c>
      <c r="AIB13" s="761">
        <v>1</v>
      </c>
      <c r="AIC13" s="761">
        <v>1</v>
      </c>
      <c r="AID13" s="762">
        <v>0.65</v>
      </c>
      <c r="AIE13" s="763"/>
      <c r="AIF13" s="763"/>
      <c r="AIG13" s="761">
        <v>1</v>
      </c>
      <c r="AIH13" s="761">
        <v>1</v>
      </c>
      <c r="AII13" s="761">
        <v>1</v>
      </c>
      <c r="AIJ13" s="761">
        <v>1</v>
      </c>
      <c r="AIK13" s="762">
        <v>0.65</v>
      </c>
      <c r="AIL13" s="763"/>
      <c r="AIM13" s="763"/>
      <c r="AIN13" s="761">
        <v>1</v>
      </c>
      <c r="AIO13" s="761">
        <v>1</v>
      </c>
      <c r="AIP13" s="761">
        <v>1</v>
      </c>
      <c r="AIQ13" s="761">
        <v>1</v>
      </c>
      <c r="AIR13" s="762">
        <v>0.65</v>
      </c>
      <c r="AIS13" s="763"/>
      <c r="AIT13" s="763"/>
      <c r="AIU13" s="761">
        <v>1</v>
      </c>
      <c r="AIV13" s="761">
        <v>1</v>
      </c>
      <c r="AIW13" s="761">
        <v>1</v>
      </c>
      <c r="AIX13" s="761">
        <v>1</v>
      </c>
      <c r="AIY13" s="762">
        <v>0.65</v>
      </c>
      <c r="AIZ13" s="763"/>
      <c r="AJA13" s="763"/>
      <c r="AJB13" s="761">
        <v>1</v>
      </c>
      <c r="AJC13" s="761">
        <v>1</v>
      </c>
      <c r="AJD13" s="761">
        <v>1</v>
      </c>
      <c r="AJE13" s="761">
        <v>1</v>
      </c>
      <c r="AJF13" s="762">
        <v>0</v>
      </c>
      <c r="AJG13" s="763"/>
      <c r="AJH13" s="763"/>
      <c r="AJI13" s="761">
        <v>0</v>
      </c>
      <c r="AJJ13" s="761">
        <v>1</v>
      </c>
      <c r="AJK13" s="761">
        <v>1</v>
      </c>
      <c r="AJL13" s="761">
        <v>1</v>
      </c>
      <c r="AJM13" s="762">
        <v>0.65</v>
      </c>
      <c r="AJN13" s="763"/>
      <c r="AJO13" s="763"/>
      <c r="AJP13" s="761">
        <v>1</v>
      </c>
      <c r="AJQ13" s="761">
        <v>1</v>
      </c>
      <c r="AJR13" s="761">
        <v>1</v>
      </c>
      <c r="AJS13" s="761">
        <v>1</v>
      </c>
      <c r="AJT13" s="762">
        <v>0.65</v>
      </c>
      <c r="AJU13" s="763"/>
      <c r="AJV13" s="763"/>
      <c r="AJW13" s="761">
        <v>1</v>
      </c>
      <c r="AJX13" s="761">
        <v>1</v>
      </c>
      <c r="AJY13" s="761">
        <v>1</v>
      </c>
      <c r="AJZ13" s="761">
        <v>1</v>
      </c>
      <c r="AKA13" s="762">
        <v>0.65</v>
      </c>
      <c r="AKB13" s="763"/>
      <c r="AKC13" s="763"/>
      <c r="AKD13" s="761">
        <v>1</v>
      </c>
      <c r="AKE13" s="761">
        <v>1</v>
      </c>
      <c r="AKF13" s="761">
        <v>1</v>
      </c>
      <c r="AKG13" s="761">
        <v>1</v>
      </c>
      <c r="AKH13" s="762">
        <v>0.65</v>
      </c>
      <c r="AKI13" s="763"/>
      <c r="AKJ13" s="763"/>
      <c r="AKK13" s="761">
        <v>1</v>
      </c>
      <c r="AKL13" s="761">
        <v>1</v>
      </c>
      <c r="AKM13" s="761">
        <v>1</v>
      </c>
      <c r="AKN13" s="761">
        <v>1</v>
      </c>
      <c r="AKO13" s="762">
        <v>0.65</v>
      </c>
      <c r="AKP13" s="763"/>
      <c r="AKQ13" s="763"/>
      <c r="AKR13" s="761">
        <v>0</v>
      </c>
      <c r="AKS13" s="761">
        <v>0</v>
      </c>
      <c r="AKT13" s="761">
        <v>0</v>
      </c>
      <c r="AKU13" s="761">
        <v>0</v>
      </c>
      <c r="AKV13" s="761">
        <v>0</v>
      </c>
      <c r="AKW13" s="763"/>
      <c r="AKX13" s="763"/>
      <c r="AKY13" s="761">
        <v>1</v>
      </c>
      <c r="AKZ13" s="761">
        <v>1</v>
      </c>
      <c r="ALA13" s="761">
        <v>1</v>
      </c>
      <c r="ALB13" s="761">
        <v>1</v>
      </c>
      <c r="ALC13" s="762">
        <v>0.65</v>
      </c>
      <c r="ALD13" s="763"/>
      <c r="ALE13" s="763"/>
      <c r="ALF13" s="761">
        <v>1</v>
      </c>
      <c r="ALG13" s="761">
        <v>1</v>
      </c>
      <c r="ALH13" s="761">
        <v>1</v>
      </c>
      <c r="ALI13" s="761">
        <v>1</v>
      </c>
      <c r="ALJ13" s="762">
        <v>0.65</v>
      </c>
      <c r="ALK13" s="763"/>
      <c r="ALL13" s="763"/>
      <c r="ALM13" s="761">
        <v>1</v>
      </c>
      <c r="ALN13" s="761">
        <v>1</v>
      </c>
      <c r="ALO13" s="761">
        <v>1</v>
      </c>
      <c r="ALP13" s="761">
        <v>1</v>
      </c>
      <c r="ALQ13" s="762">
        <v>0.65</v>
      </c>
      <c r="ALR13" s="763"/>
      <c r="ALS13" s="763"/>
      <c r="ALT13" s="761">
        <v>1</v>
      </c>
      <c r="ALU13" s="761">
        <v>1</v>
      </c>
      <c r="ALV13" s="761">
        <v>1</v>
      </c>
      <c r="ALW13" s="761">
        <v>1</v>
      </c>
      <c r="ALX13" s="762">
        <v>0.65</v>
      </c>
      <c r="ALY13" s="763"/>
      <c r="ALZ13" s="763"/>
      <c r="AMA13" s="761">
        <v>1</v>
      </c>
      <c r="AMB13" s="761">
        <v>1</v>
      </c>
      <c r="AMC13" s="761">
        <v>1</v>
      </c>
      <c r="AMD13" s="761">
        <v>1</v>
      </c>
      <c r="AME13" s="762">
        <v>0.65</v>
      </c>
      <c r="AMF13" s="763"/>
      <c r="AMG13" s="763"/>
      <c r="AMH13" s="761">
        <v>0</v>
      </c>
      <c r="AMI13" s="761">
        <v>0</v>
      </c>
      <c r="AMJ13" s="761">
        <v>0</v>
      </c>
      <c r="AMK13" s="761">
        <v>0</v>
      </c>
      <c r="AML13" s="762">
        <v>0</v>
      </c>
      <c r="AMM13" s="763"/>
      <c r="AMN13" s="763"/>
      <c r="AMO13" s="761">
        <v>1</v>
      </c>
      <c r="AMP13" s="761">
        <v>1</v>
      </c>
      <c r="AMQ13" s="761">
        <v>1</v>
      </c>
      <c r="AMR13" s="761">
        <v>0</v>
      </c>
      <c r="AMS13" s="762">
        <v>0</v>
      </c>
      <c r="AMT13" s="763"/>
      <c r="AMU13" s="763"/>
      <c r="AMV13" s="761">
        <v>1</v>
      </c>
      <c r="AMW13" s="761">
        <v>1</v>
      </c>
      <c r="AMX13" s="761">
        <v>0</v>
      </c>
      <c r="AMY13" s="761">
        <v>1</v>
      </c>
      <c r="AMZ13" s="762">
        <v>0.65</v>
      </c>
      <c r="ANA13" s="763"/>
      <c r="ANB13" s="763"/>
      <c r="ANC13" s="761">
        <v>1</v>
      </c>
      <c r="AND13" s="761">
        <v>1</v>
      </c>
      <c r="ANE13" s="761">
        <v>1</v>
      </c>
      <c r="ANF13" s="761">
        <v>1</v>
      </c>
      <c r="ANG13" s="762">
        <v>0.65</v>
      </c>
      <c r="ANH13" s="763"/>
      <c r="ANI13" s="763"/>
      <c r="ANJ13" s="761">
        <v>1</v>
      </c>
      <c r="ANK13" s="761">
        <v>1</v>
      </c>
      <c r="ANL13" s="761">
        <v>1</v>
      </c>
      <c r="ANM13" s="761">
        <v>1</v>
      </c>
      <c r="ANN13" s="762">
        <v>0.65</v>
      </c>
      <c r="ANO13" s="763"/>
      <c r="ANP13" s="763"/>
      <c r="ANQ13" s="761">
        <v>1</v>
      </c>
      <c r="ANR13" s="761">
        <v>1</v>
      </c>
      <c r="ANS13" s="761">
        <v>1</v>
      </c>
      <c r="ANT13" s="761">
        <v>1</v>
      </c>
      <c r="ANU13" s="762">
        <v>0.65</v>
      </c>
      <c r="ANV13" s="763"/>
      <c r="ANW13" s="763"/>
      <c r="ANX13" s="761">
        <v>1</v>
      </c>
      <c r="ANY13" s="761">
        <v>1</v>
      </c>
      <c r="ANZ13" s="761">
        <v>1</v>
      </c>
      <c r="AOA13" s="761">
        <v>1</v>
      </c>
      <c r="AOB13" s="762">
        <v>0.65</v>
      </c>
      <c r="AOC13" s="763"/>
      <c r="AOD13" s="763"/>
      <c r="AOE13" s="761">
        <v>1</v>
      </c>
      <c r="AOF13" s="761">
        <v>1</v>
      </c>
      <c r="AOG13" s="761">
        <v>1</v>
      </c>
      <c r="AOH13" s="761">
        <v>1</v>
      </c>
      <c r="AOI13" s="762">
        <v>0.65</v>
      </c>
      <c r="AOJ13" s="763"/>
      <c r="AOK13" s="763"/>
      <c r="AOL13" s="761">
        <v>1</v>
      </c>
      <c r="AOM13" s="761">
        <v>1</v>
      </c>
      <c r="AON13" s="761">
        <v>1</v>
      </c>
      <c r="AOO13" s="761">
        <v>1</v>
      </c>
      <c r="AOP13" s="762">
        <v>0.65</v>
      </c>
      <c r="AOQ13" s="763"/>
      <c r="AOR13" s="763"/>
      <c r="AOS13" s="761">
        <v>1</v>
      </c>
      <c r="AOT13" s="761">
        <v>1</v>
      </c>
      <c r="AOU13" s="761">
        <v>1</v>
      </c>
      <c r="AOV13" s="761">
        <v>1</v>
      </c>
      <c r="AOW13" s="762">
        <v>0.65</v>
      </c>
    </row>
    <row r="14" spans="1:1089" s="764" customFormat="1" ht="10.5" customHeight="1">
      <c r="A14" s="757" t="s">
        <v>60</v>
      </c>
      <c r="B14" s="757" t="s">
        <v>61</v>
      </c>
      <c r="C14" s="760" t="str">
        <f t="shared" ref="C14:C37" si="0">A14&amp;" "&amp;B14</f>
        <v>Mikołaj Banaszkiewicz</v>
      </c>
      <c r="D14" s="757" t="s">
        <v>138</v>
      </c>
      <c r="E14" s="757" t="s">
        <v>5</v>
      </c>
      <c r="F14" s="757"/>
      <c r="G14" s="713">
        <v>1</v>
      </c>
      <c r="H14" s="713">
        <v>1</v>
      </c>
      <c r="I14" s="713">
        <v>1</v>
      </c>
      <c r="J14" s="713">
        <v>1</v>
      </c>
      <c r="K14" s="714">
        <v>0.65</v>
      </c>
      <c r="L14" s="715">
        <v>0</v>
      </c>
      <c r="M14" s="715">
        <v>0</v>
      </c>
      <c r="N14" s="713">
        <v>1</v>
      </c>
      <c r="O14" s="713">
        <v>1</v>
      </c>
      <c r="P14" s="713">
        <v>1</v>
      </c>
      <c r="Q14" s="713">
        <v>1</v>
      </c>
      <c r="R14" s="714">
        <v>0.65</v>
      </c>
      <c r="S14" s="715">
        <v>0</v>
      </c>
      <c r="T14" s="715">
        <v>0</v>
      </c>
      <c r="U14" s="713">
        <v>1</v>
      </c>
      <c r="V14" s="713">
        <v>1</v>
      </c>
      <c r="W14" s="713">
        <v>1</v>
      </c>
      <c r="X14" s="713">
        <v>1</v>
      </c>
      <c r="Y14" s="714">
        <v>0.65</v>
      </c>
      <c r="Z14" s="715">
        <v>0</v>
      </c>
      <c r="AA14" s="715">
        <v>0</v>
      </c>
      <c r="AB14" s="713">
        <v>0</v>
      </c>
      <c r="AC14" s="713">
        <v>1</v>
      </c>
      <c r="AD14" s="713">
        <v>1</v>
      </c>
      <c r="AE14" s="713">
        <v>1</v>
      </c>
      <c r="AF14" s="714">
        <v>0.65</v>
      </c>
      <c r="AG14" s="715">
        <v>0</v>
      </c>
      <c r="AH14" s="715">
        <v>0</v>
      </c>
      <c r="AI14" s="713">
        <v>1</v>
      </c>
      <c r="AJ14" s="713">
        <v>1</v>
      </c>
      <c r="AK14" s="713">
        <v>1</v>
      </c>
      <c r="AL14" s="713">
        <v>1</v>
      </c>
      <c r="AM14" s="714">
        <v>0.65</v>
      </c>
      <c r="AN14" s="715">
        <v>0</v>
      </c>
      <c r="AO14" s="715">
        <v>0</v>
      </c>
      <c r="AP14" s="713">
        <v>1</v>
      </c>
      <c r="AQ14" s="713">
        <v>1</v>
      </c>
      <c r="AR14" s="713">
        <v>1</v>
      </c>
      <c r="AS14" s="713">
        <v>1</v>
      </c>
      <c r="AT14" s="714">
        <v>0.65</v>
      </c>
      <c r="AU14" s="715">
        <v>0</v>
      </c>
      <c r="AV14" s="715">
        <v>0</v>
      </c>
      <c r="AW14" s="713">
        <v>1</v>
      </c>
      <c r="AX14" s="713">
        <v>1</v>
      </c>
      <c r="AY14" s="713">
        <v>1</v>
      </c>
      <c r="AZ14" s="713">
        <v>1</v>
      </c>
      <c r="BA14" s="714">
        <v>0.65</v>
      </c>
      <c r="BB14" s="715">
        <v>0</v>
      </c>
      <c r="BC14" s="715">
        <v>0</v>
      </c>
      <c r="BD14" s="716">
        <v>1</v>
      </c>
      <c r="BE14" s="716">
        <v>1</v>
      </c>
      <c r="BF14" s="716">
        <v>0</v>
      </c>
      <c r="BG14" s="716">
        <v>0</v>
      </c>
      <c r="BH14" s="716">
        <v>0</v>
      </c>
      <c r="BI14" s="717">
        <v>0</v>
      </c>
      <c r="BJ14" s="717">
        <v>0</v>
      </c>
      <c r="BK14" s="716">
        <v>1</v>
      </c>
      <c r="BL14" s="716">
        <v>1</v>
      </c>
      <c r="BM14" s="716">
        <v>1</v>
      </c>
      <c r="BN14" s="716">
        <v>1</v>
      </c>
      <c r="BO14" s="718">
        <v>0.65</v>
      </c>
      <c r="BP14" s="717">
        <v>0</v>
      </c>
      <c r="BQ14" s="717">
        <v>0</v>
      </c>
      <c r="BR14" s="716">
        <v>1</v>
      </c>
      <c r="BS14" s="716">
        <v>1</v>
      </c>
      <c r="BT14" s="716">
        <v>1</v>
      </c>
      <c r="BU14" s="716">
        <v>1</v>
      </c>
      <c r="BV14" s="718">
        <v>0.65</v>
      </c>
      <c r="BW14" s="717">
        <v>0</v>
      </c>
      <c r="BX14" s="717">
        <v>0</v>
      </c>
      <c r="BY14" s="716">
        <v>1</v>
      </c>
      <c r="BZ14" s="716">
        <v>1</v>
      </c>
      <c r="CA14" s="716">
        <v>1</v>
      </c>
      <c r="CB14" s="716">
        <v>1</v>
      </c>
      <c r="CC14" s="718">
        <v>0.65</v>
      </c>
      <c r="CD14" s="717">
        <v>0</v>
      </c>
      <c r="CE14" s="717">
        <v>0</v>
      </c>
      <c r="CF14" s="716">
        <v>0</v>
      </c>
      <c r="CG14" s="716">
        <v>0</v>
      </c>
      <c r="CH14" s="716">
        <v>1</v>
      </c>
      <c r="CI14" s="716">
        <v>0</v>
      </c>
      <c r="CJ14" s="718">
        <v>0.65</v>
      </c>
      <c r="CK14" s="717">
        <v>0</v>
      </c>
      <c r="CL14" s="717">
        <v>0</v>
      </c>
      <c r="CM14" s="716">
        <v>1</v>
      </c>
      <c r="CN14" s="716">
        <v>1</v>
      </c>
      <c r="CO14" s="716">
        <v>1</v>
      </c>
      <c r="CP14" s="716">
        <v>1</v>
      </c>
      <c r="CQ14" s="718">
        <v>0.65</v>
      </c>
      <c r="CR14" s="717">
        <v>0</v>
      </c>
      <c r="CS14" s="717">
        <v>0</v>
      </c>
      <c r="CT14" s="716">
        <v>1</v>
      </c>
      <c r="CU14" s="716">
        <v>1</v>
      </c>
      <c r="CV14" s="716">
        <v>1</v>
      </c>
      <c r="CW14" s="716">
        <v>1</v>
      </c>
      <c r="CX14" s="718">
        <v>0.65</v>
      </c>
      <c r="CY14" s="717">
        <v>0</v>
      </c>
      <c r="CZ14" s="717">
        <v>0</v>
      </c>
      <c r="DA14" s="716">
        <v>1</v>
      </c>
      <c r="DB14" s="716">
        <v>1</v>
      </c>
      <c r="DC14" s="716">
        <v>1</v>
      </c>
      <c r="DD14" s="716">
        <v>1</v>
      </c>
      <c r="DE14" s="718">
        <v>0.65</v>
      </c>
      <c r="DF14" s="717">
        <v>0</v>
      </c>
      <c r="DG14" s="717">
        <v>0</v>
      </c>
      <c r="DH14" s="716">
        <v>1</v>
      </c>
      <c r="DI14" s="716">
        <v>1</v>
      </c>
      <c r="DJ14" s="716">
        <v>1</v>
      </c>
      <c r="DK14" s="716">
        <v>0</v>
      </c>
      <c r="DL14" s="716">
        <v>0</v>
      </c>
      <c r="DM14" s="717">
        <v>0</v>
      </c>
      <c r="DN14" s="717">
        <v>0</v>
      </c>
      <c r="DO14" s="716">
        <v>0</v>
      </c>
      <c r="DP14" s="716">
        <v>0</v>
      </c>
      <c r="DQ14" s="716">
        <v>0</v>
      </c>
      <c r="DR14" s="716">
        <v>0</v>
      </c>
      <c r="DS14" s="716">
        <v>0</v>
      </c>
      <c r="DT14" s="717">
        <v>0</v>
      </c>
      <c r="DU14" s="717">
        <v>0</v>
      </c>
      <c r="DV14" s="716">
        <v>0</v>
      </c>
      <c r="DW14" s="716">
        <v>0</v>
      </c>
      <c r="DX14" s="716">
        <v>0</v>
      </c>
      <c r="DY14" s="716">
        <v>1</v>
      </c>
      <c r="DZ14" s="718">
        <v>0.65</v>
      </c>
      <c r="EA14" s="717">
        <v>0</v>
      </c>
      <c r="EB14" s="717">
        <v>0</v>
      </c>
      <c r="EC14" s="716">
        <v>1</v>
      </c>
      <c r="ED14" s="716">
        <v>1</v>
      </c>
      <c r="EE14" s="716">
        <v>1</v>
      </c>
      <c r="EF14" s="716">
        <v>1</v>
      </c>
      <c r="EG14" s="718">
        <v>0.65</v>
      </c>
      <c r="EH14" s="717">
        <v>0</v>
      </c>
      <c r="EI14" s="717">
        <v>0</v>
      </c>
      <c r="EJ14" s="716">
        <v>1</v>
      </c>
      <c r="EK14" s="716">
        <v>1</v>
      </c>
      <c r="EL14" s="716">
        <v>1</v>
      </c>
      <c r="EM14" s="716">
        <v>1</v>
      </c>
      <c r="EN14" s="718">
        <v>0.65</v>
      </c>
      <c r="EO14" s="717">
        <v>0</v>
      </c>
      <c r="EP14" s="717">
        <v>0</v>
      </c>
      <c r="EQ14" s="716">
        <v>1</v>
      </c>
      <c r="ER14" s="716">
        <v>1</v>
      </c>
      <c r="ES14" s="716">
        <v>1</v>
      </c>
      <c r="ET14" s="716">
        <v>1</v>
      </c>
      <c r="EU14" s="718">
        <v>0.65</v>
      </c>
      <c r="EV14" s="717">
        <v>0</v>
      </c>
      <c r="EW14" s="717">
        <v>0</v>
      </c>
      <c r="EX14" s="716">
        <v>1</v>
      </c>
      <c r="EY14" s="716">
        <v>1</v>
      </c>
      <c r="EZ14" s="716">
        <v>1</v>
      </c>
      <c r="FA14" s="716">
        <v>0</v>
      </c>
      <c r="FB14" s="716">
        <v>0</v>
      </c>
      <c r="FC14" s="717">
        <v>0</v>
      </c>
      <c r="FD14" s="717">
        <v>0</v>
      </c>
      <c r="FE14" s="716">
        <v>1</v>
      </c>
      <c r="FF14" s="716">
        <v>1</v>
      </c>
      <c r="FG14" s="716">
        <v>1</v>
      </c>
      <c r="FH14" s="716">
        <v>0</v>
      </c>
      <c r="FI14" s="718">
        <v>0.65</v>
      </c>
      <c r="FJ14" s="717">
        <v>0</v>
      </c>
      <c r="FK14" s="717">
        <v>0</v>
      </c>
      <c r="FL14" s="716">
        <v>1</v>
      </c>
      <c r="FM14" s="716">
        <v>1</v>
      </c>
      <c r="FN14" s="716">
        <v>1</v>
      </c>
      <c r="FO14" s="716">
        <v>1</v>
      </c>
      <c r="FP14" s="718">
        <v>0.65</v>
      </c>
      <c r="FQ14" s="717">
        <v>0</v>
      </c>
      <c r="FR14" s="717">
        <v>0</v>
      </c>
      <c r="FS14" s="716">
        <v>1</v>
      </c>
      <c r="FT14" s="716">
        <v>1</v>
      </c>
      <c r="FU14" s="716">
        <v>1</v>
      </c>
      <c r="FV14" s="716">
        <v>1</v>
      </c>
      <c r="FW14" s="718">
        <v>0.65</v>
      </c>
      <c r="FX14" s="717">
        <v>0</v>
      </c>
      <c r="FY14" s="717">
        <v>0</v>
      </c>
      <c r="FZ14" s="716">
        <v>1</v>
      </c>
      <c r="GA14" s="716">
        <v>1</v>
      </c>
      <c r="GB14" s="716">
        <v>1</v>
      </c>
      <c r="GC14" s="716">
        <v>0</v>
      </c>
      <c r="GD14" s="716">
        <v>0</v>
      </c>
      <c r="GE14" s="717">
        <v>0</v>
      </c>
      <c r="GF14" s="717">
        <v>0</v>
      </c>
      <c r="GG14" s="716">
        <v>1</v>
      </c>
      <c r="GH14" s="716">
        <v>1</v>
      </c>
      <c r="GI14" s="716">
        <v>1</v>
      </c>
      <c r="GJ14" s="716">
        <v>1</v>
      </c>
      <c r="GK14" s="718">
        <v>0.65</v>
      </c>
      <c r="GL14" s="717">
        <v>0</v>
      </c>
      <c r="GM14" s="717">
        <v>0</v>
      </c>
      <c r="GN14" s="716">
        <v>1</v>
      </c>
      <c r="GO14" s="716">
        <v>1</v>
      </c>
      <c r="GP14" s="716">
        <v>1</v>
      </c>
      <c r="GQ14" s="716">
        <v>1</v>
      </c>
      <c r="GR14" s="718">
        <v>0.65</v>
      </c>
      <c r="GS14" s="717">
        <v>0</v>
      </c>
      <c r="GT14" s="717">
        <v>0</v>
      </c>
      <c r="GU14" s="716">
        <v>1</v>
      </c>
      <c r="GV14" s="716">
        <v>1</v>
      </c>
      <c r="GW14" s="716">
        <v>1</v>
      </c>
      <c r="GX14" s="716">
        <v>1</v>
      </c>
      <c r="GY14" s="718">
        <v>0.65</v>
      </c>
      <c r="GZ14" s="717">
        <v>0</v>
      </c>
      <c r="HA14" s="717">
        <v>0</v>
      </c>
      <c r="HB14" s="716">
        <v>1</v>
      </c>
      <c r="HC14" s="716">
        <v>0</v>
      </c>
      <c r="HD14" s="716">
        <v>0</v>
      </c>
      <c r="HE14" s="716">
        <v>0</v>
      </c>
      <c r="HF14" s="718">
        <v>0.65</v>
      </c>
      <c r="HG14" s="717">
        <v>0</v>
      </c>
      <c r="HH14" s="717">
        <v>0</v>
      </c>
      <c r="HI14" s="716">
        <v>1</v>
      </c>
      <c r="HJ14" s="716">
        <v>1</v>
      </c>
      <c r="HK14" s="716">
        <v>1</v>
      </c>
      <c r="HL14" s="716">
        <v>1</v>
      </c>
      <c r="HM14" s="718">
        <v>0.65</v>
      </c>
      <c r="HN14" s="717">
        <v>0</v>
      </c>
      <c r="HO14" s="717">
        <v>0</v>
      </c>
      <c r="HP14" s="716">
        <v>1</v>
      </c>
      <c r="HQ14" s="716">
        <v>1</v>
      </c>
      <c r="HR14" s="716">
        <v>1</v>
      </c>
      <c r="HS14" s="716">
        <v>1</v>
      </c>
      <c r="HT14" s="718">
        <v>0.65</v>
      </c>
      <c r="HU14" s="717">
        <v>0</v>
      </c>
      <c r="HV14" s="717">
        <v>0</v>
      </c>
      <c r="HW14" s="716">
        <v>1</v>
      </c>
      <c r="HX14" s="716">
        <v>1</v>
      </c>
      <c r="HY14" s="716">
        <v>1</v>
      </c>
      <c r="HZ14" s="716">
        <v>1</v>
      </c>
      <c r="IA14" s="718">
        <v>0.65</v>
      </c>
      <c r="IB14" s="717">
        <v>0</v>
      </c>
      <c r="IC14" s="717">
        <v>0</v>
      </c>
      <c r="ID14" s="716">
        <v>1</v>
      </c>
      <c r="IE14" s="716">
        <v>1</v>
      </c>
      <c r="IF14" s="716">
        <v>1</v>
      </c>
      <c r="IG14" s="716">
        <v>1</v>
      </c>
      <c r="IH14" s="718">
        <v>0</v>
      </c>
      <c r="II14" s="717">
        <v>0</v>
      </c>
      <c r="IJ14" s="717">
        <v>0</v>
      </c>
      <c r="IK14" s="716">
        <v>1</v>
      </c>
      <c r="IL14" s="716">
        <v>1</v>
      </c>
      <c r="IM14" s="716">
        <v>1</v>
      </c>
      <c r="IN14" s="716">
        <v>1</v>
      </c>
      <c r="IO14" s="718">
        <v>0.65</v>
      </c>
      <c r="IP14" s="717">
        <v>0</v>
      </c>
      <c r="IQ14" s="717">
        <v>0</v>
      </c>
      <c r="IR14" s="716">
        <v>0</v>
      </c>
      <c r="IS14" s="716">
        <v>1</v>
      </c>
      <c r="IT14" s="716">
        <v>1</v>
      </c>
      <c r="IU14" s="716">
        <v>1</v>
      </c>
      <c r="IV14" s="718">
        <v>0.65</v>
      </c>
      <c r="IW14" s="717">
        <v>0</v>
      </c>
      <c r="IX14" s="717">
        <v>0</v>
      </c>
      <c r="IY14" s="716">
        <v>1</v>
      </c>
      <c r="IZ14" s="716">
        <v>1</v>
      </c>
      <c r="JA14" s="716">
        <v>1</v>
      </c>
      <c r="JB14" s="716">
        <v>1</v>
      </c>
      <c r="JC14" s="718">
        <v>0.65</v>
      </c>
      <c r="JD14" s="717">
        <v>0</v>
      </c>
      <c r="JE14" s="717">
        <v>0</v>
      </c>
      <c r="JF14" s="716">
        <v>1</v>
      </c>
      <c r="JG14" s="716">
        <v>1</v>
      </c>
      <c r="JH14" s="716">
        <v>1</v>
      </c>
      <c r="JI14" s="716">
        <v>1</v>
      </c>
      <c r="JJ14" s="718">
        <v>0.65</v>
      </c>
      <c r="JK14" s="717">
        <v>0</v>
      </c>
      <c r="JL14" s="717">
        <v>0</v>
      </c>
      <c r="JM14" s="716">
        <v>1</v>
      </c>
      <c r="JN14" s="716">
        <v>1</v>
      </c>
      <c r="JO14" s="716">
        <v>0</v>
      </c>
      <c r="JP14" s="716">
        <v>1</v>
      </c>
      <c r="JQ14" s="718">
        <v>0.65</v>
      </c>
      <c r="JR14" s="717">
        <v>0</v>
      </c>
      <c r="JS14" s="717">
        <v>0</v>
      </c>
      <c r="JT14" s="716">
        <v>1</v>
      </c>
      <c r="JU14" s="716">
        <v>1</v>
      </c>
      <c r="JV14" s="716">
        <v>1</v>
      </c>
      <c r="JW14" s="716">
        <v>1</v>
      </c>
      <c r="JX14" s="718">
        <v>0.65</v>
      </c>
      <c r="JY14" s="717">
        <v>0</v>
      </c>
      <c r="JZ14" s="717">
        <v>0</v>
      </c>
      <c r="KA14" s="716">
        <v>1</v>
      </c>
      <c r="KB14" s="716">
        <v>1</v>
      </c>
      <c r="KC14" s="716">
        <v>1</v>
      </c>
      <c r="KD14" s="716">
        <v>1</v>
      </c>
      <c r="KE14" s="718">
        <v>0.65</v>
      </c>
      <c r="KF14" s="717">
        <v>0</v>
      </c>
      <c r="KG14" s="717">
        <v>0</v>
      </c>
      <c r="KH14" s="716">
        <v>1</v>
      </c>
      <c r="KI14" s="716">
        <v>1</v>
      </c>
      <c r="KJ14" s="717">
        <v>0</v>
      </c>
      <c r="KK14" s="717">
        <v>0</v>
      </c>
      <c r="KL14" s="718">
        <v>0.65</v>
      </c>
      <c r="KM14" s="717">
        <v>0</v>
      </c>
      <c r="KN14" s="717">
        <v>0</v>
      </c>
      <c r="KO14" s="716">
        <v>1</v>
      </c>
      <c r="KP14" s="716">
        <v>1</v>
      </c>
      <c r="KQ14" s="717">
        <v>0</v>
      </c>
      <c r="KR14" s="716">
        <v>1</v>
      </c>
      <c r="KS14" s="718">
        <v>0.65</v>
      </c>
      <c r="KT14" s="717">
        <v>0</v>
      </c>
      <c r="KU14" s="717">
        <v>0</v>
      </c>
      <c r="KV14" s="717">
        <v>0</v>
      </c>
      <c r="KW14" s="716">
        <v>1</v>
      </c>
      <c r="KX14" s="716">
        <v>1</v>
      </c>
      <c r="KY14" s="716">
        <v>1</v>
      </c>
      <c r="KZ14" s="718">
        <v>0.65</v>
      </c>
      <c r="LA14" s="717">
        <v>0</v>
      </c>
      <c r="LB14" s="717">
        <v>0</v>
      </c>
      <c r="LC14" s="716">
        <v>1</v>
      </c>
      <c r="LD14" s="716">
        <v>1</v>
      </c>
      <c r="LE14" s="716">
        <v>1</v>
      </c>
      <c r="LF14" s="716">
        <v>1</v>
      </c>
      <c r="LG14" s="718">
        <v>0.65</v>
      </c>
      <c r="LH14" s="717">
        <v>0</v>
      </c>
      <c r="LI14" s="717">
        <v>0</v>
      </c>
      <c r="LJ14" s="716">
        <v>1</v>
      </c>
      <c r="LK14" s="716">
        <v>1</v>
      </c>
      <c r="LL14" s="716">
        <v>1</v>
      </c>
      <c r="LM14" s="716">
        <v>1</v>
      </c>
      <c r="LN14" s="718">
        <v>0.65</v>
      </c>
      <c r="LO14" s="717">
        <v>0</v>
      </c>
      <c r="LP14" s="717">
        <v>0</v>
      </c>
      <c r="LQ14" s="716">
        <v>1</v>
      </c>
      <c r="LR14" s="716">
        <v>1</v>
      </c>
      <c r="LS14" s="716">
        <v>1</v>
      </c>
      <c r="LT14" s="716">
        <v>1</v>
      </c>
      <c r="LU14" s="718">
        <v>0.65</v>
      </c>
      <c r="LV14" s="717">
        <v>0</v>
      </c>
      <c r="LW14" s="717">
        <v>0</v>
      </c>
      <c r="LX14" s="716">
        <v>1</v>
      </c>
      <c r="LY14" s="716">
        <v>1</v>
      </c>
      <c r="LZ14" s="716">
        <v>1</v>
      </c>
      <c r="MA14" s="716">
        <v>1</v>
      </c>
      <c r="MB14" s="718">
        <v>0.65</v>
      </c>
      <c r="MC14" s="717">
        <v>0</v>
      </c>
      <c r="MD14" s="717">
        <v>0</v>
      </c>
      <c r="ME14" s="716">
        <v>1</v>
      </c>
      <c r="MF14" s="716">
        <v>1</v>
      </c>
      <c r="MG14" s="716">
        <v>1</v>
      </c>
      <c r="MH14" s="716">
        <v>1</v>
      </c>
      <c r="MI14" s="718">
        <v>0.65</v>
      </c>
      <c r="MJ14" s="717">
        <v>0</v>
      </c>
      <c r="MK14" s="717">
        <v>0</v>
      </c>
      <c r="ML14" s="716">
        <v>1</v>
      </c>
      <c r="MM14" s="716">
        <v>1</v>
      </c>
      <c r="MN14" s="716">
        <v>1</v>
      </c>
      <c r="MO14" s="716">
        <v>1</v>
      </c>
      <c r="MP14" s="716">
        <v>0</v>
      </c>
      <c r="MQ14" s="717">
        <v>0</v>
      </c>
      <c r="MR14" s="717">
        <v>0</v>
      </c>
      <c r="MS14" s="716">
        <v>0</v>
      </c>
      <c r="MT14" s="716">
        <v>0</v>
      </c>
      <c r="MU14" s="716">
        <v>1</v>
      </c>
      <c r="MV14" s="716">
        <v>1</v>
      </c>
      <c r="MW14" s="718">
        <v>0.65</v>
      </c>
      <c r="MX14" s="717">
        <v>0</v>
      </c>
      <c r="MY14" s="717">
        <v>0</v>
      </c>
      <c r="MZ14" s="716">
        <v>1</v>
      </c>
      <c r="NA14" s="716">
        <v>1</v>
      </c>
      <c r="NB14" s="716">
        <v>1</v>
      </c>
      <c r="NC14" s="716">
        <v>1</v>
      </c>
      <c r="ND14" s="718">
        <v>0.65</v>
      </c>
      <c r="NE14" s="717">
        <v>0</v>
      </c>
      <c r="NF14" s="717">
        <v>0</v>
      </c>
      <c r="NG14" s="716">
        <v>1</v>
      </c>
      <c r="NH14" s="716">
        <v>1</v>
      </c>
      <c r="NI14" s="716">
        <v>1</v>
      </c>
      <c r="NJ14" s="716">
        <v>1</v>
      </c>
      <c r="NK14" s="718">
        <v>0.65</v>
      </c>
      <c r="NL14" s="717">
        <v>0</v>
      </c>
      <c r="NM14" s="717">
        <v>0</v>
      </c>
      <c r="NN14" s="716">
        <v>1</v>
      </c>
      <c r="NO14" s="716">
        <v>1</v>
      </c>
      <c r="NP14" s="716">
        <v>1</v>
      </c>
      <c r="NQ14" s="716">
        <v>1</v>
      </c>
      <c r="NR14" s="718">
        <v>0.65</v>
      </c>
      <c r="NS14" s="717">
        <v>0</v>
      </c>
      <c r="NT14" s="717">
        <v>0</v>
      </c>
      <c r="NU14" s="716">
        <v>1</v>
      </c>
      <c r="NV14" s="716">
        <v>1</v>
      </c>
      <c r="NW14" s="716">
        <v>1</v>
      </c>
      <c r="NX14" s="716">
        <v>1</v>
      </c>
      <c r="NY14" s="718">
        <v>0.65</v>
      </c>
      <c r="NZ14" s="717">
        <v>0</v>
      </c>
      <c r="OA14" s="717">
        <v>0</v>
      </c>
      <c r="OB14" s="716">
        <v>0</v>
      </c>
      <c r="OC14" s="716">
        <v>1</v>
      </c>
      <c r="OD14" s="716">
        <v>1</v>
      </c>
      <c r="OE14" s="716">
        <v>1</v>
      </c>
      <c r="OF14" s="718">
        <v>0</v>
      </c>
      <c r="OG14" s="717">
        <v>0</v>
      </c>
      <c r="OH14" s="717">
        <v>0</v>
      </c>
      <c r="OI14" s="716">
        <v>0</v>
      </c>
      <c r="OJ14" s="716">
        <v>0</v>
      </c>
      <c r="OK14" s="716">
        <v>0</v>
      </c>
      <c r="OL14" s="716">
        <v>0</v>
      </c>
      <c r="OM14" s="716">
        <v>0</v>
      </c>
      <c r="ON14" s="717">
        <v>0</v>
      </c>
      <c r="OO14" s="717">
        <v>0</v>
      </c>
      <c r="OP14" s="716">
        <v>1</v>
      </c>
      <c r="OQ14" s="716">
        <v>1</v>
      </c>
      <c r="OR14" s="716">
        <v>1</v>
      </c>
      <c r="OS14" s="716">
        <v>1</v>
      </c>
      <c r="OT14" s="718">
        <v>0.65</v>
      </c>
      <c r="OU14" s="717">
        <v>0</v>
      </c>
      <c r="OV14" s="717">
        <v>0</v>
      </c>
      <c r="OW14" s="716">
        <v>0</v>
      </c>
      <c r="OX14" s="716">
        <v>1</v>
      </c>
      <c r="OY14" s="716">
        <v>1</v>
      </c>
      <c r="OZ14" s="716">
        <v>1</v>
      </c>
      <c r="PA14" s="718">
        <v>0.65</v>
      </c>
      <c r="PB14" s="717">
        <v>0</v>
      </c>
      <c r="PC14" s="717">
        <v>0</v>
      </c>
      <c r="PD14" s="716">
        <v>1</v>
      </c>
      <c r="PE14" s="716">
        <v>1</v>
      </c>
      <c r="PF14" s="716">
        <v>1</v>
      </c>
      <c r="PG14" s="716">
        <v>0</v>
      </c>
      <c r="PH14" s="718">
        <v>0</v>
      </c>
      <c r="PI14" s="717">
        <v>0</v>
      </c>
      <c r="PJ14" s="717">
        <v>0</v>
      </c>
      <c r="PK14" s="716">
        <v>1</v>
      </c>
      <c r="PL14" s="716">
        <v>1</v>
      </c>
      <c r="PM14" s="716">
        <v>1</v>
      </c>
      <c r="PN14" s="716">
        <v>1</v>
      </c>
      <c r="PO14" s="718">
        <v>0.65</v>
      </c>
      <c r="PP14" s="717"/>
      <c r="PQ14" s="717"/>
      <c r="PR14" s="716">
        <v>1</v>
      </c>
      <c r="PS14" s="716">
        <v>1</v>
      </c>
      <c r="PT14" s="716">
        <v>1</v>
      </c>
      <c r="PU14" s="716">
        <v>1</v>
      </c>
      <c r="PV14" s="718">
        <v>0.65</v>
      </c>
      <c r="PW14" s="717"/>
      <c r="PX14" s="717"/>
      <c r="PY14" s="716">
        <v>1</v>
      </c>
      <c r="PZ14" s="716">
        <v>1</v>
      </c>
      <c r="QA14" s="716">
        <v>1</v>
      </c>
      <c r="QB14" s="716">
        <v>1</v>
      </c>
      <c r="QC14" s="718">
        <v>0.65</v>
      </c>
      <c r="QD14" s="717"/>
      <c r="QE14" s="717"/>
      <c r="QF14" s="716">
        <v>1</v>
      </c>
      <c r="QG14" s="716">
        <v>1</v>
      </c>
      <c r="QH14" s="716">
        <v>1</v>
      </c>
      <c r="QI14" s="716">
        <v>1</v>
      </c>
      <c r="QJ14" s="718">
        <v>0.65</v>
      </c>
      <c r="QK14" s="717"/>
      <c r="QL14" s="717"/>
      <c r="QM14" s="716">
        <v>1</v>
      </c>
      <c r="QN14" s="716">
        <v>1</v>
      </c>
      <c r="QO14" s="716">
        <v>1</v>
      </c>
      <c r="QP14" s="716">
        <v>1</v>
      </c>
      <c r="QQ14" s="718">
        <v>0.65</v>
      </c>
      <c r="QR14" s="717"/>
      <c r="QS14" s="717"/>
      <c r="QT14" s="716">
        <v>1</v>
      </c>
      <c r="QU14" s="716">
        <v>1</v>
      </c>
      <c r="QV14" s="716">
        <v>1</v>
      </c>
      <c r="QW14" s="716">
        <v>0</v>
      </c>
      <c r="QX14" s="718">
        <v>0.65</v>
      </c>
      <c r="QY14" s="717"/>
      <c r="QZ14" s="717"/>
      <c r="RA14" s="716">
        <v>1</v>
      </c>
      <c r="RB14" s="716">
        <v>1</v>
      </c>
      <c r="RC14" s="716">
        <v>1</v>
      </c>
      <c r="RD14" s="717"/>
      <c r="RE14" s="718">
        <v>0.65</v>
      </c>
      <c r="RF14" s="717"/>
      <c r="RG14" s="717"/>
      <c r="RH14" s="716">
        <v>1</v>
      </c>
      <c r="RI14" s="716">
        <v>1</v>
      </c>
      <c r="RJ14" s="716">
        <v>1</v>
      </c>
      <c r="RK14" s="716">
        <v>1</v>
      </c>
      <c r="RL14" s="718">
        <v>0.65</v>
      </c>
      <c r="RM14" s="717"/>
      <c r="RN14" s="717"/>
      <c r="RO14" s="716">
        <v>1</v>
      </c>
      <c r="RP14" s="716">
        <v>1</v>
      </c>
      <c r="RQ14" s="716">
        <v>1</v>
      </c>
      <c r="RR14" s="716">
        <v>1</v>
      </c>
      <c r="RS14" s="718">
        <v>0.65</v>
      </c>
      <c r="RT14" s="717"/>
      <c r="RU14" s="717"/>
      <c r="RV14" s="716">
        <v>1</v>
      </c>
      <c r="RW14" s="716">
        <v>1</v>
      </c>
      <c r="RX14" s="716">
        <v>1</v>
      </c>
      <c r="RY14" s="716">
        <v>1</v>
      </c>
      <c r="RZ14" s="718">
        <v>0.65</v>
      </c>
      <c r="SA14" s="717"/>
      <c r="SB14" s="717"/>
      <c r="SC14" s="716">
        <v>1</v>
      </c>
      <c r="SD14" s="716">
        <v>1</v>
      </c>
      <c r="SE14" s="716">
        <v>1</v>
      </c>
      <c r="SF14" s="716">
        <v>1</v>
      </c>
      <c r="SG14" s="716">
        <v>0</v>
      </c>
      <c r="SH14" s="717"/>
      <c r="SI14" s="717"/>
      <c r="SJ14" s="716">
        <v>0</v>
      </c>
      <c r="SK14" s="716">
        <v>1</v>
      </c>
      <c r="SL14" s="716">
        <v>1</v>
      </c>
      <c r="SM14" s="716">
        <v>1</v>
      </c>
      <c r="SN14" s="718">
        <v>0.65</v>
      </c>
      <c r="SO14" s="717"/>
      <c r="SP14" s="717"/>
      <c r="SQ14" s="716">
        <v>1</v>
      </c>
      <c r="SR14" s="716">
        <v>1</v>
      </c>
      <c r="SS14" s="716">
        <v>1</v>
      </c>
      <c r="ST14" s="716">
        <v>1</v>
      </c>
      <c r="SU14" s="761">
        <v>0</v>
      </c>
      <c r="SV14" s="755"/>
      <c r="SW14" s="749"/>
      <c r="SX14" s="748">
        <v>0</v>
      </c>
      <c r="SY14" s="748">
        <v>1</v>
      </c>
      <c r="SZ14" s="748">
        <v>1</v>
      </c>
      <c r="TA14" s="748">
        <v>1</v>
      </c>
      <c r="TB14" s="750">
        <v>0.65</v>
      </c>
      <c r="TC14" s="749"/>
      <c r="TD14" s="749"/>
      <c r="TE14" s="748">
        <v>1</v>
      </c>
      <c r="TF14" s="748">
        <v>1</v>
      </c>
      <c r="TG14" s="748">
        <v>1</v>
      </c>
      <c r="TH14" s="748">
        <v>1</v>
      </c>
      <c r="TI14" s="750">
        <v>0</v>
      </c>
      <c r="TJ14" s="749"/>
      <c r="TK14" s="749"/>
      <c r="TL14" s="748">
        <v>1</v>
      </c>
      <c r="TM14" s="748">
        <v>0</v>
      </c>
      <c r="TN14" s="748">
        <v>1</v>
      </c>
      <c r="TO14" s="748">
        <v>1</v>
      </c>
      <c r="TP14" s="750">
        <v>0</v>
      </c>
      <c r="TQ14" s="749"/>
      <c r="TR14" s="749"/>
      <c r="TS14" s="748">
        <v>1</v>
      </c>
      <c r="TT14" s="748">
        <v>1</v>
      </c>
      <c r="TU14" s="748">
        <v>1</v>
      </c>
      <c r="TV14" s="748">
        <v>1</v>
      </c>
      <c r="TW14" s="750">
        <v>0.65</v>
      </c>
      <c r="TX14" s="749"/>
      <c r="TY14" s="766"/>
      <c r="TZ14" s="761">
        <v>1</v>
      </c>
      <c r="UA14" s="756">
        <v>1</v>
      </c>
      <c r="UB14" s="748">
        <v>1</v>
      </c>
      <c r="UC14" s="748">
        <v>1</v>
      </c>
      <c r="UD14" s="750">
        <v>0.65</v>
      </c>
      <c r="UE14" s="749"/>
      <c r="UF14" s="749"/>
      <c r="UG14" s="748">
        <v>1</v>
      </c>
      <c r="UH14" s="748">
        <v>1</v>
      </c>
      <c r="UI14" s="748">
        <v>1</v>
      </c>
      <c r="UJ14" s="748">
        <v>1</v>
      </c>
      <c r="UK14" s="750">
        <v>0.65</v>
      </c>
      <c r="UL14" s="749"/>
      <c r="UM14" s="749"/>
      <c r="UN14" s="748">
        <v>1</v>
      </c>
      <c r="UO14" s="748">
        <v>1</v>
      </c>
      <c r="UP14" s="748">
        <v>1</v>
      </c>
      <c r="UQ14" s="748">
        <v>1</v>
      </c>
      <c r="UR14" s="750">
        <v>0.65</v>
      </c>
      <c r="US14" s="749"/>
      <c r="UT14" s="749"/>
      <c r="UU14" s="748">
        <v>1</v>
      </c>
      <c r="UV14" s="748">
        <v>1</v>
      </c>
      <c r="UW14" s="748">
        <v>1</v>
      </c>
      <c r="UX14" s="748">
        <v>1</v>
      </c>
      <c r="UY14" s="750">
        <v>0.65</v>
      </c>
      <c r="UZ14" s="749"/>
      <c r="VA14" s="749"/>
      <c r="VB14" s="748">
        <v>1</v>
      </c>
      <c r="VC14" s="767">
        <v>1</v>
      </c>
      <c r="VD14" s="761">
        <v>1</v>
      </c>
      <c r="VE14" s="761">
        <v>1</v>
      </c>
      <c r="VF14" s="762">
        <v>0.65</v>
      </c>
      <c r="VG14" s="763"/>
      <c r="VH14" s="763"/>
      <c r="VI14" s="761">
        <v>1</v>
      </c>
      <c r="VJ14" s="761">
        <v>1</v>
      </c>
      <c r="VK14" s="761">
        <v>1</v>
      </c>
      <c r="VL14" s="761">
        <v>1</v>
      </c>
      <c r="VM14" s="762">
        <v>0.65</v>
      </c>
      <c r="VN14" s="763"/>
      <c r="VO14" s="763"/>
      <c r="VP14" s="761">
        <v>1</v>
      </c>
      <c r="VQ14" s="761">
        <v>1</v>
      </c>
      <c r="VR14" s="761">
        <v>1</v>
      </c>
      <c r="VS14" s="761">
        <v>1</v>
      </c>
      <c r="VT14" s="762">
        <v>0.65</v>
      </c>
      <c r="VU14" s="763"/>
      <c r="VV14" s="763"/>
      <c r="VW14" s="761">
        <v>1</v>
      </c>
      <c r="VX14" s="761">
        <v>1</v>
      </c>
      <c r="VY14" s="761">
        <v>1</v>
      </c>
      <c r="VZ14" s="761">
        <v>1</v>
      </c>
      <c r="WA14" s="762">
        <v>0.65</v>
      </c>
      <c r="WB14" s="763"/>
      <c r="WC14" s="763"/>
      <c r="WD14" s="761">
        <v>1</v>
      </c>
      <c r="WE14" s="761">
        <v>1</v>
      </c>
      <c r="WF14" s="761">
        <v>1</v>
      </c>
      <c r="WG14" s="761">
        <v>1</v>
      </c>
      <c r="WH14" s="762">
        <v>0.65</v>
      </c>
      <c r="WI14" s="763"/>
      <c r="WJ14" s="763"/>
      <c r="WK14" s="761">
        <v>1</v>
      </c>
      <c r="WL14" s="761">
        <v>1</v>
      </c>
      <c r="WM14" s="761">
        <v>1</v>
      </c>
      <c r="WN14" s="761">
        <v>1</v>
      </c>
      <c r="WO14" s="762">
        <v>0.65</v>
      </c>
      <c r="WP14" s="763"/>
      <c r="WQ14" s="763"/>
      <c r="WR14" s="761">
        <v>0</v>
      </c>
      <c r="WS14" s="761">
        <v>0</v>
      </c>
      <c r="WT14" s="761">
        <v>1</v>
      </c>
      <c r="WU14" s="761">
        <v>1</v>
      </c>
      <c r="WV14" s="762">
        <v>0.65</v>
      </c>
      <c r="WW14" s="763"/>
      <c r="WX14" s="763"/>
      <c r="WY14" s="761">
        <v>1</v>
      </c>
      <c r="WZ14" s="761">
        <v>1</v>
      </c>
      <c r="XA14" s="761">
        <v>1</v>
      </c>
      <c r="XB14" s="761">
        <v>1</v>
      </c>
      <c r="XC14" s="762">
        <v>0.65</v>
      </c>
      <c r="XD14" s="763"/>
      <c r="XE14" s="763"/>
      <c r="XF14" s="761">
        <v>1</v>
      </c>
      <c r="XG14" s="761">
        <v>1</v>
      </c>
      <c r="XH14" s="761">
        <v>1</v>
      </c>
      <c r="XI14" s="761">
        <v>1</v>
      </c>
      <c r="XJ14" s="762">
        <v>0.65</v>
      </c>
      <c r="XK14" s="763"/>
      <c r="XL14" s="763"/>
      <c r="XM14" s="761">
        <v>1</v>
      </c>
      <c r="XN14" s="761">
        <v>1</v>
      </c>
      <c r="XO14" s="761">
        <v>1</v>
      </c>
      <c r="XP14" s="761">
        <v>1</v>
      </c>
      <c r="XQ14" s="762">
        <v>0.65</v>
      </c>
      <c r="XR14" s="763"/>
      <c r="XS14" s="763"/>
      <c r="XT14" s="761">
        <v>1</v>
      </c>
      <c r="XU14" s="761">
        <v>1</v>
      </c>
      <c r="XV14" s="761">
        <v>1</v>
      </c>
      <c r="XW14" s="761">
        <v>1</v>
      </c>
      <c r="XX14" s="762">
        <v>0.65</v>
      </c>
      <c r="XY14" s="763"/>
      <c r="XZ14" s="763"/>
      <c r="YA14" s="761">
        <v>1</v>
      </c>
      <c r="YB14" s="761">
        <v>1</v>
      </c>
      <c r="YC14" s="761">
        <v>1</v>
      </c>
      <c r="YD14" s="761">
        <v>1</v>
      </c>
      <c r="YE14" s="762">
        <v>0.65</v>
      </c>
      <c r="YF14" s="763"/>
      <c r="YG14" s="763"/>
      <c r="YH14" s="761">
        <v>0</v>
      </c>
      <c r="YI14" s="761">
        <v>0</v>
      </c>
      <c r="YJ14" s="761">
        <v>0</v>
      </c>
      <c r="YK14" s="761">
        <v>0</v>
      </c>
      <c r="YL14" s="761">
        <v>0</v>
      </c>
      <c r="YM14" s="763"/>
      <c r="YN14" s="763"/>
      <c r="YO14" s="761">
        <v>1</v>
      </c>
      <c r="YP14" s="761">
        <v>1</v>
      </c>
      <c r="YQ14" s="761">
        <v>1</v>
      </c>
      <c r="YR14" s="761">
        <v>0</v>
      </c>
      <c r="YS14" s="761">
        <v>0.65</v>
      </c>
      <c r="YT14" s="763"/>
      <c r="YU14" s="763"/>
      <c r="YV14" s="761">
        <v>1</v>
      </c>
      <c r="YW14" s="761">
        <v>0</v>
      </c>
      <c r="YX14" s="761">
        <v>1</v>
      </c>
      <c r="YY14" s="761">
        <v>1</v>
      </c>
      <c r="YZ14" s="762">
        <v>0.65</v>
      </c>
      <c r="ZA14" s="763"/>
      <c r="ZB14" s="763"/>
      <c r="ZC14" s="761">
        <v>1</v>
      </c>
      <c r="ZD14" s="761">
        <v>1</v>
      </c>
      <c r="ZE14" s="761">
        <v>1</v>
      </c>
      <c r="ZF14" s="761">
        <v>1</v>
      </c>
      <c r="ZG14" s="762">
        <v>0.65</v>
      </c>
      <c r="ZH14" s="763"/>
      <c r="ZI14" s="763"/>
      <c r="ZJ14" s="761">
        <v>1</v>
      </c>
      <c r="ZK14" s="761">
        <v>1</v>
      </c>
      <c r="ZL14" s="761">
        <v>1</v>
      </c>
      <c r="ZM14" s="761">
        <v>1</v>
      </c>
      <c r="ZN14" s="762">
        <v>0.65</v>
      </c>
      <c r="ZO14" s="763"/>
      <c r="ZP14" s="763"/>
      <c r="ZQ14" s="761">
        <v>1</v>
      </c>
      <c r="ZR14" s="761">
        <v>1</v>
      </c>
      <c r="ZS14" s="761">
        <v>1</v>
      </c>
      <c r="ZT14" s="761">
        <v>1</v>
      </c>
      <c r="ZU14" s="762">
        <v>0.65</v>
      </c>
      <c r="ZV14" s="763"/>
      <c r="ZW14" s="763"/>
      <c r="ZX14" s="761">
        <v>1</v>
      </c>
      <c r="ZY14" s="761">
        <v>1</v>
      </c>
      <c r="ZZ14" s="761">
        <v>1</v>
      </c>
      <c r="AAA14" s="761">
        <v>1</v>
      </c>
      <c r="AAB14" s="762">
        <v>0.65</v>
      </c>
      <c r="AAC14" s="763"/>
      <c r="AAD14" s="763"/>
      <c r="AAE14" s="761">
        <v>1</v>
      </c>
      <c r="AAF14" s="761">
        <v>1</v>
      </c>
      <c r="AAG14" s="761">
        <v>1</v>
      </c>
      <c r="AAH14" s="761">
        <v>1</v>
      </c>
      <c r="AAI14" s="762">
        <v>0.65</v>
      </c>
      <c r="AAJ14" s="763"/>
      <c r="AAK14" s="763"/>
      <c r="AAL14" s="761">
        <v>1</v>
      </c>
      <c r="AAM14" s="761">
        <v>1</v>
      </c>
      <c r="AAN14" s="761">
        <v>1</v>
      </c>
      <c r="AAO14" s="761">
        <v>1</v>
      </c>
      <c r="AAP14" s="762">
        <v>0.65</v>
      </c>
      <c r="AAQ14" s="763"/>
      <c r="AAR14" s="763"/>
      <c r="AAS14" s="761">
        <v>1</v>
      </c>
      <c r="AAT14" s="761">
        <v>1</v>
      </c>
      <c r="AAU14" s="761">
        <v>1</v>
      </c>
      <c r="AAV14" s="761">
        <v>1</v>
      </c>
      <c r="AAW14" s="762">
        <v>0.65</v>
      </c>
      <c r="AAX14" s="763"/>
      <c r="AAY14" s="763"/>
      <c r="AAZ14" s="761">
        <v>1</v>
      </c>
      <c r="ABA14" s="761">
        <v>1</v>
      </c>
      <c r="ABB14" s="761">
        <v>1</v>
      </c>
      <c r="ABC14" s="761">
        <v>1</v>
      </c>
      <c r="ABD14" s="762">
        <v>0.65</v>
      </c>
      <c r="ABE14" s="763"/>
      <c r="ABF14" s="763"/>
      <c r="ABG14" s="761">
        <v>1</v>
      </c>
      <c r="ABH14" s="761">
        <v>1</v>
      </c>
      <c r="ABI14" s="761">
        <v>1</v>
      </c>
      <c r="ABJ14" s="761">
        <v>1</v>
      </c>
      <c r="ABK14" s="762">
        <v>0.65</v>
      </c>
      <c r="ABL14" s="763"/>
      <c r="ABM14" s="763"/>
      <c r="ABN14" s="761">
        <v>1</v>
      </c>
      <c r="ABO14" s="761">
        <v>1</v>
      </c>
      <c r="ABP14" s="761">
        <v>1</v>
      </c>
      <c r="ABQ14" s="761">
        <v>1</v>
      </c>
      <c r="ABR14" s="762">
        <v>0.65</v>
      </c>
      <c r="ABS14" s="763"/>
      <c r="ABT14" s="763"/>
      <c r="ABU14" s="761">
        <v>1</v>
      </c>
      <c r="ABV14" s="761">
        <v>1</v>
      </c>
      <c r="ABW14" s="761">
        <v>1</v>
      </c>
      <c r="ABX14" s="761">
        <v>0</v>
      </c>
      <c r="ABY14" s="762">
        <v>0</v>
      </c>
      <c r="ABZ14" s="763"/>
      <c r="ACA14" s="763"/>
      <c r="ACB14" s="761">
        <v>0</v>
      </c>
      <c r="ACC14" s="761">
        <v>0</v>
      </c>
      <c r="ACD14" s="761">
        <v>1</v>
      </c>
      <c r="ACE14" s="761">
        <v>1</v>
      </c>
      <c r="ACF14" s="762">
        <v>0.65</v>
      </c>
      <c r="ACG14" s="763"/>
      <c r="ACH14" s="763"/>
      <c r="ACI14" s="761">
        <v>0</v>
      </c>
      <c r="ACJ14" s="761">
        <v>1</v>
      </c>
      <c r="ACK14" s="761">
        <v>1</v>
      </c>
      <c r="ACL14" s="761">
        <v>1</v>
      </c>
      <c r="ACM14" s="762">
        <v>0.65</v>
      </c>
      <c r="ACN14" s="763"/>
      <c r="ACO14" s="763"/>
      <c r="ACP14" s="761">
        <v>1</v>
      </c>
      <c r="ACQ14" s="761">
        <v>1</v>
      </c>
      <c r="ACR14" s="761">
        <v>1</v>
      </c>
      <c r="ACS14" s="761">
        <v>1</v>
      </c>
      <c r="ACT14" s="762">
        <v>0.65</v>
      </c>
      <c r="ACU14" s="763"/>
      <c r="ACV14" s="763"/>
      <c r="ACW14" s="761">
        <v>1</v>
      </c>
      <c r="ACX14" s="761">
        <v>1</v>
      </c>
      <c r="ACY14" s="761">
        <v>1</v>
      </c>
      <c r="ACZ14" s="761">
        <v>1</v>
      </c>
      <c r="ADA14" s="762">
        <v>0.65</v>
      </c>
      <c r="ADB14" s="763"/>
      <c r="ADC14" s="763"/>
      <c r="ADD14" s="761">
        <v>1</v>
      </c>
      <c r="ADE14" s="761">
        <v>1</v>
      </c>
      <c r="ADF14" s="761">
        <v>1</v>
      </c>
      <c r="ADG14" s="761">
        <v>1</v>
      </c>
      <c r="ADH14" s="762">
        <v>0</v>
      </c>
      <c r="ADI14" s="763"/>
      <c r="ADJ14" s="763"/>
      <c r="ADK14" s="761">
        <v>1</v>
      </c>
      <c r="ADL14" s="761">
        <v>1</v>
      </c>
      <c r="ADM14" s="761">
        <v>1</v>
      </c>
      <c r="ADN14" s="761">
        <v>1</v>
      </c>
      <c r="ADO14" s="762">
        <v>0.65</v>
      </c>
      <c r="ADP14" s="763"/>
      <c r="ADQ14" s="763"/>
      <c r="ADR14" s="761">
        <v>1</v>
      </c>
      <c r="ADS14" s="761">
        <v>1</v>
      </c>
      <c r="ADT14" s="761">
        <v>1</v>
      </c>
      <c r="ADU14" s="761">
        <v>1</v>
      </c>
      <c r="ADV14" s="762">
        <v>0.65</v>
      </c>
      <c r="ADW14" s="763"/>
      <c r="ADX14" s="763"/>
      <c r="ADY14" s="761">
        <v>1</v>
      </c>
      <c r="ADZ14" s="761">
        <v>1</v>
      </c>
      <c r="AEA14" s="761">
        <v>1</v>
      </c>
      <c r="AEB14" s="761">
        <v>1</v>
      </c>
      <c r="AEC14" s="762">
        <v>0.65</v>
      </c>
      <c r="AED14" s="763"/>
      <c r="AEE14" s="763"/>
      <c r="AEF14" s="761">
        <v>1</v>
      </c>
      <c r="AEG14" s="761">
        <v>1</v>
      </c>
      <c r="AEH14" s="761">
        <v>1</v>
      </c>
      <c r="AEI14" s="761">
        <v>1</v>
      </c>
      <c r="AEJ14" s="762">
        <v>0.65</v>
      </c>
      <c r="AEK14" s="763"/>
      <c r="AEL14" s="763"/>
      <c r="AEM14" s="761">
        <v>1</v>
      </c>
      <c r="AEN14" s="761">
        <v>1</v>
      </c>
      <c r="AEO14" s="761">
        <v>1</v>
      </c>
      <c r="AEP14" s="761">
        <v>0</v>
      </c>
      <c r="AEQ14" s="762">
        <v>0.65</v>
      </c>
      <c r="AER14" s="763"/>
      <c r="AES14" s="763"/>
      <c r="AET14" s="761">
        <v>1</v>
      </c>
      <c r="AEU14" s="761">
        <v>1</v>
      </c>
      <c r="AEV14" s="761">
        <v>1</v>
      </c>
      <c r="AEW14" s="761">
        <v>1</v>
      </c>
      <c r="AEX14" s="762">
        <v>0.65</v>
      </c>
      <c r="AEY14" s="763"/>
      <c r="AEZ14" s="763"/>
      <c r="AFA14" s="761">
        <v>1</v>
      </c>
      <c r="AFB14" s="761">
        <v>1</v>
      </c>
      <c r="AFC14" s="761">
        <v>1</v>
      </c>
      <c r="AFD14" s="761">
        <v>1</v>
      </c>
      <c r="AFE14" s="762">
        <v>0.65</v>
      </c>
      <c r="AFF14" s="763"/>
      <c r="AFG14" s="763"/>
      <c r="AFH14" s="761">
        <v>1</v>
      </c>
      <c r="AFI14" s="761">
        <v>1</v>
      </c>
      <c r="AFJ14" s="761">
        <v>1</v>
      </c>
      <c r="AFK14" s="761">
        <v>1</v>
      </c>
      <c r="AFL14" s="762">
        <v>0.65</v>
      </c>
      <c r="AFM14" s="763"/>
      <c r="AFN14" s="763"/>
      <c r="AFO14" s="761">
        <v>1</v>
      </c>
      <c r="AFP14" s="761">
        <v>1</v>
      </c>
      <c r="AFQ14" s="761">
        <v>1</v>
      </c>
      <c r="AFR14" s="761">
        <v>1</v>
      </c>
      <c r="AFS14" s="762">
        <v>0.65</v>
      </c>
      <c r="AFT14" s="763"/>
      <c r="AFU14" s="763"/>
      <c r="AFV14" s="761">
        <v>0</v>
      </c>
      <c r="AFW14" s="761">
        <v>0</v>
      </c>
      <c r="AFX14" s="761">
        <v>0</v>
      </c>
      <c r="AFY14" s="761">
        <v>0</v>
      </c>
      <c r="AFZ14" s="761">
        <v>0</v>
      </c>
      <c r="AGA14" s="763"/>
      <c r="AGB14" s="763"/>
      <c r="AGC14" s="761">
        <v>0</v>
      </c>
      <c r="AGD14" s="761">
        <v>0</v>
      </c>
      <c r="AGE14" s="761">
        <v>1</v>
      </c>
      <c r="AGF14" s="761">
        <v>1</v>
      </c>
      <c r="AGG14" s="762">
        <v>0.65</v>
      </c>
      <c r="AGH14" s="763"/>
      <c r="AGI14" s="763"/>
      <c r="AGJ14" s="761">
        <v>1</v>
      </c>
      <c r="AGK14" s="761">
        <v>1</v>
      </c>
      <c r="AGL14" s="761">
        <v>1</v>
      </c>
      <c r="AGM14" s="761">
        <v>1</v>
      </c>
      <c r="AGN14" s="762">
        <v>0.65</v>
      </c>
      <c r="AGO14" s="763"/>
      <c r="AGP14" s="763"/>
      <c r="AGQ14" s="761">
        <v>1</v>
      </c>
      <c r="AGR14" s="761">
        <v>1</v>
      </c>
      <c r="AGS14" s="761">
        <v>1</v>
      </c>
      <c r="AGT14" s="761">
        <v>1</v>
      </c>
      <c r="AGU14" s="762">
        <v>0.65</v>
      </c>
      <c r="AGV14" s="763"/>
      <c r="AGW14" s="763"/>
      <c r="AGX14" s="761">
        <v>1</v>
      </c>
      <c r="AGY14" s="761">
        <v>1</v>
      </c>
      <c r="AGZ14" s="761">
        <v>1</v>
      </c>
      <c r="AHA14" s="761">
        <v>1</v>
      </c>
      <c r="AHB14" s="762">
        <v>0.65</v>
      </c>
      <c r="AHC14" s="763"/>
      <c r="AHD14" s="763"/>
      <c r="AHE14" s="761">
        <v>1</v>
      </c>
      <c r="AHF14" s="761">
        <v>1</v>
      </c>
      <c r="AHG14" s="761">
        <v>1</v>
      </c>
      <c r="AHH14" s="761">
        <v>1</v>
      </c>
      <c r="AHI14" s="762">
        <v>0</v>
      </c>
      <c r="AHJ14" s="763"/>
      <c r="AHK14" s="763"/>
      <c r="AHL14" s="761">
        <v>1</v>
      </c>
      <c r="AHM14" s="761">
        <v>1</v>
      </c>
      <c r="AHN14" s="761">
        <v>1</v>
      </c>
      <c r="AHO14" s="761">
        <v>1</v>
      </c>
      <c r="AHP14" s="762">
        <v>0.65</v>
      </c>
      <c r="AHQ14" s="763"/>
      <c r="AHR14" s="763"/>
      <c r="AHS14" s="761">
        <v>1</v>
      </c>
      <c r="AHT14" s="761">
        <v>1</v>
      </c>
      <c r="AHU14" s="761">
        <v>1</v>
      </c>
      <c r="AHV14" s="761">
        <v>1</v>
      </c>
      <c r="AHW14" s="762">
        <v>0.65</v>
      </c>
      <c r="AHX14" s="763"/>
      <c r="AHY14" s="763"/>
      <c r="AHZ14" s="761">
        <v>1</v>
      </c>
      <c r="AIA14" s="761">
        <v>1</v>
      </c>
      <c r="AIB14" s="761">
        <v>1</v>
      </c>
      <c r="AIC14" s="761">
        <v>1</v>
      </c>
      <c r="AID14" s="762">
        <v>0.65</v>
      </c>
      <c r="AIE14" s="763"/>
      <c r="AIF14" s="763"/>
      <c r="AIG14" s="761">
        <v>1</v>
      </c>
      <c r="AIH14" s="761">
        <v>1</v>
      </c>
      <c r="AII14" s="761">
        <v>1</v>
      </c>
      <c r="AIJ14" s="761">
        <v>1</v>
      </c>
      <c r="AIK14" s="762">
        <v>0.65</v>
      </c>
      <c r="AIL14" s="763"/>
      <c r="AIM14" s="763"/>
      <c r="AIN14" s="761">
        <v>1</v>
      </c>
      <c r="AIO14" s="761">
        <v>1</v>
      </c>
      <c r="AIP14" s="761">
        <v>1</v>
      </c>
      <c r="AIQ14" s="761">
        <v>1</v>
      </c>
      <c r="AIR14" s="762">
        <v>0.65</v>
      </c>
      <c r="AIS14" s="763"/>
      <c r="AIT14" s="763"/>
      <c r="AIU14" s="761">
        <v>1</v>
      </c>
      <c r="AIV14" s="761">
        <v>1</v>
      </c>
      <c r="AIW14" s="761">
        <v>1</v>
      </c>
      <c r="AIX14" s="761">
        <v>1</v>
      </c>
      <c r="AIY14" s="762">
        <v>0.65</v>
      </c>
      <c r="AIZ14" s="763"/>
      <c r="AJA14" s="763"/>
      <c r="AJB14" s="761">
        <v>1</v>
      </c>
      <c r="AJC14" s="761">
        <v>1</v>
      </c>
      <c r="AJD14" s="761">
        <v>1</v>
      </c>
      <c r="AJE14" s="761">
        <v>1</v>
      </c>
      <c r="AJF14" s="762">
        <v>0.65</v>
      </c>
      <c r="AJG14" s="763"/>
      <c r="AJH14" s="763"/>
      <c r="AJI14" s="761">
        <v>1</v>
      </c>
      <c r="AJJ14" s="761">
        <v>1</v>
      </c>
      <c r="AJK14" s="761">
        <v>1</v>
      </c>
      <c r="AJL14" s="761">
        <v>1</v>
      </c>
      <c r="AJM14" s="762">
        <v>0.65</v>
      </c>
      <c r="AJN14" s="763"/>
      <c r="AJO14" s="763"/>
      <c r="AJP14" s="761">
        <v>1</v>
      </c>
      <c r="AJQ14" s="761">
        <v>1</v>
      </c>
      <c r="AJR14" s="761">
        <v>1</v>
      </c>
      <c r="AJS14" s="761">
        <v>1</v>
      </c>
      <c r="AJT14" s="762">
        <v>0.65</v>
      </c>
      <c r="AJU14" s="763"/>
      <c r="AJV14" s="763"/>
      <c r="AJW14" s="761">
        <v>1</v>
      </c>
      <c r="AJX14" s="761">
        <v>1</v>
      </c>
      <c r="AJY14" s="761">
        <v>1</v>
      </c>
      <c r="AJZ14" s="761">
        <v>1</v>
      </c>
      <c r="AKA14" s="762">
        <v>0.65</v>
      </c>
      <c r="AKB14" s="763"/>
      <c r="AKC14" s="763"/>
      <c r="AKD14" s="761">
        <v>1</v>
      </c>
      <c r="AKE14" s="761">
        <v>1</v>
      </c>
      <c r="AKF14" s="761">
        <v>1</v>
      </c>
      <c r="AKG14" s="761">
        <v>1</v>
      </c>
      <c r="AKH14" s="762">
        <v>0.65</v>
      </c>
      <c r="AKI14" s="763"/>
      <c r="AKJ14" s="763"/>
      <c r="AKK14" s="761">
        <v>1</v>
      </c>
      <c r="AKL14" s="761">
        <v>1</v>
      </c>
      <c r="AKM14" s="761">
        <v>1</v>
      </c>
      <c r="AKN14" s="761">
        <v>1</v>
      </c>
      <c r="AKO14" s="762">
        <v>0.65</v>
      </c>
      <c r="AKP14" s="763"/>
      <c r="AKQ14" s="763"/>
      <c r="AKR14" s="761">
        <v>1</v>
      </c>
      <c r="AKS14" s="761">
        <v>1</v>
      </c>
      <c r="AKT14" s="761">
        <v>0</v>
      </c>
      <c r="AKU14" s="761">
        <v>1</v>
      </c>
      <c r="AKV14" s="762">
        <v>0.65</v>
      </c>
      <c r="AKW14" s="763"/>
      <c r="AKX14" s="763"/>
      <c r="AKY14" s="761">
        <v>1</v>
      </c>
      <c r="AKZ14" s="761">
        <v>1</v>
      </c>
      <c r="ALA14" s="761">
        <v>1</v>
      </c>
      <c r="ALB14" s="761">
        <v>1</v>
      </c>
      <c r="ALC14" s="762">
        <v>0.65</v>
      </c>
      <c r="ALD14" s="763"/>
      <c r="ALE14" s="763"/>
      <c r="ALF14" s="761">
        <v>1</v>
      </c>
      <c r="ALG14" s="761">
        <v>1</v>
      </c>
      <c r="ALH14" s="761">
        <v>1</v>
      </c>
      <c r="ALI14" s="761">
        <v>1</v>
      </c>
      <c r="ALJ14" s="762">
        <v>0.65</v>
      </c>
      <c r="ALK14" s="763"/>
      <c r="ALL14" s="763"/>
      <c r="ALM14" s="761">
        <v>1</v>
      </c>
      <c r="ALN14" s="761">
        <v>1</v>
      </c>
      <c r="ALO14" s="761">
        <v>1</v>
      </c>
      <c r="ALP14" s="761">
        <v>1</v>
      </c>
      <c r="ALQ14" s="762">
        <v>0.65</v>
      </c>
      <c r="ALR14" s="763"/>
      <c r="ALS14" s="763"/>
      <c r="ALT14" s="761">
        <v>1</v>
      </c>
      <c r="ALU14" s="761">
        <v>1</v>
      </c>
      <c r="ALV14" s="761">
        <v>1</v>
      </c>
      <c r="ALW14" s="761">
        <v>1</v>
      </c>
      <c r="ALX14" s="762">
        <v>0.65</v>
      </c>
      <c r="ALY14" s="763"/>
      <c r="ALZ14" s="763"/>
      <c r="AMA14" s="761">
        <v>1</v>
      </c>
      <c r="AMB14" s="761">
        <v>1</v>
      </c>
      <c r="AMC14" s="761">
        <v>1</v>
      </c>
      <c r="AMD14" s="761">
        <v>1</v>
      </c>
      <c r="AME14" s="762">
        <v>0.65</v>
      </c>
      <c r="AMF14" s="763"/>
      <c r="AMG14" s="763"/>
      <c r="AMH14" s="761">
        <v>1</v>
      </c>
      <c r="AMI14" s="761">
        <v>1</v>
      </c>
      <c r="AMJ14" s="761">
        <v>1</v>
      </c>
      <c r="AMK14" s="761">
        <v>0</v>
      </c>
      <c r="AML14" s="762">
        <v>0</v>
      </c>
      <c r="AMM14" s="763"/>
      <c r="AMN14" s="763"/>
      <c r="AMO14" s="761">
        <v>1</v>
      </c>
      <c r="AMP14" s="761">
        <v>1</v>
      </c>
      <c r="AMQ14" s="761">
        <v>1</v>
      </c>
      <c r="AMR14" s="761">
        <v>0</v>
      </c>
      <c r="AMS14" s="762">
        <v>0</v>
      </c>
      <c r="AMT14" s="763"/>
      <c r="AMU14" s="763"/>
      <c r="AMV14" s="761">
        <v>1</v>
      </c>
      <c r="AMW14" s="761">
        <v>1</v>
      </c>
      <c r="AMX14" s="761">
        <v>0</v>
      </c>
      <c r="AMY14" s="761">
        <v>1</v>
      </c>
      <c r="AMZ14" s="762">
        <v>0.65</v>
      </c>
      <c r="ANA14" s="763"/>
      <c r="ANB14" s="763"/>
      <c r="ANC14" s="761">
        <v>1</v>
      </c>
      <c r="AND14" s="761">
        <v>1</v>
      </c>
      <c r="ANE14" s="761">
        <v>1</v>
      </c>
      <c r="ANF14" s="761">
        <v>1</v>
      </c>
      <c r="ANG14" s="762">
        <v>0.65</v>
      </c>
      <c r="ANH14" s="763"/>
      <c r="ANI14" s="763"/>
      <c r="ANJ14" s="761">
        <v>1</v>
      </c>
      <c r="ANK14" s="761">
        <v>1</v>
      </c>
      <c r="ANL14" s="761">
        <v>1</v>
      </c>
      <c r="ANM14" s="761">
        <v>1</v>
      </c>
      <c r="ANN14" s="762">
        <v>0.65</v>
      </c>
      <c r="ANO14" s="763"/>
      <c r="ANP14" s="763"/>
      <c r="ANQ14" s="761">
        <v>1</v>
      </c>
      <c r="ANR14" s="761">
        <v>1</v>
      </c>
      <c r="ANS14" s="761">
        <v>1</v>
      </c>
      <c r="ANT14" s="761">
        <v>1</v>
      </c>
      <c r="ANU14" s="762">
        <v>0.65</v>
      </c>
      <c r="ANV14" s="763"/>
      <c r="ANW14" s="763"/>
      <c r="ANX14" s="761">
        <v>1</v>
      </c>
      <c r="ANY14" s="761">
        <v>1</v>
      </c>
      <c r="ANZ14" s="761">
        <v>1</v>
      </c>
      <c r="AOA14" s="761">
        <v>1</v>
      </c>
      <c r="AOB14" s="762">
        <v>0.65</v>
      </c>
      <c r="AOC14" s="763"/>
      <c r="AOD14" s="763"/>
      <c r="AOE14" s="761">
        <v>1</v>
      </c>
      <c r="AOF14" s="761">
        <v>1</v>
      </c>
      <c r="AOG14" s="761">
        <v>1</v>
      </c>
      <c r="AOH14" s="761">
        <v>1</v>
      </c>
      <c r="AOI14" s="762">
        <v>0.65</v>
      </c>
      <c r="AOJ14" s="763"/>
      <c r="AOK14" s="763"/>
      <c r="AOL14" s="761">
        <v>1</v>
      </c>
      <c r="AOM14" s="761">
        <v>1</v>
      </c>
      <c r="AON14" s="761">
        <v>1</v>
      </c>
      <c r="AOO14" s="761">
        <v>1</v>
      </c>
      <c r="AOP14" s="762">
        <v>0.65</v>
      </c>
      <c r="AOQ14" s="763"/>
      <c r="AOR14" s="763"/>
      <c r="AOS14" s="761">
        <v>1</v>
      </c>
      <c r="AOT14" s="761">
        <v>1</v>
      </c>
      <c r="AOU14" s="761">
        <v>1</v>
      </c>
      <c r="AOV14" s="761">
        <v>1</v>
      </c>
      <c r="AOW14" s="762">
        <v>0.65</v>
      </c>
    </row>
    <row r="15" spans="1:1089" s="764" customFormat="1" ht="10.5" customHeight="1">
      <c r="A15" s="769" t="s">
        <v>62</v>
      </c>
      <c r="B15" s="757" t="s">
        <v>63</v>
      </c>
      <c r="C15" s="760" t="str">
        <f t="shared" si="0"/>
        <v>Michał Godziszewski</v>
      </c>
      <c r="D15" s="757" t="s">
        <v>139</v>
      </c>
      <c r="E15" s="757" t="s">
        <v>5</v>
      </c>
      <c r="F15" s="757"/>
      <c r="G15" s="713">
        <v>1</v>
      </c>
      <c r="H15" s="713">
        <v>1</v>
      </c>
      <c r="I15" s="713">
        <v>1</v>
      </c>
      <c r="J15" s="713">
        <v>1</v>
      </c>
      <c r="K15" s="714">
        <v>0.65</v>
      </c>
      <c r="L15" s="715">
        <v>0</v>
      </c>
      <c r="M15" s="715">
        <v>0</v>
      </c>
      <c r="N15" s="713">
        <v>1</v>
      </c>
      <c r="O15" s="713">
        <v>1</v>
      </c>
      <c r="P15" s="713">
        <v>1</v>
      </c>
      <c r="Q15" s="713">
        <v>1</v>
      </c>
      <c r="R15" s="714">
        <v>0.65</v>
      </c>
      <c r="S15" s="715">
        <v>0</v>
      </c>
      <c r="T15" s="715">
        <v>0</v>
      </c>
      <c r="U15" s="713">
        <v>1</v>
      </c>
      <c r="V15" s="713">
        <v>1</v>
      </c>
      <c r="W15" s="713">
        <v>1</v>
      </c>
      <c r="X15" s="713">
        <v>1</v>
      </c>
      <c r="Y15" s="714">
        <v>0.65</v>
      </c>
      <c r="Z15" s="715">
        <v>0</v>
      </c>
      <c r="AA15" s="715">
        <v>0</v>
      </c>
      <c r="AB15" s="713">
        <v>0</v>
      </c>
      <c r="AC15" s="713">
        <v>1</v>
      </c>
      <c r="AD15" s="713">
        <v>1</v>
      </c>
      <c r="AE15" s="713">
        <v>1</v>
      </c>
      <c r="AF15" s="714">
        <v>0.65</v>
      </c>
      <c r="AG15" s="715">
        <v>0</v>
      </c>
      <c r="AH15" s="715">
        <v>0</v>
      </c>
      <c r="AI15" s="713">
        <v>1</v>
      </c>
      <c r="AJ15" s="713">
        <v>1</v>
      </c>
      <c r="AK15" s="713">
        <v>1</v>
      </c>
      <c r="AL15" s="713">
        <v>1</v>
      </c>
      <c r="AM15" s="714">
        <v>0.65</v>
      </c>
      <c r="AN15" s="715">
        <v>0</v>
      </c>
      <c r="AO15" s="715">
        <v>0</v>
      </c>
      <c r="AP15" s="713">
        <v>1</v>
      </c>
      <c r="AQ15" s="713">
        <v>1</v>
      </c>
      <c r="AR15" s="713">
        <v>1</v>
      </c>
      <c r="AS15" s="713">
        <v>1</v>
      </c>
      <c r="AT15" s="714">
        <v>0.65</v>
      </c>
      <c r="AU15" s="715">
        <v>0</v>
      </c>
      <c r="AV15" s="715">
        <v>0</v>
      </c>
      <c r="AW15" s="713">
        <v>1</v>
      </c>
      <c r="AX15" s="713">
        <v>1</v>
      </c>
      <c r="AY15" s="713">
        <v>1</v>
      </c>
      <c r="AZ15" s="713">
        <v>1</v>
      </c>
      <c r="BA15" s="714">
        <v>0.65</v>
      </c>
      <c r="BB15" s="715">
        <v>0</v>
      </c>
      <c r="BC15" s="715">
        <v>0</v>
      </c>
      <c r="BD15" s="716">
        <v>1</v>
      </c>
      <c r="BE15" s="716">
        <v>1</v>
      </c>
      <c r="BF15" s="716">
        <v>0</v>
      </c>
      <c r="BG15" s="716">
        <v>0</v>
      </c>
      <c r="BH15" s="716">
        <v>0</v>
      </c>
      <c r="BI15" s="717">
        <v>0</v>
      </c>
      <c r="BJ15" s="717">
        <v>0</v>
      </c>
      <c r="BK15" s="716">
        <v>1</v>
      </c>
      <c r="BL15" s="716">
        <v>1</v>
      </c>
      <c r="BM15" s="716">
        <v>1</v>
      </c>
      <c r="BN15" s="716">
        <v>1</v>
      </c>
      <c r="BO15" s="718">
        <v>0.65</v>
      </c>
      <c r="BP15" s="717">
        <v>0</v>
      </c>
      <c r="BQ15" s="717">
        <v>0</v>
      </c>
      <c r="BR15" s="716">
        <v>1</v>
      </c>
      <c r="BS15" s="716">
        <v>1</v>
      </c>
      <c r="BT15" s="716">
        <v>0</v>
      </c>
      <c r="BU15" s="716">
        <v>1</v>
      </c>
      <c r="BV15" s="718">
        <v>0.65</v>
      </c>
      <c r="BW15" s="717">
        <v>0</v>
      </c>
      <c r="BX15" s="717">
        <v>0</v>
      </c>
      <c r="BY15" s="716">
        <v>1</v>
      </c>
      <c r="BZ15" s="716">
        <v>1</v>
      </c>
      <c r="CA15" s="716">
        <v>1</v>
      </c>
      <c r="CB15" s="716">
        <v>1</v>
      </c>
      <c r="CC15" s="718">
        <v>0.65</v>
      </c>
      <c r="CD15" s="717">
        <v>0</v>
      </c>
      <c r="CE15" s="717">
        <v>0</v>
      </c>
      <c r="CF15" s="716">
        <v>1</v>
      </c>
      <c r="CG15" s="716">
        <v>1</v>
      </c>
      <c r="CH15" s="716">
        <v>1</v>
      </c>
      <c r="CI15" s="716">
        <v>0</v>
      </c>
      <c r="CJ15" s="718">
        <v>0.65</v>
      </c>
      <c r="CK15" s="717">
        <v>0</v>
      </c>
      <c r="CL15" s="717">
        <v>0</v>
      </c>
      <c r="CM15" s="716">
        <v>1</v>
      </c>
      <c r="CN15" s="716">
        <v>1</v>
      </c>
      <c r="CO15" s="716">
        <v>1</v>
      </c>
      <c r="CP15" s="716">
        <v>1</v>
      </c>
      <c r="CQ15" s="718">
        <v>0.65</v>
      </c>
      <c r="CR15" s="717">
        <v>0</v>
      </c>
      <c r="CS15" s="717">
        <v>0</v>
      </c>
      <c r="CT15" s="716">
        <v>1</v>
      </c>
      <c r="CU15" s="716">
        <v>0</v>
      </c>
      <c r="CV15" s="716">
        <v>1</v>
      </c>
      <c r="CW15" s="716">
        <v>1</v>
      </c>
      <c r="CX15" s="718">
        <v>0.65</v>
      </c>
      <c r="CY15" s="717">
        <v>0</v>
      </c>
      <c r="CZ15" s="717">
        <v>0</v>
      </c>
      <c r="DA15" s="716">
        <v>1</v>
      </c>
      <c r="DB15" s="716">
        <v>1</v>
      </c>
      <c r="DC15" s="716">
        <v>1</v>
      </c>
      <c r="DD15" s="716">
        <v>1</v>
      </c>
      <c r="DE15" s="718">
        <v>0.65</v>
      </c>
      <c r="DF15" s="717">
        <v>0</v>
      </c>
      <c r="DG15" s="717">
        <v>0</v>
      </c>
      <c r="DH15" s="716">
        <v>1</v>
      </c>
      <c r="DI15" s="716">
        <v>1</v>
      </c>
      <c r="DJ15" s="716">
        <v>1</v>
      </c>
      <c r="DK15" s="716">
        <v>1</v>
      </c>
      <c r="DL15" s="718">
        <v>0.65</v>
      </c>
      <c r="DM15" s="717">
        <v>0</v>
      </c>
      <c r="DN15" s="717">
        <v>0</v>
      </c>
      <c r="DO15" s="716">
        <v>0</v>
      </c>
      <c r="DP15" s="716">
        <v>0</v>
      </c>
      <c r="DQ15" s="716">
        <v>0</v>
      </c>
      <c r="DR15" s="716">
        <v>0</v>
      </c>
      <c r="DS15" s="718">
        <v>0</v>
      </c>
      <c r="DT15" s="717">
        <v>0</v>
      </c>
      <c r="DU15" s="717">
        <v>0</v>
      </c>
      <c r="DV15" s="716">
        <v>1</v>
      </c>
      <c r="DW15" s="716">
        <v>1</v>
      </c>
      <c r="DX15" s="716">
        <v>1</v>
      </c>
      <c r="DY15" s="716">
        <v>1</v>
      </c>
      <c r="DZ15" s="718">
        <v>0.65</v>
      </c>
      <c r="EA15" s="717">
        <v>0</v>
      </c>
      <c r="EB15" s="717">
        <v>0</v>
      </c>
      <c r="EC15" s="716">
        <v>1</v>
      </c>
      <c r="ED15" s="716">
        <v>1</v>
      </c>
      <c r="EE15" s="716">
        <v>1</v>
      </c>
      <c r="EF15" s="716">
        <v>1</v>
      </c>
      <c r="EG15" s="718">
        <v>0.65</v>
      </c>
      <c r="EH15" s="717">
        <v>0</v>
      </c>
      <c r="EI15" s="717">
        <v>0</v>
      </c>
      <c r="EJ15" s="716">
        <v>1</v>
      </c>
      <c r="EK15" s="716">
        <v>1</v>
      </c>
      <c r="EL15" s="716">
        <v>0</v>
      </c>
      <c r="EM15" s="716">
        <v>1</v>
      </c>
      <c r="EN15" s="718">
        <v>0.65</v>
      </c>
      <c r="EO15" s="717">
        <v>0</v>
      </c>
      <c r="EP15" s="717">
        <v>0</v>
      </c>
      <c r="EQ15" s="716">
        <v>1</v>
      </c>
      <c r="ER15" s="716">
        <v>1</v>
      </c>
      <c r="ES15" s="716">
        <v>0</v>
      </c>
      <c r="ET15" s="716">
        <v>0</v>
      </c>
      <c r="EU15" s="718">
        <v>0.65</v>
      </c>
      <c r="EV15" s="717">
        <v>0</v>
      </c>
      <c r="EW15" s="717">
        <v>0</v>
      </c>
      <c r="EX15" s="716">
        <v>1</v>
      </c>
      <c r="EY15" s="716">
        <v>1</v>
      </c>
      <c r="EZ15" s="716">
        <v>1</v>
      </c>
      <c r="FA15" s="716">
        <v>1</v>
      </c>
      <c r="FB15" s="718">
        <v>0.65</v>
      </c>
      <c r="FC15" s="717">
        <v>0</v>
      </c>
      <c r="FD15" s="717">
        <v>0</v>
      </c>
      <c r="FE15" s="716">
        <v>0</v>
      </c>
      <c r="FF15" s="716">
        <v>0</v>
      </c>
      <c r="FG15" s="716">
        <v>0</v>
      </c>
      <c r="FH15" s="716">
        <v>0</v>
      </c>
      <c r="FI15" s="718">
        <v>0</v>
      </c>
      <c r="FJ15" s="717">
        <v>0</v>
      </c>
      <c r="FK15" s="717">
        <v>0</v>
      </c>
      <c r="FL15" s="716">
        <v>0</v>
      </c>
      <c r="FM15" s="716">
        <v>0</v>
      </c>
      <c r="FN15" s="716">
        <v>0</v>
      </c>
      <c r="FO15" s="716">
        <v>0</v>
      </c>
      <c r="FP15" s="718">
        <v>0</v>
      </c>
      <c r="FQ15" s="717">
        <v>0</v>
      </c>
      <c r="FR15" s="717">
        <v>0</v>
      </c>
      <c r="FS15" s="716">
        <v>1</v>
      </c>
      <c r="FT15" s="716">
        <v>1</v>
      </c>
      <c r="FU15" s="716">
        <v>1</v>
      </c>
      <c r="FV15" s="716">
        <v>1</v>
      </c>
      <c r="FW15" s="718">
        <v>0.65</v>
      </c>
      <c r="FX15" s="717">
        <v>0</v>
      </c>
      <c r="FY15" s="717">
        <v>0</v>
      </c>
      <c r="FZ15" s="716">
        <v>0</v>
      </c>
      <c r="GA15" s="716">
        <v>1</v>
      </c>
      <c r="GB15" s="716">
        <v>1</v>
      </c>
      <c r="GC15" s="716">
        <v>1</v>
      </c>
      <c r="GD15" s="718">
        <v>0.65</v>
      </c>
      <c r="GE15" s="717">
        <v>0</v>
      </c>
      <c r="GF15" s="717">
        <v>0</v>
      </c>
      <c r="GG15" s="716">
        <v>1</v>
      </c>
      <c r="GH15" s="716">
        <v>1</v>
      </c>
      <c r="GI15" s="716">
        <v>1</v>
      </c>
      <c r="GJ15" s="716">
        <v>1</v>
      </c>
      <c r="GK15" s="718">
        <v>0.65</v>
      </c>
      <c r="GL15" s="717">
        <v>0</v>
      </c>
      <c r="GM15" s="717">
        <v>0</v>
      </c>
      <c r="GN15" s="716">
        <v>1</v>
      </c>
      <c r="GO15" s="716">
        <v>1</v>
      </c>
      <c r="GP15" s="716">
        <v>1</v>
      </c>
      <c r="GQ15" s="716">
        <v>1</v>
      </c>
      <c r="GR15" s="718">
        <v>0.65</v>
      </c>
      <c r="GS15" s="717">
        <v>0</v>
      </c>
      <c r="GT15" s="717">
        <v>0</v>
      </c>
      <c r="GU15" s="716">
        <v>1</v>
      </c>
      <c r="GV15" s="716">
        <v>1</v>
      </c>
      <c r="GW15" s="716">
        <v>1</v>
      </c>
      <c r="GX15" s="716">
        <v>1</v>
      </c>
      <c r="GY15" s="718">
        <v>0.65</v>
      </c>
      <c r="GZ15" s="717">
        <v>0</v>
      </c>
      <c r="HA15" s="717">
        <v>0</v>
      </c>
      <c r="HB15" s="716">
        <v>1</v>
      </c>
      <c r="HC15" s="716">
        <v>0</v>
      </c>
      <c r="HD15" s="716">
        <v>1</v>
      </c>
      <c r="HE15" s="716">
        <v>1</v>
      </c>
      <c r="HF15" s="718">
        <v>0.65</v>
      </c>
      <c r="HG15" s="717">
        <v>0</v>
      </c>
      <c r="HH15" s="717">
        <v>0</v>
      </c>
      <c r="HI15" s="716">
        <v>0</v>
      </c>
      <c r="HJ15" s="716">
        <v>1</v>
      </c>
      <c r="HK15" s="716">
        <v>1</v>
      </c>
      <c r="HL15" s="716">
        <v>1</v>
      </c>
      <c r="HM15" s="718">
        <v>0.65</v>
      </c>
      <c r="HN15" s="717">
        <v>0</v>
      </c>
      <c r="HO15" s="717">
        <v>0</v>
      </c>
      <c r="HP15" s="716">
        <v>1</v>
      </c>
      <c r="HQ15" s="716">
        <v>1</v>
      </c>
      <c r="HR15" s="716">
        <v>1</v>
      </c>
      <c r="HS15" s="716">
        <v>1</v>
      </c>
      <c r="HT15" s="718">
        <v>0.65</v>
      </c>
      <c r="HU15" s="717">
        <v>0</v>
      </c>
      <c r="HV15" s="717">
        <v>0</v>
      </c>
      <c r="HW15" s="716">
        <v>1</v>
      </c>
      <c r="HX15" s="716">
        <v>1</v>
      </c>
      <c r="HY15" s="716">
        <v>1</v>
      </c>
      <c r="HZ15" s="716">
        <v>1</v>
      </c>
      <c r="IA15" s="718">
        <v>0.65</v>
      </c>
      <c r="IB15" s="717">
        <v>0</v>
      </c>
      <c r="IC15" s="717">
        <v>0</v>
      </c>
      <c r="ID15" s="716">
        <v>1</v>
      </c>
      <c r="IE15" s="716">
        <v>1</v>
      </c>
      <c r="IF15" s="716">
        <v>1</v>
      </c>
      <c r="IG15" s="716">
        <v>0</v>
      </c>
      <c r="IH15" s="718">
        <v>0</v>
      </c>
      <c r="II15" s="717">
        <v>0</v>
      </c>
      <c r="IJ15" s="717">
        <v>0</v>
      </c>
      <c r="IK15" s="716">
        <v>1</v>
      </c>
      <c r="IL15" s="716">
        <v>1</v>
      </c>
      <c r="IM15" s="716">
        <v>1</v>
      </c>
      <c r="IN15" s="716">
        <v>1</v>
      </c>
      <c r="IO15" s="718">
        <v>0.65</v>
      </c>
      <c r="IP15" s="717">
        <v>0</v>
      </c>
      <c r="IQ15" s="717">
        <v>0</v>
      </c>
      <c r="IR15" s="716">
        <v>0</v>
      </c>
      <c r="IS15" s="716">
        <v>1</v>
      </c>
      <c r="IT15" s="716">
        <v>1</v>
      </c>
      <c r="IU15" s="716">
        <v>1</v>
      </c>
      <c r="IV15" s="718">
        <v>0</v>
      </c>
      <c r="IW15" s="717">
        <v>0</v>
      </c>
      <c r="IX15" s="717">
        <v>0</v>
      </c>
      <c r="IY15" s="716">
        <v>1</v>
      </c>
      <c r="IZ15" s="716">
        <v>1</v>
      </c>
      <c r="JA15" s="716">
        <v>1</v>
      </c>
      <c r="JB15" s="716">
        <v>1</v>
      </c>
      <c r="JC15" s="718">
        <v>0.65</v>
      </c>
      <c r="JD15" s="717">
        <v>0</v>
      </c>
      <c r="JE15" s="717">
        <v>0</v>
      </c>
      <c r="JF15" s="716">
        <v>1</v>
      </c>
      <c r="JG15" s="716">
        <v>1</v>
      </c>
      <c r="JH15" s="716">
        <v>1</v>
      </c>
      <c r="JI15" s="716">
        <v>1</v>
      </c>
      <c r="JJ15" s="718">
        <v>0.65</v>
      </c>
      <c r="JK15" s="717">
        <v>0</v>
      </c>
      <c r="JL15" s="717">
        <v>0</v>
      </c>
      <c r="JM15" s="716">
        <v>1</v>
      </c>
      <c r="JN15" s="716">
        <v>1</v>
      </c>
      <c r="JO15" s="716">
        <v>1</v>
      </c>
      <c r="JP15" s="716">
        <v>1</v>
      </c>
      <c r="JQ15" s="718">
        <v>0.65</v>
      </c>
      <c r="JR15" s="717">
        <v>0</v>
      </c>
      <c r="JS15" s="717">
        <v>0</v>
      </c>
      <c r="JT15" s="716">
        <v>1</v>
      </c>
      <c r="JU15" s="716">
        <v>1</v>
      </c>
      <c r="JV15" s="716">
        <v>1</v>
      </c>
      <c r="JW15" s="716">
        <v>1</v>
      </c>
      <c r="JX15" s="718">
        <v>0</v>
      </c>
      <c r="JY15" s="717">
        <v>0</v>
      </c>
      <c r="JZ15" s="717">
        <v>0</v>
      </c>
      <c r="KA15" s="716">
        <v>1</v>
      </c>
      <c r="KB15" s="716">
        <v>1</v>
      </c>
      <c r="KC15" s="716">
        <v>1</v>
      </c>
      <c r="KD15" s="716">
        <v>1</v>
      </c>
      <c r="KE15" s="718">
        <v>0.65</v>
      </c>
      <c r="KF15" s="717">
        <v>0</v>
      </c>
      <c r="KG15" s="717">
        <v>0</v>
      </c>
      <c r="KH15" s="716">
        <v>0</v>
      </c>
      <c r="KI15" s="716">
        <v>0</v>
      </c>
      <c r="KJ15" s="717">
        <v>0</v>
      </c>
      <c r="KK15" s="717">
        <v>0</v>
      </c>
      <c r="KL15" s="718">
        <v>0</v>
      </c>
      <c r="KM15" s="717">
        <v>0</v>
      </c>
      <c r="KN15" s="717">
        <v>0</v>
      </c>
      <c r="KO15" s="716">
        <v>0</v>
      </c>
      <c r="KP15" s="716">
        <v>0</v>
      </c>
      <c r="KQ15" s="717">
        <v>0</v>
      </c>
      <c r="KR15" s="716">
        <v>1</v>
      </c>
      <c r="KS15" s="718">
        <v>0.65</v>
      </c>
      <c r="KT15" s="717">
        <v>0</v>
      </c>
      <c r="KU15" s="717">
        <v>0</v>
      </c>
      <c r="KV15" s="717">
        <v>0</v>
      </c>
      <c r="KW15" s="716">
        <v>1</v>
      </c>
      <c r="KX15" s="716">
        <v>1</v>
      </c>
      <c r="KY15" s="716">
        <v>1</v>
      </c>
      <c r="KZ15" s="718">
        <v>0.65</v>
      </c>
      <c r="LA15" s="717">
        <v>0</v>
      </c>
      <c r="LB15" s="717">
        <v>0</v>
      </c>
      <c r="LC15" s="716">
        <v>1</v>
      </c>
      <c r="LD15" s="716">
        <v>1</v>
      </c>
      <c r="LE15" s="716">
        <v>1</v>
      </c>
      <c r="LF15" s="716">
        <v>1</v>
      </c>
      <c r="LG15" s="718">
        <v>0.65</v>
      </c>
      <c r="LH15" s="717">
        <v>0</v>
      </c>
      <c r="LI15" s="717">
        <v>0</v>
      </c>
      <c r="LJ15" s="716">
        <v>1</v>
      </c>
      <c r="LK15" s="716">
        <v>1</v>
      </c>
      <c r="LL15" s="716">
        <v>1</v>
      </c>
      <c r="LM15" s="716">
        <v>1</v>
      </c>
      <c r="LN15" s="718">
        <v>0.65</v>
      </c>
      <c r="LO15" s="717">
        <v>0</v>
      </c>
      <c r="LP15" s="717">
        <v>0</v>
      </c>
      <c r="LQ15" s="716">
        <v>1</v>
      </c>
      <c r="LR15" s="716">
        <v>1</v>
      </c>
      <c r="LS15" s="716">
        <v>1</v>
      </c>
      <c r="LT15" s="716">
        <v>1</v>
      </c>
      <c r="LU15" s="718">
        <v>0.65</v>
      </c>
      <c r="LV15" s="717">
        <v>0</v>
      </c>
      <c r="LW15" s="717">
        <v>0</v>
      </c>
      <c r="LX15" s="716">
        <v>1</v>
      </c>
      <c r="LY15" s="716">
        <v>1</v>
      </c>
      <c r="LZ15" s="716">
        <v>1</v>
      </c>
      <c r="MA15" s="716">
        <v>1</v>
      </c>
      <c r="MB15" s="718">
        <v>0.65</v>
      </c>
      <c r="MC15" s="717">
        <v>0</v>
      </c>
      <c r="MD15" s="717">
        <v>0</v>
      </c>
      <c r="ME15" s="716">
        <v>1</v>
      </c>
      <c r="MF15" s="716">
        <v>1</v>
      </c>
      <c r="MG15" s="716">
        <v>1</v>
      </c>
      <c r="MH15" s="716">
        <v>1</v>
      </c>
      <c r="MI15" s="718">
        <v>0.65</v>
      </c>
      <c r="MJ15" s="717">
        <v>0</v>
      </c>
      <c r="MK15" s="717">
        <v>0</v>
      </c>
      <c r="ML15" s="716">
        <v>1</v>
      </c>
      <c r="MM15" s="716">
        <v>1</v>
      </c>
      <c r="MN15" s="716">
        <v>1</v>
      </c>
      <c r="MO15" s="716">
        <v>1</v>
      </c>
      <c r="MP15" s="718">
        <v>0.65</v>
      </c>
      <c r="MQ15" s="717">
        <v>0</v>
      </c>
      <c r="MR15" s="717">
        <v>0</v>
      </c>
      <c r="MS15" s="716">
        <v>1</v>
      </c>
      <c r="MT15" s="716">
        <v>1</v>
      </c>
      <c r="MU15" s="716">
        <v>1</v>
      </c>
      <c r="MV15" s="716">
        <v>1</v>
      </c>
      <c r="MW15" s="718">
        <v>0.65</v>
      </c>
      <c r="MX15" s="717">
        <v>0</v>
      </c>
      <c r="MY15" s="717">
        <v>0</v>
      </c>
      <c r="MZ15" s="716">
        <v>1</v>
      </c>
      <c r="NA15" s="716">
        <v>1</v>
      </c>
      <c r="NB15" s="716">
        <v>1</v>
      </c>
      <c r="NC15" s="716">
        <v>1</v>
      </c>
      <c r="ND15" s="718">
        <v>0.65</v>
      </c>
      <c r="NE15" s="717">
        <v>0</v>
      </c>
      <c r="NF15" s="717">
        <v>0</v>
      </c>
      <c r="NG15" s="716">
        <v>1</v>
      </c>
      <c r="NH15" s="716">
        <v>1</v>
      </c>
      <c r="NI15" s="716">
        <v>1</v>
      </c>
      <c r="NJ15" s="716">
        <v>1</v>
      </c>
      <c r="NK15" s="718">
        <v>0.65</v>
      </c>
      <c r="NL15" s="717">
        <v>0</v>
      </c>
      <c r="NM15" s="717">
        <v>0</v>
      </c>
      <c r="NN15" s="716">
        <v>1</v>
      </c>
      <c r="NO15" s="716">
        <v>1</v>
      </c>
      <c r="NP15" s="716">
        <v>1</v>
      </c>
      <c r="NQ15" s="716">
        <v>1</v>
      </c>
      <c r="NR15" s="718">
        <v>0</v>
      </c>
      <c r="NS15" s="717">
        <v>0</v>
      </c>
      <c r="NT15" s="717">
        <v>0</v>
      </c>
      <c r="NU15" s="716">
        <v>1</v>
      </c>
      <c r="NV15" s="716">
        <v>1</v>
      </c>
      <c r="NW15" s="716">
        <v>1</v>
      </c>
      <c r="NX15" s="716">
        <v>1</v>
      </c>
      <c r="NY15" s="718">
        <v>0.65</v>
      </c>
      <c r="NZ15" s="717">
        <v>0</v>
      </c>
      <c r="OA15" s="717">
        <v>0</v>
      </c>
      <c r="OB15" s="716">
        <v>1</v>
      </c>
      <c r="OC15" s="716">
        <v>1</v>
      </c>
      <c r="OD15" s="716">
        <v>1</v>
      </c>
      <c r="OE15" s="716">
        <v>1</v>
      </c>
      <c r="OF15" s="718">
        <v>0.65</v>
      </c>
      <c r="OG15" s="717">
        <v>0</v>
      </c>
      <c r="OH15" s="717">
        <v>0</v>
      </c>
      <c r="OI15" s="716">
        <v>1</v>
      </c>
      <c r="OJ15" s="716">
        <v>1</v>
      </c>
      <c r="OK15" s="716">
        <v>1</v>
      </c>
      <c r="OL15" s="716">
        <v>1</v>
      </c>
      <c r="OM15" s="718">
        <v>0.65</v>
      </c>
      <c r="ON15" s="717">
        <v>0</v>
      </c>
      <c r="OO15" s="717">
        <v>0</v>
      </c>
      <c r="OP15" s="716">
        <v>1</v>
      </c>
      <c r="OQ15" s="716">
        <v>1</v>
      </c>
      <c r="OR15" s="716">
        <v>1</v>
      </c>
      <c r="OS15" s="716">
        <v>1</v>
      </c>
      <c r="OT15" s="718">
        <v>0.65</v>
      </c>
      <c r="OU15" s="717">
        <v>0</v>
      </c>
      <c r="OV15" s="717">
        <v>0</v>
      </c>
      <c r="OW15" s="716">
        <v>0</v>
      </c>
      <c r="OX15" s="716">
        <v>1</v>
      </c>
      <c r="OY15" s="716">
        <v>1</v>
      </c>
      <c r="OZ15" s="716">
        <v>1</v>
      </c>
      <c r="PA15" s="718">
        <v>0.65</v>
      </c>
      <c r="PB15" s="717">
        <v>0</v>
      </c>
      <c r="PC15" s="717">
        <v>0</v>
      </c>
      <c r="PD15" s="716">
        <v>0</v>
      </c>
      <c r="PE15" s="716">
        <v>0</v>
      </c>
      <c r="PF15" s="716">
        <v>0</v>
      </c>
      <c r="PG15" s="716">
        <v>0</v>
      </c>
      <c r="PH15" s="718">
        <v>0</v>
      </c>
      <c r="PI15" s="717">
        <v>0</v>
      </c>
      <c r="PJ15" s="717">
        <v>0</v>
      </c>
      <c r="PK15" s="716">
        <v>1</v>
      </c>
      <c r="PL15" s="716">
        <v>1</v>
      </c>
      <c r="PM15" s="716">
        <v>1</v>
      </c>
      <c r="PN15" s="716">
        <v>1</v>
      </c>
      <c r="PO15" s="718">
        <v>0.65</v>
      </c>
      <c r="PP15" s="717"/>
      <c r="PQ15" s="717"/>
      <c r="PR15" s="716">
        <v>1</v>
      </c>
      <c r="PS15" s="716">
        <v>1</v>
      </c>
      <c r="PT15" s="716">
        <v>1</v>
      </c>
      <c r="PU15" s="716">
        <v>1</v>
      </c>
      <c r="PV15" s="718">
        <v>0.65</v>
      </c>
      <c r="PW15" s="717"/>
      <c r="PX15" s="717"/>
      <c r="PY15" s="716">
        <v>1</v>
      </c>
      <c r="PZ15" s="716">
        <v>1</v>
      </c>
      <c r="QA15" s="716">
        <v>1</v>
      </c>
      <c r="QB15" s="716">
        <v>1</v>
      </c>
      <c r="QC15" s="718">
        <v>0.65</v>
      </c>
      <c r="QD15" s="717"/>
      <c r="QE15" s="717"/>
      <c r="QF15" s="716">
        <v>1</v>
      </c>
      <c r="QG15" s="716">
        <v>1</v>
      </c>
      <c r="QH15" s="716">
        <v>1</v>
      </c>
      <c r="QI15" s="716">
        <v>1</v>
      </c>
      <c r="QJ15" s="718">
        <v>0.65</v>
      </c>
      <c r="QK15" s="717"/>
      <c r="QL15" s="717"/>
      <c r="QM15" s="716">
        <v>1</v>
      </c>
      <c r="QN15" s="716">
        <v>1</v>
      </c>
      <c r="QO15" s="716">
        <v>1</v>
      </c>
      <c r="QP15" s="716">
        <v>1</v>
      </c>
      <c r="QQ15" s="718">
        <v>0.65</v>
      </c>
      <c r="QR15" s="717"/>
      <c r="QS15" s="717"/>
      <c r="QT15" s="716">
        <v>1</v>
      </c>
      <c r="QU15" s="716">
        <v>1</v>
      </c>
      <c r="QV15" s="716">
        <v>1</v>
      </c>
      <c r="QW15" s="716">
        <v>1</v>
      </c>
      <c r="QX15" s="718">
        <v>0.65</v>
      </c>
      <c r="QY15" s="717"/>
      <c r="QZ15" s="717"/>
      <c r="RA15" s="716">
        <v>1</v>
      </c>
      <c r="RB15" s="716">
        <v>1</v>
      </c>
      <c r="RC15" s="716">
        <v>0</v>
      </c>
      <c r="RD15" s="717"/>
      <c r="RE15" s="718">
        <v>0</v>
      </c>
      <c r="RF15" s="717"/>
      <c r="RG15" s="717"/>
      <c r="RH15" s="716">
        <v>0</v>
      </c>
      <c r="RI15" s="716">
        <v>1</v>
      </c>
      <c r="RJ15" s="716">
        <v>1</v>
      </c>
      <c r="RK15" s="716">
        <v>1</v>
      </c>
      <c r="RL15" s="718">
        <v>0.65</v>
      </c>
      <c r="RM15" s="717"/>
      <c r="RN15" s="717"/>
      <c r="RO15" s="716">
        <v>1</v>
      </c>
      <c r="RP15" s="716">
        <v>1</v>
      </c>
      <c r="RQ15" s="716">
        <v>1</v>
      </c>
      <c r="RR15" s="716">
        <v>1</v>
      </c>
      <c r="RS15" s="718">
        <v>0.65</v>
      </c>
      <c r="RT15" s="717"/>
      <c r="RU15" s="717"/>
      <c r="RV15" s="716">
        <v>1</v>
      </c>
      <c r="RW15" s="716">
        <v>1</v>
      </c>
      <c r="RX15" s="716">
        <v>1</v>
      </c>
      <c r="RY15" s="716">
        <v>1</v>
      </c>
      <c r="RZ15" s="718">
        <v>0.65</v>
      </c>
      <c r="SA15" s="717"/>
      <c r="SB15" s="717"/>
      <c r="SC15" s="716">
        <v>1</v>
      </c>
      <c r="SD15" s="716">
        <v>1</v>
      </c>
      <c r="SE15" s="716">
        <v>1</v>
      </c>
      <c r="SF15" s="716">
        <v>1</v>
      </c>
      <c r="SG15" s="718">
        <v>0.65</v>
      </c>
      <c r="SH15" s="717"/>
      <c r="SI15" s="717"/>
      <c r="SJ15" s="716">
        <v>1</v>
      </c>
      <c r="SK15" s="716">
        <v>1</v>
      </c>
      <c r="SL15" s="716">
        <v>1</v>
      </c>
      <c r="SM15" s="716">
        <v>1</v>
      </c>
      <c r="SN15" s="718">
        <v>0</v>
      </c>
      <c r="SO15" s="717"/>
      <c r="SP15" s="717"/>
      <c r="SQ15" s="716">
        <v>0</v>
      </c>
      <c r="SR15" s="716">
        <v>0</v>
      </c>
      <c r="SS15" s="716">
        <v>1</v>
      </c>
      <c r="ST15" s="716">
        <v>1</v>
      </c>
      <c r="SU15" s="762">
        <v>0.65</v>
      </c>
      <c r="SV15" s="755"/>
      <c r="SW15" s="749"/>
      <c r="SX15" s="748">
        <v>1</v>
      </c>
      <c r="SY15" s="748">
        <v>1</v>
      </c>
      <c r="SZ15" s="748">
        <v>1</v>
      </c>
      <c r="TA15" s="748">
        <v>1</v>
      </c>
      <c r="TB15" s="750">
        <v>0.65</v>
      </c>
      <c r="TC15" s="749"/>
      <c r="TD15" s="749"/>
      <c r="TE15" s="748">
        <v>1</v>
      </c>
      <c r="TF15" s="748">
        <v>0</v>
      </c>
      <c r="TG15" s="748">
        <v>1</v>
      </c>
      <c r="TH15" s="748">
        <v>0</v>
      </c>
      <c r="TI15" s="750">
        <v>0</v>
      </c>
      <c r="TJ15" s="749"/>
      <c r="TK15" s="749"/>
      <c r="TL15" s="748">
        <v>1</v>
      </c>
      <c r="TM15" s="748">
        <v>1</v>
      </c>
      <c r="TN15" s="748">
        <v>1</v>
      </c>
      <c r="TO15" s="748">
        <v>1</v>
      </c>
      <c r="TP15" s="750">
        <v>0.65</v>
      </c>
      <c r="TQ15" s="749"/>
      <c r="TR15" s="749"/>
      <c r="TS15" s="748">
        <v>1</v>
      </c>
      <c r="TT15" s="748">
        <v>1</v>
      </c>
      <c r="TU15" s="748">
        <v>1</v>
      </c>
      <c r="TV15" s="748">
        <v>1</v>
      </c>
      <c r="TW15" s="750">
        <v>0.65</v>
      </c>
      <c r="TX15" s="749"/>
      <c r="TY15" s="766"/>
      <c r="TZ15" s="761">
        <v>0</v>
      </c>
      <c r="UA15" s="756">
        <v>1</v>
      </c>
      <c r="UB15" s="748">
        <v>1</v>
      </c>
      <c r="UC15" s="748">
        <v>1</v>
      </c>
      <c r="UD15" s="750">
        <v>0.65</v>
      </c>
      <c r="UE15" s="749"/>
      <c r="UF15" s="749"/>
      <c r="UG15" s="748">
        <v>1</v>
      </c>
      <c r="UH15" s="748">
        <v>1</v>
      </c>
      <c r="UI15" s="748">
        <v>1</v>
      </c>
      <c r="UJ15" s="748">
        <v>1</v>
      </c>
      <c r="UK15" s="750">
        <v>0.65</v>
      </c>
      <c r="UL15" s="749"/>
      <c r="UM15" s="749"/>
      <c r="UN15" s="748">
        <v>1</v>
      </c>
      <c r="UO15" s="748">
        <v>1</v>
      </c>
      <c r="UP15" s="748">
        <v>1</v>
      </c>
      <c r="UQ15" s="748">
        <v>1</v>
      </c>
      <c r="UR15" s="750">
        <v>0.65</v>
      </c>
      <c r="US15" s="749"/>
      <c r="UT15" s="749"/>
      <c r="UU15" s="748">
        <v>1</v>
      </c>
      <c r="UV15" s="748">
        <v>1</v>
      </c>
      <c r="UW15" s="748">
        <v>1</v>
      </c>
      <c r="UX15" s="748">
        <v>1</v>
      </c>
      <c r="UY15" s="750">
        <v>0.65</v>
      </c>
      <c r="UZ15" s="749"/>
      <c r="VA15" s="749"/>
      <c r="VB15" s="748">
        <v>1</v>
      </c>
      <c r="VC15" s="767">
        <v>1</v>
      </c>
      <c r="VD15" s="761">
        <v>1</v>
      </c>
      <c r="VE15" s="761">
        <v>1</v>
      </c>
      <c r="VF15" s="762">
        <v>0.65</v>
      </c>
      <c r="VG15" s="763"/>
      <c r="VH15" s="763"/>
      <c r="VI15" s="761">
        <v>0</v>
      </c>
      <c r="VJ15" s="761">
        <v>0</v>
      </c>
      <c r="VK15" s="761">
        <v>1</v>
      </c>
      <c r="VL15" s="761">
        <v>1</v>
      </c>
      <c r="VM15" s="762">
        <v>0.65</v>
      </c>
      <c r="VN15" s="763"/>
      <c r="VO15" s="763"/>
      <c r="VP15" s="761">
        <v>1</v>
      </c>
      <c r="VQ15" s="761">
        <v>1</v>
      </c>
      <c r="VR15" s="761">
        <v>1</v>
      </c>
      <c r="VS15" s="761">
        <v>1</v>
      </c>
      <c r="VT15" s="762">
        <v>0.65</v>
      </c>
      <c r="VU15" s="763"/>
      <c r="VV15" s="763"/>
      <c r="VW15" s="761">
        <v>1</v>
      </c>
      <c r="VX15" s="761">
        <v>1</v>
      </c>
      <c r="VY15" s="761">
        <v>1</v>
      </c>
      <c r="VZ15" s="761">
        <v>1</v>
      </c>
      <c r="WA15" s="762">
        <v>0.65</v>
      </c>
      <c r="WB15" s="763"/>
      <c r="WC15" s="763"/>
      <c r="WD15" s="761">
        <v>1</v>
      </c>
      <c r="WE15" s="761">
        <v>1</v>
      </c>
      <c r="WF15" s="761">
        <v>1</v>
      </c>
      <c r="WG15" s="761">
        <v>1</v>
      </c>
      <c r="WH15" s="762">
        <v>0.65</v>
      </c>
      <c r="WI15" s="763"/>
      <c r="WJ15" s="763"/>
      <c r="WK15" s="761">
        <v>1</v>
      </c>
      <c r="WL15" s="761">
        <v>0</v>
      </c>
      <c r="WM15" s="761">
        <v>1</v>
      </c>
      <c r="WN15" s="761">
        <v>1</v>
      </c>
      <c r="WO15" s="762">
        <v>0.65</v>
      </c>
      <c r="WP15" s="763"/>
      <c r="WQ15" s="763"/>
      <c r="WR15" s="761">
        <v>0</v>
      </c>
      <c r="WS15" s="761">
        <v>0</v>
      </c>
      <c r="WT15" s="761">
        <v>1</v>
      </c>
      <c r="WU15" s="761">
        <v>1</v>
      </c>
      <c r="WV15" s="762">
        <v>0.65</v>
      </c>
      <c r="WW15" s="763"/>
      <c r="WX15" s="763"/>
      <c r="WY15" s="761">
        <v>1</v>
      </c>
      <c r="WZ15" s="761">
        <v>1</v>
      </c>
      <c r="XA15" s="761">
        <v>1</v>
      </c>
      <c r="XB15" s="761">
        <v>1</v>
      </c>
      <c r="XC15" s="762">
        <v>0.65</v>
      </c>
      <c r="XD15" s="763"/>
      <c r="XE15" s="763"/>
      <c r="XF15" s="761">
        <v>1</v>
      </c>
      <c r="XG15" s="761">
        <v>1</v>
      </c>
      <c r="XH15" s="761">
        <v>1</v>
      </c>
      <c r="XI15" s="761">
        <v>1</v>
      </c>
      <c r="XJ15" s="762">
        <v>0.65</v>
      </c>
      <c r="XK15" s="763"/>
      <c r="XL15" s="763"/>
      <c r="XM15" s="761">
        <v>1</v>
      </c>
      <c r="XN15" s="761">
        <v>1</v>
      </c>
      <c r="XO15" s="761">
        <v>1</v>
      </c>
      <c r="XP15" s="761">
        <v>1</v>
      </c>
      <c r="XQ15" s="762">
        <v>0.65</v>
      </c>
      <c r="XR15" s="763"/>
      <c r="XS15" s="763"/>
      <c r="XT15" s="761">
        <v>1</v>
      </c>
      <c r="XU15" s="761">
        <v>1</v>
      </c>
      <c r="XV15" s="761">
        <v>1</v>
      </c>
      <c r="XW15" s="761">
        <v>1</v>
      </c>
      <c r="XX15" s="762">
        <v>0.65</v>
      </c>
      <c r="XY15" s="763"/>
      <c r="XZ15" s="763"/>
      <c r="YA15" s="761">
        <v>1</v>
      </c>
      <c r="YB15" s="761">
        <v>1</v>
      </c>
      <c r="YC15" s="761">
        <v>1</v>
      </c>
      <c r="YD15" s="761">
        <v>1</v>
      </c>
      <c r="YE15" s="762">
        <v>0.65</v>
      </c>
      <c r="YF15" s="763"/>
      <c r="YG15" s="763"/>
      <c r="YH15" s="761">
        <v>0</v>
      </c>
      <c r="YI15" s="761">
        <v>0</v>
      </c>
      <c r="YJ15" s="761">
        <v>0</v>
      </c>
      <c r="YK15" s="761">
        <v>0</v>
      </c>
      <c r="YL15" s="761">
        <v>0</v>
      </c>
      <c r="YM15" s="763"/>
      <c r="YN15" s="763"/>
      <c r="YO15" s="761">
        <v>0</v>
      </c>
      <c r="YP15" s="761">
        <v>0</v>
      </c>
      <c r="YQ15" s="761">
        <v>0</v>
      </c>
      <c r="YR15" s="761">
        <v>0</v>
      </c>
      <c r="YS15" s="761">
        <v>0.65</v>
      </c>
      <c r="YT15" s="763"/>
      <c r="YU15" s="763"/>
      <c r="YV15" s="761">
        <v>1</v>
      </c>
      <c r="YW15" s="761">
        <v>0</v>
      </c>
      <c r="YX15" s="761">
        <v>1</v>
      </c>
      <c r="YY15" s="761">
        <v>1</v>
      </c>
      <c r="YZ15" s="762">
        <v>0.65</v>
      </c>
      <c r="ZA15" s="763"/>
      <c r="ZB15" s="763"/>
      <c r="ZC15" s="761">
        <v>1</v>
      </c>
      <c r="ZD15" s="761">
        <v>1</v>
      </c>
      <c r="ZE15" s="761">
        <v>1</v>
      </c>
      <c r="ZF15" s="761">
        <v>1</v>
      </c>
      <c r="ZG15" s="762">
        <v>0.65</v>
      </c>
      <c r="ZH15" s="763"/>
      <c r="ZI15" s="763"/>
      <c r="ZJ15" s="761">
        <v>1</v>
      </c>
      <c r="ZK15" s="761">
        <v>1</v>
      </c>
      <c r="ZL15" s="761">
        <v>0</v>
      </c>
      <c r="ZM15" s="761">
        <v>1</v>
      </c>
      <c r="ZN15" s="762">
        <v>0.65</v>
      </c>
      <c r="ZO15" s="763"/>
      <c r="ZP15" s="763"/>
      <c r="ZQ15" s="761">
        <v>1</v>
      </c>
      <c r="ZR15" s="761">
        <v>1</v>
      </c>
      <c r="ZS15" s="761">
        <v>1</v>
      </c>
      <c r="ZT15" s="761">
        <v>1</v>
      </c>
      <c r="ZU15" s="762">
        <v>0.65</v>
      </c>
      <c r="ZV15" s="763"/>
      <c r="ZW15" s="763"/>
      <c r="ZX15" s="761">
        <v>1</v>
      </c>
      <c r="ZY15" s="761">
        <v>1</v>
      </c>
      <c r="ZZ15" s="761">
        <v>1</v>
      </c>
      <c r="AAA15" s="761">
        <v>1</v>
      </c>
      <c r="AAB15" s="762">
        <v>0.65</v>
      </c>
      <c r="AAC15" s="763"/>
      <c r="AAD15" s="763"/>
      <c r="AAE15" s="761">
        <v>1</v>
      </c>
      <c r="AAF15" s="761">
        <v>1</v>
      </c>
      <c r="AAG15" s="761">
        <v>1</v>
      </c>
      <c r="AAH15" s="761">
        <v>1</v>
      </c>
      <c r="AAI15" s="762">
        <v>0.65</v>
      </c>
      <c r="AAJ15" s="763"/>
      <c r="AAK15" s="763"/>
      <c r="AAL15" s="761">
        <v>1</v>
      </c>
      <c r="AAM15" s="761">
        <v>1</v>
      </c>
      <c r="AAN15" s="761">
        <v>1</v>
      </c>
      <c r="AAO15" s="761">
        <v>1</v>
      </c>
      <c r="AAP15" s="762">
        <v>0.65</v>
      </c>
      <c r="AAQ15" s="763"/>
      <c r="AAR15" s="763"/>
      <c r="AAS15" s="761">
        <v>1</v>
      </c>
      <c r="AAT15" s="761">
        <v>1</v>
      </c>
      <c r="AAU15" s="761">
        <v>1</v>
      </c>
      <c r="AAV15" s="761">
        <v>1</v>
      </c>
      <c r="AAW15" s="762">
        <v>0.65</v>
      </c>
      <c r="AAX15" s="763"/>
      <c r="AAY15" s="763"/>
      <c r="AAZ15" s="761">
        <v>1</v>
      </c>
      <c r="ABA15" s="761">
        <v>1</v>
      </c>
      <c r="ABB15" s="761">
        <v>1</v>
      </c>
      <c r="ABC15" s="761">
        <v>1</v>
      </c>
      <c r="ABD15" s="762">
        <v>0.65</v>
      </c>
      <c r="ABE15" s="763"/>
      <c r="ABF15" s="763"/>
      <c r="ABG15" s="761">
        <v>1</v>
      </c>
      <c r="ABH15" s="761">
        <v>1</v>
      </c>
      <c r="ABI15" s="761">
        <v>1</v>
      </c>
      <c r="ABJ15" s="761">
        <v>1</v>
      </c>
      <c r="ABK15" s="762">
        <v>0.65</v>
      </c>
      <c r="ABL15" s="763"/>
      <c r="ABM15" s="763"/>
      <c r="ABN15" s="761">
        <v>1</v>
      </c>
      <c r="ABO15" s="761">
        <v>0</v>
      </c>
      <c r="ABP15" s="761">
        <v>1</v>
      </c>
      <c r="ABQ15" s="761">
        <v>1</v>
      </c>
      <c r="ABR15" s="762">
        <v>0.65</v>
      </c>
      <c r="ABS15" s="763"/>
      <c r="ABT15" s="763"/>
      <c r="ABU15" s="761">
        <v>1</v>
      </c>
      <c r="ABV15" s="761">
        <v>1</v>
      </c>
      <c r="ABW15" s="761">
        <v>1</v>
      </c>
      <c r="ABX15" s="761">
        <v>1</v>
      </c>
      <c r="ABY15" s="762">
        <v>0.65</v>
      </c>
      <c r="ABZ15" s="763"/>
      <c r="ACA15" s="763"/>
      <c r="ACB15" s="761">
        <v>1</v>
      </c>
      <c r="ACC15" s="761">
        <v>1</v>
      </c>
      <c r="ACD15" s="761">
        <v>0</v>
      </c>
      <c r="ACE15" s="761">
        <v>1</v>
      </c>
      <c r="ACF15" s="762">
        <v>0.65</v>
      </c>
      <c r="ACG15" s="763"/>
      <c r="ACH15" s="763"/>
      <c r="ACI15" s="761">
        <v>0</v>
      </c>
      <c r="ACJ15" s="761">
        <v>0</v>
      </c>
      <c r="ACK15" s="761">
        <v>1</v>
      </c>
      <c r="ACL15" s="761">
        <v>1</v>
      </c>
      <c r="ACM15" s="762">
        <v>0.65</v>
      </c>
      <c r="ACN15" s="763"/>
      <c r="ACO15" s="763"/>
      <c r="ACP15" s="761">
        <v>1</v>
      </c>
      <c r="ACQ15" s="761">
        <v>1</v>
      </c>
      <c r="ACR15" s="761">
        <v>1</v>
      </c>
      <c r="ACS15" s="761">
        <v>1</v>
      </c>
      <c r="ACT15" s="762">
        <v>0.65</v>
      </c>
      <c r="ACU15" s="763"/>
      <c r="ACV15" s="763"/>
      <c r="ACW15" s="761">
        <v>1</v>
      </c>
      <c r="ACX15" s="761">
        <v>1</v>
      </c>
      <c r="ACY15" s="761">
        <v>0</v>
      </c>
      <c r="ACZ15" s="761">
        <v>0</v>
      </c>
      <c r="ADA15" s="762">
        <v>0</v>
      </c>
      <c r="ADB15" s="763"/>
      <c r="ADC15" s="763"/>
      <c r="ADD15" s="761">
        <v>1</v>
      </c>
      <c r="ADE15" s="761">
        <v>1</v>
      </c>
      <c r="ADF15" s="761">
        <v>1</v>
      </c>
      <c r="ADG15" s="761">
        <v>1</v>
      </c>
      <c r="ADH15" s="762">
        <v>0</v>
      </c>
      <c r="ADI15" s="763"/>
      <c r="ADJ15" s="763"/>
      <c r="ADK15" s="761">
        <v>1</v>
      </c>
      <c r="ADL15" s="761">
        <v>1</v>
      </c>
      <c r="ADM15" s="761">
        <v>0</v>
      </c>
      <c r="ADN15" s="761">
        <v>0</v>
      </c>
      <c r="ADO15" s="762">
        <v>0</v>
      </c>
      <c r="ADP15" s="763"/>
      <c r="ADQ15" s="763"/>
      <c r="ADR15" s="761">
        <v>0</v>
      </c>
      <c r="ADS15" s="761">
        <v>0</v>
      </c>
      <c r="ADT15" s="761">
        <v>1</v>
      </c>
      <c r="ADU15" s="761">
        <v>1</v>
      </c>
      <c r="ADV15" s="762">
        <v>0.65</v>
      </c>
      <c r="ADW15" s="763"/>
      <c r="ADX15" s="763"/>
      <c r="ADY15" s="761">
        <v>1</v>
      </c>
      <c r="ADZ15" s="761">
        <v>1</v>
      </c>
      <c r="AEA15" s="761">
        <v>1</v>
      </c>
      <c r="AEB15" s="761">
        <v>1</v>
      </c>
      <c r="AEC15" s="762">
        <v>0.65</v>
      </c>
      <c r="AED15" s="763"/>
      <c r="AEE15" s="763"/>
      <c r="AEF15" s="761">
        <v>1</v>
      </c>
      <c r="AEG15" s="761">
        <v>1</v>
      </c>
      <c r="AEH15" s="761">
        <v>1</v>
      </c>
      <c r="AEI15" s="761">
        <v>1</v>
      </c>
      <c r="AEJ15" s="762">
        <v>0.65</v>
      </c>
      <c r="AEK15" s="763"/>
      <c r="AEL15" s="763"/>
      <c r="AEM15" s="761">
        <v>1</v>
      </c>
      <c r="AEN15" s="761">
        <v>1</v>
      </c>
      <c r="AEO15" s="761">
        <v>0</v>
      </c>
      <c r="AEP15" s="761">
        <v>0</v>
      </c>
      <c r="AEQ15" s="762">
        <v>0</v>
      </c>
      <c r="AER15" s="763"/>
      <c r="AES15" s="763"/>
      <c r="AET15" s="761">
        <v>0</v>
      </c>
      <c r="AEU15" s="761">
        <v>1</v>
      </c>
      <c r="AEV15" s="761">
        <v>1</v>
      </c>
      <c r="AEW15" s="761">
        <v>1</v>
      </c>
      <c r="AEX15" s="762">
        <v>0.65</v>
      </c>
      <c r="AEY15" s="763"/>
      <c r="AEZ15" s="763"/>
      <c r="AFA15" s="761">
        <v>1</v>
      </c>
      <c r="AFB15" s="761">
        <v>1</v>
      </c>
      <c r="AFC15" s="761">
        <v>1</v>
      </c>
      <c r="AFD15" s="761">
        <v>1</v>
      </c>
      <c r="AFE15" s="762">
        <v>0.65</v>
      </c>
      <c r="AFF15" s="763"/>
      <c r="AFG15" s="763"/>
      <c r="AFH15" s="761">
        <v>0</v>
      </c>
      <c r="AFI15" s="761">
        <v>0</v>
      </c>
      <c r="AFJ15" s="761">
        <v>1</v>
      </c>
      <c r="AFK15" s="761">
        <v>1</v>
      </c>
      <c r="AFL15" s="762">
        <v>0.65</v>
      </c>
      <c r="AFM15" s="763"/>
      <c r="AFN15" s="763"/>
      <c r="AFO15" s="761">
        <v>1</v>
      </c>
      <c r="AFP15" s="761">
        <v>1</v>
      </c>
      <c r="AFQ15" s="761">
        <v>1</v>
      </c>
      <c r="AFR15" s="761">
        <v>1</v>
      </c>
      <c r="AFS15" s="762">
        <v>0.65</v>
      </c>
      <c r="AFT15" s="763"/>
      <c r="AFU15" s="763"/>
      <c r="AFV15" s="761">
        <v>1</v>
      </c>
      <c r="AFW15" s="761">
        <v>1</v>
      </c>
      <c r="AFX15" s="761">
        <v>1</v>
      </c>
      <c r="AFY15" s="761">
        <v>1</v>
      </c>
      <c r="AFZ15" s="762">
        <v>0</v>
      </c>
      <c r="AGA15" s="763"/>
      <c r="AGB15" s="763"/>
      <c r="AGC15" s="761">
        <v>0</v>
      </c>
      <c r="AGD15" s="761">
        <v>0</v>
      </c>
      <c r="AGE15" s="761">
        <v>1</v>
      </c>
      <c r="AGF15" s="761">
        <v>1</v>
      </c>
      <c r="AGG15" s="762">
        <v>0.65</v>
      </c>
      <c r="AGH15" s="763"/>
      <c r="AGI15" s="763"/>
      <c r="AGJ15" s="761">
        <v>1</v>
      </c>
      <c r="AGK15" s="761">
        <v>1</v>
      </c>
      <c r="AGL15" s="761">
        <v>1</v>
      </c>
      <c r="AGM15" s="761">
        <v>1</v>
      </c>
      <c r="AGN15" s="762">
        <v>0.65</v>
      </c>
      <c r="AGO15" s="763"/>
      <c r="AGP15" s="763"/>
      <c r="AGQ15" s="761">
        <v>1</v>
      </c>
      <c r="AGR15" s="761">
        <v>1</v>
      </c>
      <c r="AGS15" s="761">
        <v>1</v>
      </c>
      <c r="AGT15" s="761">
        <v>1</v>
      </c>
      <c r="AGU15" s="762">
        <v>0.65</v>
      </c>
      <c r="AGV15" s="763"/>
      <c r="AGW15" s="763"/>
      <c r="AGX15" s="761">
        <v>1</v>
      </c>
      <c r="AGY15" s="761">
        <v>1</v>
      </c>
      <c r="AGZ15" s="761">
        <v>1</v>
      </c>
      <c r="AHA15" s="761">
        <v>1</v>
      </c>
      <c r="AHB15" s="762">
        <v>0.65</v>
      </c>
      <c r="AHC15" s="763"/>
      <c r="AHD15" s="763"/>
      <c r="AHE15" s="761">
        <v>1</v>
      </c>
      <c r="AHF15" s="761">
        <v>1</v>
      </c>
      <c r="AHG15" s="761">
        <v>1</v>
      </c>
      <c r="AHH15" s="761">
        <v>1</v>
      </c>
      <c r="AHI15" s="762">
        <v>0</v>
      </c>
      <c r="AHJ15" s="763"/>
      <c r="AHK15" s="763"/>
      <c r="AHL15" s="761">
        <v>1</v>
      </c>
      <c r="AHM15" s="761">
        <v>1</v>
      </c>
      <c r="AHN15" s="761">
        <v>1</v>
      </c>
      <c r="AHO15" s="761">
        <v>1</v>
      </c>
      <c r="AHP15" s="762">
        <v>0.65</v>
      </c>
      <c r="AHQ15" s="763"/>
      <c r="AHR15" s="763"/>
      <c r="AHS15" s="761">
        <v>1</v>
      </c>
      <c r="AHT15" s="761">
        <v>1</v>
      </c>
      <c r="AHU15" s="761">
        <v>1</v>
      </c>
      <c r="AHV15" s="761">
        <v>1</v>
      </c>
      <c r="AHW15" s="762">
        <v>0.65</v>
      </c>
      <c r="AHX15" s="763"/>
      <c r="AHY15" s="763"/>
      <c r="AHZ15" s="761">
        <v>1</v>
      </c>
      <c r="AIA15" s="761">
        <v>1</v>
      </c>
      <c r="AIB15" s="761">
        <v>1</v>
      </c>
      <c r="AIC15" s="761">
        <v>1</v>
      </c>
      <c r="AID15" s="762">
        <v>0.65</v>
      </c>
      <c r="AIE15" s="763"/>
      <c r="AIF15" s="763"/>
      <c r="AIG15" s="761">
        <v>1</v>
      </c>
      <c r="AIH15" s="761">
        <v>1</v>
      </c>
      <c r="AII15" s="761">
        <v>1</v>
      </c>
      <c r="AIJ15" s="761">
        <v>1</v>
      </c>
      <c r="AIK15" s="762">
        <v>0.65</v>
      </c>
      <c r="AIL15" s="763"/>
      <c r="AIM15" s="763"/>
      <c r="AIN15" s="761">
        <v>1</v>
      </c>
      <c r="AIO15" s="761">
        <v>1</v>
      </c>
      <c r="AIP15" s="761">
        <v>1</v>
      </c>
      <c r="AIQ15" s="761">
        <v>1</v>
      </c>
      <c r="AIR15" s="762">
        <v>0.65</v>
      </c>
      <c r="AIS15" s="763"/>
      <c r="AIT15" s="763"/>
      <c r="AIU15" s="761">
        <v>1</v>
      </c>
      <c r="AIV15" s="761">
        <v>1</v>
      </c>
      <c r="AIW15" s="761">
        <v>1</v>
      </c>
      <c r="AIX15" s="761">
        <v>1</v>
      </c>
      <c r="AIY15" s="762">
        <v>0.65</v>
      </c>
      <c r="AIZ15" s="763"/>
      <c r="AJA15" s="763"/>
      <c r="AJB15" s="761">
        <v>1</v>
      </c>
      <c r="AJC15" s="761">
        <v>1</v>
      </c>
      <c r="AJD15" s="761">
        <v>1</v>
      </c>
      <c r="AJE15" s="761">
        <v>1</v>
      </c>
      <c r="AJF15" s="762">
        <v>0.65</v>
      </c>
      <c r="AJG15" s="763"/>
      <c r="AJH15" s="763"/>
      <c r="AJI15" s="761">
        <v>1</v>
      </c>
      <c r="AJJ15" s="761">
        <v>1</v>
      </c>
      <c r="AJK15" s="761">
        <v>1</v>
      </c>
      <c r="AJL15" s="761">
        <v>1</v>
      </c>
      <c r="AJM15" s="762">
        <v>0.65</v>
      </c>
      <c r="AJN15" s="763"/>
      <c r="AJO15" s="763"/>
      <c r="AJP15" s="761">
        <v>1</v>
      </c>
      <c r="AJQ15" s="761">
        <v>1</v>
      </c>
      <c r="AJR15" s="761">
        <v>1</v>
      </c>
      <c r="AJS15" s="761">
        <v>1</v>
      </c>
      <c r="AJT15" s="762">
        <v>0.65</v>
      </c>
      <c r="AJU15" s="763"/>
      <c r="AJV15" s="763"/>
      <c r="AJW15" s="761">
        <v>1</v>
      </c>
      <c r="AJX15" s="761">
        <v>1</v>
      </c>
      <c r="AJY15" s="761">
        <v>1</v>
      </c>
      <c r="AJZ15" s="761">
        <v>1</v>
      </c>
      <c r="AKA15" s="762">
        <v>0.65</v>
      </c>
      <c r="AKB15" s="763"/>
      <c r="AKC15" s="763"/>
      <c r="AKD15" s="761">
        <v>1</v>
      </c>
      <c r="AKE15" s="761">
        <v>1</v>
      </c>
      <c r="AKF15" s="761">
        <v>1</v>
      </c>
      <c r="AKG15" s="761">
        <v>1</v>
      </c>
      <c r="AKH15" s="762">
        <v>0.65</v>
      </c>
      <c r="AKI15" s="763"/>
      <c r="AKJ15" s="763"/>
      <c r="AKK15" s="761">
        <v>1</v>
      </c>
      <c r="AKL15" s="761">
        <v>1</v>
      </c>
      <c r="AKM15" s="761">
        <v>1</v>
      </c>
      <c r="AKN15" s="761">
        <v>1</v>
      </c>
      <c r="AKO15" s="762">
        <v>0.65</v>
      </c>
      <c r="AKP15" s="763"/>
      <c r="AKQ15" s="763"/>
      <c r="AKR15" s="761">
        <v>1</v>
      </c>
      <c r="AKS15" s="761">
        <v>1</v>
      </c>
      <c r="AKT15" s="761">
        <v>0</v>
      </c>
      <c r="AKU15" s="761">
        <v>1</v>
      </c>
      <c r="AKV15" s="762">
        <v>0.65</v>
      </c>
      <c r="AKW15" s="763"/>
      <c r="AKX15" s="763"/>
      <c r="AKY15" s="761">
        <v>1</v>
      </c>
      <c r="AKZ15" s="761">
        <v>1</v>
      </c>
      <c r="ALA15" s="761">
        <v>1</v>
      </c>
      <c r="ALB15" s="761">
        <v>1</v>
      </c>
      <c r="ALC15" s="762">
        <v>0.65</v>
      </c>
      <c r="ALD15" s="763"/>
      <c r="ALE15" s="763"/>
      <c r="ALF15" s="761">
        <v>1</v>
      </c>
      <c r="ALG15" s="761">
        <v>1</v>
      </c>
      <c r="ALH15" s="761">
        <v>1</v>
      </c>
      <c r="ALI15" s="761">
        <v>1</v>
      </c>
      <c r="ALJ15" s="762">
        <v>0.65</v>
      </c>
      <c r="ALK15" s="763"/>
      <c r="ALL15" s="763"/>
      <c r="ALM15" s="761">
        <v>1</v>
      </c>
      <c r="ALN15" s="761">
        <v>1</v>
      </c>
      <c r="ALO15" s="761">
        <v>1</v>
      </c>
      <c r="ALP15" s="761">
        <v>1</v>
      </c>
      <c r="ALQ15" s="762">
        <v>0.65</v>
      </c>
      <c r="ALR15" s="763"/>
      <c r="ALS15" s="763"/>
      <c r="ALT15" s="761">
        <v>1</v>
      </c>
      <c r="ALU15" s="761">
        <v>1</v>
      </c>
      <c r="ALV15" s="761">
        <v>1</v>
      </c>
      <c r="ALW15" s="761">
        <v>1</v>
      </c>
      <c r="ALX15" s="762">
        <v>0.65</v>
      </c>
      <c r="ALY15" s="763"/>
      <c r="ALZ15" s="763"/>
      <c r="AMA15" s="761">
        <v>1</v>
      </c>
      <c r="AMB15" s="761">
        <v>1</v>
      </c>
      <c r="AMC15" s="761">
        <v>1</v>
      </c>
      <c r="AMD15" s="761">
        <v>1</v>
      </c>
      <c r="AME15" s="762">
        <v>0.65</v>
      </c>
      <c r="AMF15" s="763"/>
      <c r="AMG15" s="763"/>
      <c r="AMH15" s="761">
        <v>1</v>
      </c>
      <c r="AMI15" s="761">
        <v>1</v>
      </c>
      <c r="AMJ15" s="761">
        <v>1</v>
      </c>
      <c r="AMK15" s="761">
        <v>0</v>
      </c>
      <c r="AML15" s="762">
        <v>0</v>
      </c>
      <c r="AMM15" s="763"/>
      <c r="AMN15" s="763"/>
      <c r="AMO15" s="761">
        <v>1</v>
      </c>
      <c r="AMP15" s="761">
        <v>1</v>
      </c>
      <c r="AMQ15" s="761">
        <v>1</v>
      </c>
      <c r="AMR15" s="761">
        <v>0</v>
      </c>
      <c r="AMS15" s="762">
        <v>0</v>
      </c>
      <c r="AMT15" s="763"/>
      <c r="AMU15" s="763"/>
      <c r="AMV15" s="761">
        <v>1</v>
      </c>
      <c r="AMW15" s="761">
        <v>1</v>
      </c>
      <c r="AMX15" s="761">
        <v>0</v>
      </c>
      <c r="AMY15" s="761">
        <v>1</v>
      </c>
      <c r="AMZ15" s="762">
        <v>0.65</v>
      </c>
      <c r="ANA15" s="763"/>
      <c r="ANB15" s="763"/>
      <c r="ANC15" s="761">
        <v>1</v>
      </c>
      <c r="AND15" s="761">
        <v>1</v>
      </c>
      <c r="ANE15" s="761">
        <v>1</v>
      </c>
      <c r="ANF15" s="761">
        <v>1</v>
      </c>
      <c r="ANG15" s="762">
        <v>0.65</v>
      </c>
      <c r="ANH15" s="763"/>
      <c r="ANI15" s="763"/>
      <c r="ANJ15" s="761">
        <v>1</v>
      </c>
      <c r="ANK15" s="761">
        <v>1</v>
      </c>
      <c r="ANL15" s="761">
        <v>1</v>
      </c>
      <c r="ANM15" s="761">
        <v>1</v>
      </c>
      <c r="ANN15" s="762">
        <v>0.65</v>
      </c>
      <c r="ANO15" s="763"/>
      <c r="ANP15" s="763"/>
      <c r="ANQ15" s="761">
        <v>1</v>
      </c>
      <c r="ANR15" s="761">
        <v>1</v>
      </c>
      <c r="ANS15" s="761">
        <v>1</v>
      </c>
      <c r="ANT15" s="761">
        <v>1</v>
      </c>
      <c r="ANU15" s="762">
        <v>0.65</v>
      </c>
      <c r="ANV15" s="763"/>
      <c r="ANW15" s="763"/>
      <c r="ANX15" s="761">
        <v>1</v>
      </c>
      <c r="ANY15" s="761">
        <v>1</v>
      </c>
      <c r="ANZ15" s="761">
        <v>1</v>
      </c>
      <c r="AOA15" s="761">
        <v>1</v>
      </c>
      <c r="AOB15" s="762">
        <v>0.65</v>
      </c>
      <c r="AOC15" s="763"/>
      <c r="AOD15" s="763"/>
      <c r="AOE15" s="761">
        <v>1</v>
      </c>
      <c r="AOF15" s="761">
        <v>1</v>
      </c>
      <c r="AOG15" s="761">
        <v>1</v>
      </c>
      <c r="AOH15" s="761">
        <v>1</v>
      </c>
      <c r="AOI15" s="762">
        <v>0.65</v>
      </c>
      <c r="AOJ15" s="763"/>
      <c r="AOK15" s="763"/>
      <c r="AOL15" s="761">
        <v>1</v>
      </c>
      <c r="AOM15" s="761">
        <v>1</v>
      </c>
      <c r="AON15" s="761">
        <v>1</v>
      </c>
      <c r="AOO15" s="761">
        <v>1</v>
      </c>
      <c r="AOP15" s="762">
        <v>0.65</v>
      </c>
      <c r="AOQ15" s="763"/>
      <c r="AOR15" s="763"/>
      <c r="AOS15" s="761">
        <v>1</v>
      </c>
      <c r="AOT15" s="761">
        <v>1</v>
      </c>
      <c r="AOU15" s="761">
        <v>1</v>
      </c>
      <c r="AOV15" s="761">
        <v>1</v>
      </c>
      <c r="AOW15" s="762">
        <v>0.65</v>
      </c>
    </row>
    <row r="16" spans="1:1089" s="764" customFormat="1" ht="10.5" customHeight="1">
      <c r="A16" s="771" t="s">
        <v>140</v>
      </c>
      <c r="B16" s="771" t="s">
        <v>141</v>
      </c>
      <c r="C16" s="772" t="str">
        <f>A16&amp;" "&amp;B16</f>
        <v>Marcin Goździewski</v>
      </c>
      <c r="D16" s="771" t="s">
        <v>138</v>
      </c>
      <c r="E16" s="771" t="s">
        <v>5</v>
      </c>
      <c r="F16" s="757"/>
      <c r="G16" s="713">
        <v>1</v>
      </c>
      <c r="H16" s="713">
        <v>1</v>
      </c>
      <c r="I16" s="713">
        <v>1</v>
      </c>
      <c r="J16" s="713">
        <v>1</v>
      </c>
      <c r="K16" s="714">
        <v>0.65</v>
      </c>
      <c r="L16" s="715">
        <v>0</v>
      </c>
      <c r="M16" s="715">
        <v>0</v>
      </c>
      <c r="N16" s="713">
        <v>1</v>
      </c>
      <c r="O16" s="713">
        <v>1</v>
      </c>
      <c r="P16" s="713">
        <v>1</v>
      </c>
      <c r="Q16" s="713">
        <v>1</v>
      </c>
      <c r="R16" s="714">
        <v>0.65</v>
      </c>
      <c r="S16" s="715">
        <v>0</v>
      </c>
      <c r="T16" s="715">
        <v>0</v>
      </c>
      <c r="U16" s="713">
        <v>1</v>
      </c>
      <c r="V16" s="713">
        <v>1</v>
      </c>
      <c r="W16" s="713">
        <v>1</v>
      </c>
      <c r="X16" s="713">
        <v>1</v>
      </c>
      <c r="Y16" s="714">
        <v>0.65</v>
      </c>
      <c r="Z16" s="715">
        <v>0</v>
      </c>
      <c r="AA16" s="715">
        <v>0</v>
      </c>
      <c r="AB16" s="713">
        <v>0</v>
      </c>
      <c r="AC16" s="713">
        <v>1</v>
      </c>
      <c r="AD16" s="713">
        <v>1</v>
      </c>
      <c r="AE16" s="713">
        <v>1</v>
      </c>
      <c r="AF16" s="714">
        <v>0.65</v>
      </c>
      <c r="AG16" s="715">
        <v>0</v>
      </c>
      <c r="AH16" s="715">
        <v>0</v>
      </c>
      <c r="AI16" s="713">
        <v>1</v>
      </c>
      <c r="AJ16" s="713">
        <v>1</v>
      </c>
      <c r="AK16" s="713">
        <v>1</v>
      </c>
      <c r="AL16" s="713">
        <v>1</v>
      </c>
      <c r="AM16" s="714">
        <v>0.65</v>
      </c>
      <c r="AN16" s="715">
        <v>0</v>
      </c>
      <c r="AO16" s="715">
        <v>0</v>
      </c>
      <c r="AP16" s="713">
        <v>1</v>
      </c>
      <c r="AQ16" s="713">
        <v>1</v>
      </c>
      <c r="AR16" s="713">
        <v>1</v>
      </c>
      <c r="AS16" s="713">
        <v>1</v>
      </c>
      <c r="AT16" s="714">
        <v>0.65</v>
      </c>
      <c r="AU16" s="715">
        <v>0</v>
      </c>
      <c r="AV16" s="715">
        <v>0</v>
      </c>
      <c r="AW16" s="713">
        <v>1</v>
      </c>
      <c r="AX16" s="713">
        <v>1</v>
      </c>
      <c r="AY16" s="713">
        <v>1</v>
      </c>
      <c r="AZ16" s="713">
        <v>1</v>
      </c>
      <c r="BA16" s="714">
        <v>0.65</v>
      </c>
      <c r="BB16" s="715">
        <v>0</v>
      </c>
      <c r="BC16" s="715">
        <v>0</v>
      </c>
      <c r="BD16" s="716">
        <v>0.7</v>
      </c>
      <c r="BE16" s="716">
        <v>0.7</v>
      </c>
      <c r="BF16" s="716">
        <v>0</v>
      </c>
      <c r="BG16" s="716">
        <v>0</v>
      </c>
      <c r="BH16" s="716">
        <v>0</v>
      </c>
      <c r="BI16" s="717">
        <v>0</v>
      </c>
      <c r="BJ16" s="717">
        <v>0</v>
      </c>
      <c r="BK16" s="716">
        <v>0.7</v>
      </c>
      <c r="BL16" s="716">
        <v>0.7</v>
      </c>
      <c r="BM16" s="716">
        <v>0.7</v>
      </c>
      <c r="BN16" s="716">
        <v>0.7</v>
      </c>
      <c r="BO16" s="718">
        <v>0.65</v>
      </c>
      <c r="BP16" s="717">
        <v>0</v>
      </c>
      <c r="BQ16" s="717">
        <v>0</v>
      </c>
      <c r="BR16" s="716">
        <v>0.7</v>
      </c>
      <c r="BS16" s="716">
        <v>0.7</v>
      </c>
      <c r="BT16" s="716">
        <v>0.7</v>
      </c>
      <c r="BU16" s="716">
        <v>0.7</v>
      </c>
      <c r="BV16" s="718">
        <v>0.65</v>
      </c>
      <c r="BW16" s="717">
        <v>0</v>
      </c>
      <c r="BX16" s="717">
        <v>0</v>
      </c>
      <c r="BY16" s="716">
        <v>0.7</v>
      </c>
      <c r="BZ16" s="716">
        <v>0.7</v>
      </c>
      <c r="CA16" s="716">
        <v>0.7</v>
      </c>
      <c r="CB16" s="716">
        <v>0.7</v>
      </c>
      <c r="CC16" s="718">
        <v>0.65</v>
      </c>
      <c r="CD16" s="717">
        <v>0</v>
      </c>
      <c r="CE16" s="717">
        <v>0</v>
      </c>
      <c r="CF16" s="716">
        <v>0.7</v>
      </c>
      <c r="CG16" s="716">
        <v>0.7</v>
      </c>
      <c r="CH16" s="716">
        <v>0.7</v>
      </c>
      <c r="CI16" s="716">
        <v>0</v>
      </c>
      <c r="CJ16" s="718">
        <v>0</v>
      </c>
      <c r="CK16" s="717">
        <v>0</v>
      </c>
      <c r="CL16" s="717">
        <v>0</v>
      </c>
      <c r="CM16" s="716">
        <v>0.7</v>
      </c>
      <c r="CN16" s="716">
        <v>0.7</v>
      </c>
      <c r="CO16" s="716">
        <v>0.7</v>
      </c>
      <c r="CP16" s="716">
        <v>0.7</v>
      </c>
      <c r="CQ16" s="718">
        <v>0.65</v>
      </c>
      <c r="CR16" s="717">
        <v>0</v>
      </c>
      <c r="CS16" s="717">
        <v>0</v>
      </c>
      <c r="CT16" s="716">
        <v>0.7</v>
      </c>
      <c r="CU16" s="716">
        <v>0.7</v>
      </c>
      <c r="CV16" s="716">
        <v>0.7</v>
      </c>
      <c r="CW16" s="716">
        <v>0.7</v>
      </c>
      <c r="CX16" s="718">
        <v>0.5</v>
      </c>
      <c r="CY16" s="717">
        <v>0</v>
      </c>
      <c r="CZ16" s="717">
        <v>0</v>
      </c>
      <c r="DA16" s="716">
        <v>0.7</v>
      </c>
      <c r="DB16" s="716">
        <v>0.7</v>
      </c>
      <c r="DC16" s="716">
        <v>0.7</v>
      </c>
      <c r="DD16" s="716">
        <v>0.7</v>
      </c>
      <c r="DE16" s="718">
        <v>0</v>
      </c>
      <c r="DF16" s="717">
        <v>0</v>
      </c>
      <c r="DG16" s="717">
        <v>0</v>
      </c>
      <c r="DH16" s="716">
        <v>0.7</v>
      </c>
      <c r="DI16" s="716">
        <v>0.7</v>
      </c>
      <c r="DJ16" s="716">
        <v>0.7</v>
      </c>
      <c r="DK16" s="716">
        <v>0.7</v>
      </c>
      <c r="DL16" s="718">
        <v>0.5</v>
      </c>
      <c r="DM16" s="717">
        <v>0</v>
      </c>
      <c r="DN16" s="717">
        <v>0</v>
      </c>
      <c r="DO16" s="716">
        <v>0.7</v>
      </c>
      <c r="DP16" s="716">
        <v>0.7</v>
      </c>
      <c r="DQ16" s="716">
        <v>0.7</v>
      </c>
      <c r="DR16" s="716">
        <v>0.7</v>
      </c>
      <c r="DS16" s="718">
        <v>0.5</v>
      </c>
      <c r="DT16" s="717">
        <v>0</v>
      </c>
      <c r="DU16" s="717">
        <v>0</v>
      </c>
      <c r="DV16" s="716">
        <v>0.7</v>
      </c>
      <c r="DW16" s="716">
        <v>0.7</v>
      </c>
      <c r="DX16" s="716">
        <v>0.7</v>
      </c>
      <c r="DY16" s="716">
        <v>0.7</v>
      </c>
      <c r="DZ16" s="718">
        <v>0.5</v>
      </c>
      <c r="EA16" s="717">
        <v>0</v>
      </c>
      <c r="EB16" s="717">
        <v>0</v>
      </c>
      <c r="EC16" s="716">
        <v>0.7</v>
      </c>
      <c r="ED16" s="716">
        <v>0.7</v>
      </c>
      <c r="EE16" s="716">
        <v>0.7</v>
      </c>
      <c r="EF16" s="716">
        <v>0.7</v>
      </c>
      <c r="EG16" s="718">
        <v>0.5</v>
      </c>
      <c r="EH16" s="717">
        <v>0</v>
      </c>
      <c r="EI16" s="717">
        <v>0</v>
      </c>
      <c r="EJ16" s="716">
        <v>0</v>
      </c>
      <c r="EK16" s="716">
        <v>0</v>
      </c>
      <c r="EL16" s="716">
        <v>0</v>
      </c>
      <c r="EM16" s="716">
        <v>0</v>
      </c>
      <c r="EN16" s="718">
        <v>0.5</v>
      </c>
      <c r="EO16" s="717">
        <v>0</v>
      </c>
      <c r="EP16" s="717">
        <v>0</v>
      </c>
      <c r="EQ16" s="716">
        <v>0.7</v>
      </c>
      <c r="ER16" s="716">
        <v>0.7</v>
      </c>
      <c r="ES16" s="716">
        <v>0.7</v>
      </c>
      <c r="ET16" s="716">
        <v>0.7</v>
      </c>
      <c r="EU16" s="718">
        <v>0.5</v>
      </c>
      <c r="EV16" s="717">
        <v>0</v>
      </c>
      <c r="EW16" s="717">
        <v>0</v>
      </c>
      <c r="EX16" s="716">
        <v>0.7</v>
      </c>
      <c r="EY16" s="716">
        <v>0.7</v>
      </c>
      <c r="EZ16" s="716">
        <v>0.7</v>
      </c>
      <c r="FA16" s="716">
        <v>0.7</v>
      </c>
      <c r="FB16" s="718">
        <v>0.5</v>
      </c>
      <c r="FC16" s="717">
        <v>0</v>
      </c>
      <c r="FD16" s="717">
        <v>0</v>
      </c>
      <c r="FE16" s="716">
        <v>0</v>
      </c>
      <c r="FF16" s="716">
        <v>0</v>
      </c>
      <c r="FG16" s="716">
        <v>0</v>
      </c>
      <c r="FH16" s="716">
        <v>0</v>
      </c>
      <c r="FI16" s="718">
        <v>0</v>
      </c>
      <c r="FJ16" s="717">
        <v>0</v>
      </c>
      <c r="FK16" s="717">
        <v>0</v>
      </c>
      <c r="FL16" s="716">
        <v>0.7</v>
      </c>
      <c r="FM16" s="716">
        <v>0.7</v>
      </c>
      <c r="FN16" s="716">
        <v>0.7</v>
      </c>
      <c r="FO16" s="716">
        <v>0.7</v>
      </c>
      <c r="FP16" s="718">
        <v>0.5</v>
      </c>
      <c r="FQ16" s="717">
        <v>0</v>
      </c>
      <c r="FR16" s="717">
        <v>0</v>
      </c>
      <c r="FS16" s="716">
        <v>0.7</v>
      </c>
      <c r="FT16" s="716">
        <v>0.7</v>
      </c>
      <c r="FU16" s="716">
        <v>0.7</v>
      </c>
      <c r="FV16" s="716">
        <v>0.7</v>
      </c>
      <c r="FW16" s="718">
        <v>0.5</v>
      </c>
      <c r="FX16" s="717">
        <v>0</v>
      </c>
      <c r="FY16" s="717">
        <v>0</v>
      </c>
      <c r="FZ16" s="716">
        <v>0.7</v>
      </c>
      <c r="GA16" s="716">
        <v>0.7</v>
      </c>
      <c r="GB16" s="716">
        <v>0.7</v>
      </c>
      <c r="GC16" s="716">
        <v>0.7</v>
      </c>
      <c r="GD16" s="718">
        <v>0.5</v>
      </c>
      <c r="GE16" s="717">
        <v>0</v>
      </c>
      <c r="GF16" s="717">
        <v>0</v>
      </c>
      <c r="GG16" s="716">
        <v>0.7</v>
      </c>
      <c r="GH16" s="716">
        <v>0.7</v>
      </c>
      <c r="GI16" s="716">
        <v>0.7</v>
      </c>
      <c r="GJ16" s="716">
        <v>0.7</v>
      </c>
      <c r="GK16" s="718">
        <v>0.5</v>
      </c>
      <c r="GL16" s="717">
        <v>0</v>
      </c>
      <c r="GM16" s="717">
        <v>0</v>
      </c>
      <c r="GN16" s="716">
        <v>0.7</v>
      </c>
      <c r="GO16" s="716">
        <v>0.7</v>
      </c>
      <c r="GP16" s="716">
        <v>0.7</v>
      </c>
      <c r="GQ16" s="716">
        <v>0.7</v>
      </c>
      <c r="GR16" s="718">
        <v>0.5</v>
      </c>
      <c r="GS16" s="717">
        <v>0</v>
      </c>
      <c r="GT16" s="717">
        <v>0</v>
      </c>
      <c r="GU16" s="716">
        <v>0.7</v>
      </c>
      <c r="GV16" s="716">
        <v>0.7</v>
      </c>
      <c r="GW16" s="716">
        <v>0.7</v>
      </c>
      <c r="GX16" s="716">
        <v>0.7</v>
      </c>
      <c r="GY16" s="718">
        <v>0.5</v>
      </c>
      <c r="GZ16" s="717">
        <v>0</v>
      </c>
      <c r="HA16" s="717">
        <v>0</v>
      </c>
      <c r="HB16" s="716">
        <v>0.7</v>
      </c>
      <c r="HC16" s="716">
        <v>0</v>
      </c>
      <c r="HD16" s="716">
        <v>0</v>
      </c>
      <c r="HE16" s="716">
        <v>0</v>
      </c>
      <c r="HF16" s="718">
        <v>0.5</v>
      </c>
      <c r="HG16" s="717">
        <v>0</v>
      </c>
      <c r="HH16" s="717">
        <v>0</v>
      </c>
      <c r="HI16" s="716">
        <v>0.7</v>
      </c>
      <c r="HJ16" s="716">
        <v>0.7</v>
      </c>
      <c r="HK16" s="716">
        <v>0.7</v>
      </c>
      <c r="HL16" s="716">
        <v>0.7</v>
      </c>
      <c r="HM16" s="718">
        <v>0.5</v>
      </c>
      <c r="HN16" s="717">
        <v>0</v>
      </c>
      <c r="HO16" s="717">
        <v>0</v>
      </c>
      <c r="HP16" s="716">
        <v>0.7</v>
      </c>
      <c r="HQ16" s="716">
        <v>0.7</v>
      </c>
      <c r="HR16" s="716">
        <v>0.7</v>
      </c>
      <c r="HS16" s="716">
        <v>0.7</v>
      </c>
      <c r="HT16" s="718">
        <v>0.5</v>
      </c>
      <c r="HU16" s="717">
        <v>0</v>
      </c>
      <c r="HV16" s="717">
        <v>0</v>
      </c>
      <c r="HW16" s="716">
        <v>0.7</v>
      </c>
      <c r="HX16" s="716">
        <v>0.7</v>
      </c>
      <c r="HY16" s="716">
        <v>0.7</v>
      </c>
      <c r="HZ16" s="716">
        <v>0.7</v>
      </c>
      <c r="IA16" s="718">
        <v>0.5</v>
      </c>
      <c r="IB16" s="717">
        <v>0</v>
      </c>
      <c r="IC16" s="717">
        <v>0</v>
      </c>
      <c r="ID16" s="716">
        <v>0.7</v>
      </c>
      <c r="IE16" s="716">
        <v>0.7</v>
      </c>
      <c r="IF16" s="716">
        <v>0.7</v>
      </c>
      <c r="IG16" s="716">
        <v>0.7</v>
      </c>
      <c r="IH16" s="718">
        <v>0</v>
      </c>
      <c r="II16" s="717">
        <v>0</v>
      </c>
      <c r="IJ16" s="717">
        <v>0</v>
      </c>
      <c r="IK16" s="716">
        <v>0.7</v>
      </c>
      <c r="IL16" s="716">
        <v>0.7</v>
      </c>
      <c r="IM16" s="716">
        <v>0.7</v>
      </c>
      <c r="IN16" s="716">
        <v>0.7</v>
      </c>
      <c r="IO16" s="718">
        <v>0.5</v>
      </c>
      <c r="IP16" s="717">
        <v>0</v>
      </c>
      <c r="IQ16" s="717">
        <v>0</v>
      </c>
      <c r="IR16" s="716">
        <v>0</v>
      </c>
      <c r="IS16" s="716">
        <v>0.7</v>
      </c>
      <c r="IT16" s="716">
        <v>0.7</v>
      </c>
      <c r="IU16" s="716">
        <v>0.7</v>
      </c>
      <c r="IV16" s="718">
        <v>0.5</v>
      </c>
      <c r="IW16" s="717">
        <v>0</v>
      </c>
      <c r="IX16" s="717">
        <v>0</v>
      </c>
      <c r="IY16" s="716">
        <v>0.7</v>
      </c>
      <c r="IZ16" s="716">
        <v>0.7</v>
      </c>
      <c r="JA16" s="716">
        <v>0.7</v>
      </c>
      <c r="JB16" s="716">
        <v>0.7</v>
      </c>
      <c r="JC16" s="718">
        <v>0.5</v>
      </c>
      <c r="JD16" s="717">
        <v>0</v>
      </c>
      <c r="JE16" s="717">
        <v>0</v>
      </c>
      <c r="JF16" s="716">
        <v>0.7</v>
      </c>
      <c r="JG16" s="716">
        <v>0.7</v>
      </c>
      <c r="JH16" s="716">
        <v>0.7</v>
      </c>
      <c r="JI16" s="716">
        <v>0.7</v>
      </c>
      <c r="JJ16" s="718">
        <v>0.5</v>
      </c>
      <c r="JK16" s="717">
        <v>0</v>
      </c>
      <c r="JL16" s="717">
        <v>0</v>
      </c>
      <c r="JM16" s="716">
        <v>0.7</v>
      </c>
      <c r="JN16" s="716">
        <v>0.7</v>
      </c>
      <c r="JO16" s="716">
        <v>0.7</v>
      </c>
      <c r="JP16" s="716">
        <v>0.7</v>
      </c>
      <c r="JQ16" s="718">
        <v>0.5</v>
      </c>
      <c r="JR16" s="717">
        <v>0</v>
      </c>
      <c r="JS16" s="717">
        <v>0</v>
      </c>
      <c r="JT16" s="716">
        <v>0.7</v>
      </c>
      <c r="JU16" s="716">
        <v>0.7</v>
      </c>
      <c r="JV16" s="716">
        <v>0.7</v>
      </c>
      <c r="JW16" s="716">
        <v>0.7</v>
      </c>
      <c r="JX16" s="718">
        <v>0.5</v>
      </c>
      <c r="JY16" s="717">
        <v>0</v>
      </c>
      <c r="JZ16" s="717">
        <v>0</v>
      </c>
      <c r="KA16" s="716">
        <v>0.7</v>
      </c>
      <c r="KB16" s="716">
        <v>0.7</v>
      </c>
      <c r="KC16" s="716">
        <v>0.7</v>
      </c>
      <c r="KD16" s="716">
        <v>0.7</v>
      </c>
      <c r="KE16" s="718">
        <v>0.5</v>
      </c>
      <c r="KF16" s="717">
        <v>0</v>
      </c>
      <c r="KG16" s="717">
        <v>0</v>
      </c>
      <c r="KH16" s="717">
        <v>0</v>
      </c>
      <c r="KI16" s="716">
        <v>0</v>
      </c>
      <c r="KJ16" s="717">
        <v>0</v>
      </c>
      <c r="KK16" s="717">
        <v>0</v>
      </c>
      <c r="KL16" s="717">
        <v>0</v>
      </c>
      <c r="KM16" s="717">
        <v>0</v>
      </c>
      <c r="KN16" s="717">
        <v>0</v>
      </c>
      <c r="KO16" s="716">
        <v>0</v>
      </c>
      <c r="KP16" s="716">
        <v>0</v>
      </c>
      <c r="KQ16" s="717">
        <v>0</v>
      </c>
      <c r="KR16" s="716">
        <v>0.7</v>
      </c>
      <c r="KS16" s="718">
        <v>0.5</v>
      </c>
      <c r="KT16" s="717">
        <v>0</v>
      </c>
      <c r="KU16" s="717">
        <v>0</v>
      </c>
      <c r="KV16" s="717">
        <v>0</v>
      </c>
      <c r="KW16" s="716">
        <v>0.7</v>
      </c>
      <c r="KX16" s="716">
        <v>0.7</v>
      </c>
      <c r="KY16" s="716">
        <v>0.7</v>
      </c>
      <c r="KZ16" s="718">
        <v>0.5</v>
      </c>
      <c r="LA16" s="717">
        <v>0</v>
      </c>
      <c r="LB16" s="717">
        <v>0</v>
      </c>
      <c r="LC16" s="716">
        <v>0.7</v>
      </c>
      <c r="LD16" s="716">
        <v>0.7</v>
      </c>
      <c r="LE16" s="716">
        <v>0.7</v>
      </c>
      <c r="LF16" s="716">
        <v>0.7</v>
      </c>
      <c r="LG16" s="718">
        <v>0.5</v>
      </c>
      <c r="LH16" s="717">
        <v>0</v>
      </c>
      <c r="LI16" s="717">
        <v>0</v>
      </c>
      <c r="LJ16" s="716">
        <v>0.7</v>
      </c>
      <c r="LK16" s="716">
        <v>0.7</v>
      </c>
      <c r="LL16" s="716">
        <v>0.7</v>
      </c>
      <c r="LM16" s="716">
        <v>0.7</v>
      </c>
      <c r="LN16" s="718">
        <v>0.5</v>
      </c>
      <c r="LO16" s="717">
        <v>0</v>
      </c>
      <c r="LP16" s="717">
        <v>0</v>
      </c>
      <c r="LQ16" s="718">
        <v>0</v>
      </c>
      <c r="LR16" s="718">
        <v>0</v>
      </c>
      <c r="LS16" s="718">
        <v>0</v>
      </c>
      <c r="LT16" s="718">
        <v>0</v>
      </c>
      <c r="LU16" s="718">
        <v>0.5</v>
      </c>
      <c r="LV16" s="717">
        <v>0</v>
      </c>
      <c r="LW16" s="717">
        <v>0</v>
      </c>
      <c r="LX16" s="716">
        <v>0.7</v>
      </c>
      <c r="LY16" s="716">
        <v>0.7</v>
      </c>
      <c r="LZ16" s="716">
        <v>0.7</v>
      </c>
      <c r="MA16" s="716">
        <v>0.7</v>
      </c>
      <c r="MB16" s="718">
        <v>0.5</v>
      </c>
      <c r="MC16" s="717">
        <v>0</v>
      </c>
      <c r="MD16" s="717">
        <v>0</v>
      </c>
      <c r="ME16" s="716">
        <v>0</v>
      </c>
      <c r="MF16" s="716">
        <v>0</v>
      </c>
      <c r="MG16" s="716">
        <v>0</v>
      </c>
      <c r="MH16" s="716">
        <v>0</v>
      </c>
      <c r="MI16" s="716">
        <v>0</v>
      </c>
      <c r="MJ16" s="717">
        <v>0</v>
      </c>
      <c r="MK16" s="717">
        <v>0</v>
      </c>
      <c r="ML16" s="716">
        <v>0.99</v>
      </c>
      <c r="MM16" s="716">
        <v>0.99</v>
      </c>
      <c r="MN16" s="716">
        <v>0.99</v>
      </c>
      <c r="MO16" s="716">
        <v>0.99</v>
      </c>
      <c r="MP16" s="718">
        <v>0.64</v>
      </c>
      <c r="MQ16" s="717">
        <v>0</v>
      </c>
      <c r="MR16" s="717">
        <v>0</v>
      </c>
      <c r="MS16" s="716">
        <v>0.99</v>
      </c>
      <c r="MT16" s="716">
        <v>0.99</v>
      </c>
      <c r="MU16" s="716">
        <v>0.99</v>
      </c>
      <c r="MV16" s="716">
        <v>0.99</v>
      </c>
      <c r="MW16" s="718">
        <v>0.64</v>
      </c>
      <c r="MX16" s="717">
        <v>0</v>
      </c>
      <c r="MY16" s="717">
        <v>0</v>
      </c>
      <c r="MZ16" s="716">
        <v>0.99</v>
      </c>
      <c r="NA16" s="716">
        <v>0.99</v>
      </c>
      <c r="NB16" s="716">
        <v>0.99</v>
      </c>
      <c r="NC16" s="716">
        <v>0.99</v>
      </c>
      <c r="ND16" s="718">
        <v>0.64</v>
      </c>
      <c r="NE16" s="717">
        <v>0</v>
      </c>
      <c r="NF16" s="717">
        <v>0</v>
      </c>
      <c r="NG16" s="716">
        <v>0.99</v>
      </c>
      <c r="NH16" s="716">
        <v>0.99</v>
      </c>
      <c r="NI16" s="716">
        <v>0.99</v>
      </c>
      <c r="NJ16" s="716">
        <v>0.99</v>
      </c>
      <c r="NK16" s="718">
        <v>0.64</v>
      </c>
      <c r="NL16" s="717">
        <v>0</v>
      </c>
      <c r="NM16" s="717">
        <v>0</v>
      </c>
      <c r="NN16" s="716">
        <v>0.7</v>
      </c>
      <c r="NO16" s="716">
        <v>0.7</v>
      </c>
      <c r="NP16" s="716">
        <v>0.7</v>
      </c>
      <c r="NQ16" s="716">
        <v>0.7</v>
      </c>
      <c r="NR16" s="718">
        <v>0.5</v>
      </c>
      <c r="NS16" s="717">
        <v>0</v>
      </c>
      <c r="NT16" s="717">
        <v>0</v>
      </c>
      <c r="NU16" s="716">
        <v>0.7</v>
      </c>
      <c r="NV16" s="716">
        <v>0.7</v>
      </c>
      <c r="NW16" s="716">
        <v>0.7</v>
      </c>
      <c r="NX16" s="716">
        <v>0.7</v>
      </c>
      <c r="NY16" s="718">
        <v>0.5</v>
      </c>
      <c r="NZ16" s="717">
        <v>0</v>
      </c>
      <c r="OA16" s="717">
        <v>0</v>
      </c>
      <c r="OB16" s="716">
        <v>0.99</v>
      </c>
      <c r="OC16" s="716">
        <v>9.99</v>
      </c>
      <c r="OD16" s="716">
        <v>0.99</v>
      </c>
      <c r="OE16" s="716">
        <v>0.99</v>
      </c>
      <c r="OF16" s="716">
        <v>0.65</v>
      </c>
      <c r="OG16" s="717">
        <v>0</v>
      </c>
      <c r="OH16" s="717">
        <v>0</v>
      </c>
      <c r="OI16" s="716">
        <v>0.99</v>
      </c>
      <c r="OJ16" s="716">
        <v>0.99</v>
      </c>
      <c r="OK16" s="716">
        <v>0.99</v>
      </c>
      <c r="OL16" s="716">
        <v>0.99</v>
      </c>
      <c r="OM16" s="716">
        <v>0.64</v>
      </c>
      <c r="ON16" s="717">
        <v>0</v>
      </c>
      <c r="OO16" s="717">
        <v>0</v>
      </c>
      <c r="OP16" s="716">
        <v>0.7</v>
      </c>
      <c r="OQ16" s="716">
        <v>0</v>
      </c>
      <c r="OR16" s="716">
        <v>0.7</v>
      </c>
      <c r="OS16" s="716">
        <v>0.7</v>
      </c>
      <c r="OT16" s="716">
        <v>0.5</v>
      </c>
      <c r="OU16" s="717">
        <v>0</v>
      </c>
      <c r="OV16" s="717">
        <v>0</v>
      </c>
      <c r="OW16" s="716">
        <v>0</v>
      </c>
      <c r="OX16" s="716">
        <v>0.7</v>
      </c>
      <c r="OY16" s="716">
        <v>0.7</v>
      </c>
      <c r="OZ16" s="716">
        <v>0.7</v>
      </c>
      <c r="PA16" s="716">
        <v>0.5</v>
      </c>
      <c r="PB16" s="717">
        <v>0</v>
      </c>
      <c r="PC16" s="717">
        <v>0</v>
      </c>
      <c r="PD16" s="716">
        <v>0.7</v>
      </c>
      <c r="PE16" s="716">
        <v>0.7</v>
      </c>
      <c r="PF16" s="716">
        <v>0.7</v>
      </c>
      <c r="PG16" s="716">
        <v>0</v>
      </c>
      <c r="PH16" s="718">
        <v>0</v>
      </c>
      <c r="PI16" s="717">
        <v>0</v>
      </c>
      <c r="PJ16" s="717">
        <v>0</v>
      </c>
      <c r="PK16" s="716">
        <v>0.7</v>
      </c>
      <c r="PL16" s="716">
        <v>0.7</v>
      </c>
      <c r="PM16" s="716">
        <v>0.7</v>
      </c>
      <c r="PN16" s="716">
        <v>0.7</v>
      </c>
      <c r="PO16" s="716">
        <v>0.5</v>
      </c>
      <c r="PP16" s="717"/>
      <c r="PQ16" s="717"/>
      <c r="PR16" s="716">
        <v>0.7</v>
      </c>
      <c r="PS16" s="716">
        <v>0.7</v>
      </c>
      <c r="PT16" s="716">
        <v>0.7</v>
      </c>
      <c r="PU16" s="716">
        <v>0.7</v>
      </c>
      <c r="PV16" s="716">
        <v>0.5</v>
      </c>
      <c r="PW16" s="717"/>
      <c r="PX16" s="717"/>
      <c r="PY16" s="716">
        <v>0.7</v>
      </c>
      <c r="PZ16" s="716">
        <v>0.7</v>
      </c>
      <c r="QA16" s="716">
        <v>0.7</v>
      </c>
      <c r="QB16" s="716">
        <v>0.7</v>
      </c>
      <c r="QC16" s="716">
        <v>0.5</v>
      </c>
      <c r="QD16" s="717"/>
      <c r="QE16" s="717"/>
      <c r="QF16" s="716">
        <v>0</v>
      </c>
      <c r="QG16" s="716">
        <v>0.7</v>
      </c>
      <c r="QH16" s="716">
        <v>0.7</v>
      </c>
      <c r="QI16" s="716">
        <v>0.7</v>
      </c>
      <c r="QJ16" s="716">
        <v>0.5</v>
      </c>
      <c r="QK16" s="717"/>
      <c r="QL16" s="717"/>
      <c r="QM16" s="716">
        <v>0.7</v>
      </c>
      <c r="QN16" s="716">
        <v>0.7</v>
      </c>
      <c r="QO16" s="716">
        <v>0.7</v>
      </c>
      <c r="QP16" s="716">
        <v>0.7</v>
      </c>
      <c r="QQ16" s="716">
        <v>0.5</v>
      </c>
      <c r="QR16" s="717"/>
      <c r="QS16" s="717"/>
      <c r="QT16" s="716">
        <v>0.7</v>
      </c>
      <c r="QU16" s="716">
        <v>0.7</v>
      </c>
      <c r="QV16" s="716">
        <v>0.7</v>
      </c>
      <c r="QW16" s="716">
        <v>0.7</v>
      </c>
      <c r="QX16" s="716">
        <v>0.5</v>
      </c>
      <c r="QY16" s="717"/>
      <c r="QZ16" s="717"/>
      <c r="RA16" s="716">
        <v>0.7</v>
      </c>
      <c r="RB16" s="716">
        <v>0.7</v>
      </c>
      <c r="RC16" s="716">
        <v>0.7</v>
      </c>
      <c r="RD16" s="717"/>
      <c r="RE16" s="716">
        <v>0</v>
      </c>
      <c r="RF16" s="717"/>
      <c r="RG16" s="717"/>
      <c r="RH16" s="716">
        <v>0</v>
      </c>
      <c r="RI16" s="716">
        <v>0.7</v>
      </c>
      <c r="RJ16" s="716">
        <v>0.7</v>
      </c>
      <c r="RK16" s="716">
        <v>0.7</v>
      </c>
      <c r="RL16" s="716">
        <v>0.5</v>
      </c>
      <c r="RM16" s="717"/>
      <c r="RN16" s="717"/>
      <c r="RO16" s="716">
        <v>0.99</v>
      </c>
      <c r="RP16" s="716">
        <v>0.99</v>
      </c>
      <c r="RQ16" s="716">
        <v>0.99</v>
      </c>
      <c r="RR16" s="716">
        <v>0.99</v>
      </c>
      <c r="RS16" s="716">
        <v>0.64</v>
      </c>
      <c r="RT16" s="717"/>
      <c r="RU16" s="717"/>
      <c r="RV16" s="716">
        <v>0.7</v>
      </c>
      <c r="RW16" s="716">
        <v>0.7</v>
      </c>
      <c r="RX16" s="716">
        <v>0.7</v>
      </c>
      <c r="RY16" s="716">
        <v>0.7</v>
      </c>
      <c r="RZ16" s="716">
        <v>0.5</v>
      </c>
      <c r="SA16" s="717"/>
      <c r="SB16" s="717"/>
      <c r="SC16" s="716">
        <v>0.99</v>
      </c>
      <c r="SD16" s="716">
        <v>0.99</v>
      </c>
      <c r="SE16" s="716">
        <v>0.99</v>
      </c>
      <c r="SF16" s="716">
        <v>0.99</v>
      </c>
      <c r="SG16" s="716">
        <v>0.64</v>
      </c>
      <c r="SH16" s="717"/>
      <c r="SI16" s="717"/>
      <c r="SJ16" s="716">
        <v>0.01</v>
      </c>
      <c r="SK16" s="716">
        <v>0.01</v>
      </c>
      <c r="SL16" s="716">
        <v>0.01</v>
      </c>
      <c r="SM16" s="716">
        <v>0</v>
      </c>
      <c r="SN16" s="716">
        <v>0</v>
      </c>
      <c r="SO16" s="717"/>
      <c r="SP16" s="717"/>
      <c r="SQ16" s="716">
        <v>0.01</v>
      </c>
      <c r="SR16" s="716">
        <v>0.01</v>
      </c>
      <c r="SS16" s="716">
        <v>0.7</v>
      </c>
      <c r="ST16" s="716">
        <v>0.7</v>
      </c>
      <c r="SU16" s="761">
        <v>0.5</v>
      </c>
      <c r="SV16" s="755"/>
      <c r="SW16" s="749"/>
      <c r="SX16" s="748">
        <v>0.99</v>
      </c>
      <c r="SY16" s="748">
        <v>0.99</v>
      </c>
      <c r="SZ16" s="748">
        <v>0.99</v>
      </c>
      <c r="TA16" s="748">
        <v>0.99</v>
      </c>
      <c r="TB16" s="748">
        <v>0.64</v>
      </c>
      <c r="TC16" s="749"/>
      <c r="TD16" s="749"/>
      <c r="TE16" s="750">
        <v>0</v>
      </c>
      <c r="TF16" s="750">
        <v>0</v>
      </c>
      <c r="TG16" s="750">
        <v>0</v>
      </c>
      <c r="TH16" s="750">
        <v>0</v>
      </c>
      <c r="TI16" s="750">
        <v>0</v>
      </c>
      <c r="TJ16" s="749"/>
      <c r="TK16" s="749"/>
      <c r="TL16" s="748">
        <v>0.99</v>
      </c>
      <c r="TM16" s="748">
        <v>0.99</v>
      </c>
      <c r="TN16" s="748">
        <v>0.99</v>
      </c>
      <c r="TO16" s="748">
        <v>0.99</v>
      </c>
      <c r="TP16" s="748">
        <v>0.64</v>
      </c>
      <c r="TQ16" s="749"/>
      <c r="TR16" s="749"/>
      <c r="TS16" s="748">
        <v>0.01</v>
      </c>
      <c r="TT16" s="748">
        <v>0.01</v>
      </c>
      <c r="TU16" s="748">
        <v>0.01</v>
      </c>
      <c r="TV16" s="748">
        <v>0.01</v>
      </c>
      <c r="TW16" s="748">
        <v>0.01</v>
      </c>
      <c r="TX16" s="749"/>
      <c r="TY16" s="766"/>
      <c r="TZ16" s="761">
        <v>0</v>
      </c>
      <c r="UA16" s="756">
        <v>0.99</v>
      </c>
      <c r="UB16" s="748">
        <v>0.99</v>
      </c>
      <c r="UC16" s="748">
        <v>0.99</v>
      </c>
      <c r="UD16" s="748">
        <v>0.64</v>
      </c>
      <c r="UE16" s="749"/>
      <c r="UF16" s="749"/>
      <c r="UG16" s="748">
        <v>0.99</v>
      </c>
      <c r="UH16" s="748">
        <v>0.99</v>
      </c>
      <c r="UI16" s="748">
        <v>0.99</v>
      </c>
      <c r="UJ16" s="748">
        <v>0.99</v>
      </c>
      <c r="UK16" s="748">
        <v>0.64</v>
      </c>
      <c r="UL16" s="749"/>
      <c r="UM16" s="749"/>
      <c r="UN16" s="748">
        <v>0.01</v>
      </c>
      <c r="UO16" s="748">
        <v>0.01</v>
      </c>
      <c r="UP16" s="748">
        <v>0.01</v>
      </c>
      <c r="UQ16" s="748">
        <v>0.01</v>
      </c>
      <c r="UR16" s="748">
        <v>0.01</v>
      </c>
      <c r="US16" s="749"/>
      <c r="UT16" s="749"/>
      <c r="UU16" s="748">
        <v>0.99</v>
      </c>
      <c r="UV16" s="748">
        <v>0.99</v>
      </c>
      <c r="UW16" s="748">
        <v>0.99</v>
      </c>
      <c r="UX16" s="748">
        <v>0.99</v>
      </c>
      <c r="UY16" s="748">
        <v>0.64</v>
      </c>
      <c r="UZ16" s="749"/>
      <c r="VA16" s="749"/>
      <c r="VB16" s="748">
        <v>0.99</v>
      </c>
      <c r="VC16" s="767">
        <v>0.99</v>
      </c>
      <c r="VD16" s="761">
        <v>0.99</v>
      </c>
      <c r="VE16" s="761">
        <v>0.99</v>
      </c>
      <c r="VF16" s="761">
        <v>0.64</v>
      </c>
      <c r="VG16" s="763"/>
      <c r="VH16" s="763"/>
      <c r="VI16" s="761">
        <v>1</v>
      </c>
      <c r="VJ16" s="761">
        <v>1</v>
      </c>
      <c r="VK16" s="761">
        <v>1</v>
      </c>
      <c r="VL16" s="761">
        <v>1</v>
      </c>
      <c r="VM16" s="761">
        <v>0.65</v>
      </c>
      <c r="VN16" s="763"/>
      <c r="VO16" s="763"/>
      <c r="VP16" s="761">
        <v>1</v>
      </c>
      <c r="VQ16" s="761">
        <v>1</v>
      </c>
      <c r="VR16" s="761">
        <v>1</v>
      </c>
      <c r="VS16" s="761">
        <v>1</v>
      </c>
      <c r="VT16" s="761">
        <v>0.65</v>
      </c>
      <c r="VU16" s="763"/>
      <c r="VV16" s="763"/>
      <c r="VW16" s="761">
        <v>1</v>
      </c>
      <c r="VX16" s="761">
        <v>1</v>
      </c>
      <c r="VY16" s="761">
        <v>1</v>
      </c>
      <c r="VZ16" s="761">
        <v>1</v>
      </c>
      <c r="WA16" s="761">
        <v>0.65</v>
      </c>
      <c r="WB16" s="763"/>
      <c r="WC16" s="763"/>
      <c r="WD16" s="761">
        <v>1</v>
      </c>
      <c r="WE16" s="761">
        <v>1</v>
      </c>
      <c r="WF16" s="761">
        <v>1</v>
      </c>
      <c r="WG16" s="761">
        <v>1</v>
      </c>
      <c r="WH16" s="761">
        <v>0.65</v>
      </c>
      <c r="WI16" s="763"/>
      <c r="WJ16" s="763"/>
      <c r="WK16" s="761">
        <v>1</v>
      </c>
      <c r="WL16" s="761">
        <v>1</v>
      </c>
      <c r="WM16" s="761">
        <v>1</v>
      </c>
      <c r="WN16" s="761">
        <v>1</v>
      </c>
      <c r="WO16" s="761">
        <v>0.65</v>
      </c>
      <c r="WP16" s="763"/>
      <c r="WQ16" s="763"/>
      <c r="WR16" s="761">
        <v>0</v>
      </c>
      <c r="WS16" s="761">
        <v>0</v>
      </c>
      <c r="WT16" s="761">
        <v>1</v>
      </c>
      <c r="WU16" s="761">
        <v>1</v>
      </c>
      <c r="WV16" s="761">
        <v>0.65</v>
      </c>
      <c r="WW16" s="763"/>
      <c r="WX16" s="763"/>
      <c r="WY16" s="761">
        <v>1</v>
      </c>
      <c r="WZ16" s="761">
        <v>1</v>
      </c>
      <c r="XA16" s="761">
        <v>1</v>
      </c>
      <c r="XB16" s="761">
        <v>1</v>
      </c>
      <c r="XC16" s="761">
        <v>0.65</v>
      </c>
      <c r="XD16" s="763"/>
      <c r="XE16" s="763"/>
      <c r="XF16" s="761">
        <v>1</v>
      </c>
      <c r="XG16" s="761">
        <v>1</v>
      </c>
      <c r="XH16" s="761">
        <v>1</v>
      </c>
      <c r="XI16" s="761">
        <v>1</v>
      </c>
      <c r="XJ16" s="761">
        <v>0.65</v>
      </c>
      <c r="XK16" s="763"/>
      <c r="XL16" s="763"/>
      <c r="XM16" s="761">
        <v>1</v>
      </c>
      <c r="XN16" s="761">
        <v>1</v>
      </c>
      <c r="XO16" s="761">
        <v>1</v>
      </c>
      <c r="XP16" s="761">
        <v>1</v>
      </c>
      <c r="XQ16" s="761">
        <v>0.65</v>
      </c>
      <c r="XR16" s="763"/>
      <c r="XS16" s="763"/>
      <c r="XT16" s="761">
        <v>1</v>
      </c>
      <c r="XU16" s="761">
        <v>1</v>
      </c>
      <c r="XV16" s="761">
        <v>1</v>
      </c>
      <c r="XW16" s="761">
        <v>1</v>
      </c>
      <c r="XX16" s="761">
        <v>0.65</v>
      </c>
      <c r="XY16" s="763"/>
      <c r="XZ16" s="763"/>
      <c r="YA16" s="761">
        <v>1</v>
      </c>
      <c r="YB16" s="761">
        <v>1</v>
      </c>
      <c r="YC16" s="761">
        <v>1</v>
      </c>
      <c r="YD16" s="761">
        <v>1</v>
      </c>
      <c r="YE16" s="761">
        <v>0.65</v>
      </c>
      <c r="YF16" s="763"/>
      <c r="YG16" s="763"/>
      <c r="YH16" s="761">
        <v>0</v>
      </c>
      <c r="YI16" s="761">
        <v>0</v>
      </c>
      <c r="YJ16" s="761">
        <v>0</v>
      </c>
      <c r="YK16" s="761">
        <v>0</v>
      </c>
      <c r="YL16" s="761">
        <v>0</v>
      </c>
      <c r="YM16" s="763"/>
      <c r="YN16" s="763"/>
      <c r="YO16" s="761">
        <v>1</v>
      </c>
      <c r="YP16" s="761">
        <v>0</v>
      </c>
      <c r="YQ16" s="761">
        <v>0</v>
      </c>
      <c r="YR16" s="761">
        <v>0</v>
      </c>
      <c r="YS16" s="761">
        <v>0.65</v>
      </c>
      <c r="YT16" s="763"/>
      <c r="YU16" s="763"/>
      <c r="YV16" s="761">
        <v>0</v>
      </c>
      <c r="YW16" s="761">
        <v>0</v>
      </c>
      <c r="YX16" s="761">
        <v>1</v>
      </c>
      <c r="YY16" s="761">
        <v>1</v>
      </c>
      <c r="YZ16" s="761">
        <v>0.65</v>
      </c>
      <c r="ZA16" s="763"/>
      <c r="ZB16" s="763"/>
      <c r="ZC16" s="761">
        <v>1</v>
      </c>
      <c r="ZD16" s="761">
        <v>1</v>
      </c>
      <c r="ZE16" s="761">
        <v>1</v>
      </c>
      <c r="ZF16" s="761">
        <v>1</v>
      </c>
      <c r="ZG16" s="761">
        <v>0.65</v>
      </c>
      <c r="ZH16" s="763"/>
      <c r="ZI16" s="763"/>
      <c r="ZJ16" s="761">
        <v>1</v>
      </c>
      <c r="ZK16" s="761">
        <v>1</v>
      </c>
      <c r="ZL16" s="761">
        <v>1</v>
      </c>
      <c r="ZM16" s="761">
        <v>1</v>
      </c>
      <c r="ZN16" s="761">
        <v>0.65</v>
      </c>
      <c r="ZO16" s="763"/>
      <c r="ZP16" s="763"/>
      <c r="ZQ16" s="761">
        <v>1</v>
      </c>
      <c r="ZR16" s="761">
        <v>1</v>
      </c>
      <c r="ZS16" s="761">
        <v>1</v>
      </c>
      <c r="ZT16" s="761">
        <v>1</v>
      </c>
      <c r="ZU16" s="761">
        <v>0.65</v>
      </c>
      <c r="ZV16" s="763"/>
      <c r="ZW16" s="763"/>
      <c r="ZX16" s="761">
        <v>1</v>
      </c>
      <c r="ZY16" s="761">
        <v>1</v>
      </c>
      <c r="ZZ16" s="761">
        <v>1</v>
      </c>
      <c r="AAA16" s="761">
        <v>1</v>
      </c>
      <c r="AAB16" s="761">
        <v>0.65</v>
      </c>
      <c r="AAC16" s="763"/>
      <c r="AAD16" s="763"/>
      <c r="AAE16" s="761">
        <v>1</v>
      </c>
      <c r="AAF16" s="761">
        <v>1</v>
      </c>
      <c r="AAG16" s="761">
        <v>1</v>
      </c>
      <c r="AAH16" s="761">
        <v>1</v>
      </c>
      <c r="AAI16" s="761">
        <v>0.65</v>
      </c>
      <c r="AAJ16" s="763"/>
      <c r="AAK16" s="763"/>
      <c r="AAL16" s="761">
        <v>1</v>
      </c>
      <c r="AAM16" s="761">
        <v>1</v>
      </c>
      <c r="AAN16" s="761">
        <v>1</v>
      </c>
      <c r="AAO16" s="761">
        <v>1</v>
      </c>
      <c r="AAP16" s="761">
        <v>0.65</v>
      </c>
      <c r="AAQ16" s="763"/>
      <c r="AAR16" s="763"/>
      <c r="AAS16" s="761">
        <v>1</v>
      </c>
      <c r="AAT16" s="761">
        <v>1</v>
      </c>
      <c r="AAU16" s="761">
        <v>1</v>
      </c>
      <c r="AAV16" s="761">
        <v>1</v>
      </c>
      <c r="AAW16" s="761">
        <v>0.65</v>
      </c>
      <c r="AAX16" s="763"/>
      <c r="AAY16" s="763"/>
      <c r="AAZ16" s="761">
        <v>1</v>
      </c>
      <c r="ABA16" s="761">
        <v>1</v>
      </c>
      <c r="ABB16" s="761">
        <v>1</v>
      </c>
      <c r="ABC16" s="761">
        <v>1</v>
      </c>
      <c r="ABD16" s="761">
        <v>0.65</v>
      </c>
      <c r="ABE16" s="763"/>
      <c r="ABF16" s="763"/>
      <c r="ABG16" s="761">
        <v>1</v>
      </c>
      <c r="ABH16" s="761">
        <v>1</v>
      </c>
      <c r="ABI16" s="761">
        <v>1</v>
      </c>
      <c r="ABJ16" s="761">
        <v>1</v>
      </c>
      <c r="ABK16" s="761">
        <v>0.65</v>
      </c>
      <c r="ABL16" s="763"/>
      <c r="ABM16" s="763"/>
      <c r="ABN16" s="761">
        <v>1</v>
      </c>
      <c r="ABO16" s="761">
        <v>1</v>
      </c>
      <c r="ABP16" s="761">
        <v>1</v>
      </c>
      <c r="ABQ16" s="761">
        <v>1</v>
      </c>
      <c r="ABR16" s="761">
        <v>0.65</v>
      </c>
      <c r="ABS16" s="763"/>
      <c r="ABT16" s="763"/>
      <c r="ABU16" s="761">
        <v>1</v>
      </c>
      <c r="ABV16" s="761">
        <v>1</v>
      </c>
      <c r="ABW16" s="761">
        <v>1</v>
      </c>
      <c r="ABX16" s="761">
        <v>1</v>
      </c>
      <c r="ABY16" s="761">
        <v>0.65</v>
      </c>
      <c r="ABZ16" s="763"/>
      <c r="ACA16" s="763"/>
      <c r="ACB16" s="761">
        <v>1</v>
      </c>
      <c r="ACC16" s="761">
        <v>1</v>
      </c>
      <c r="ACD16" s="761">
        <v>1</v>
      </c>
      <c r="ACE16" s="761">
        <v>1</v>
      </c>
      <c r="ACF16" s="761">
        <v>0.65</v>
      </c>
      <c r="ACG16" s="763"/>
      <c r="ACH16" s="763"/>
      <c r="ACI16" s="761">
        <v>0</v>
      </c>
      <c r="ACJ16" s="761">
        <v>0</v>
      </c>
      <c r="ACK16" s="761">
        <v>1</v>
      </c>
      <c r="ACL16" s="761">
        <v>1</v>
      </c>
      <c r="ACM16" s="761">
        <v>0.65</v>
      </c>
      <c r="ACN16" s="763"/>
      <c r="ACO16" s="763"/>
      <c r="ACP16" s="761">
        <v>1</v>
      </c>
      <c r="ACQ16" s="761">
        <v>1</v>
      </c>
      <c r="ACR16" s="761">
        <v>1</v>
      </c>
      <c r="ACS16" s="761">
        <v>1</v>
      </c>
      <c r="ACT16" s="761">
        <v>0.65</v>
      </c>
      <c r="ACU16" s="763"/>
      <c r="ACV16" s="763"/>
      <c r="ACW16" s="761">
        <v>1</v>
      </c>
      <c r="ACX16" s="761">
        <v>1</v>
      </c>
      <c r="ACY16" s="761">
        <v>1</v>
      </c>
      <c r="ACZ16" s="761">
        <v>1</v>
      </c>
      <c r="ADA16" s="762">
        <v>0.65</v>
      </c>
      <c r="ADB16" s="763"/>
      <c r="ADC16" s="763"/>
      <c r="ADD16" s="761">
        <v>1</v>
      </c>
      <c r="ADE16" s="761">
        <v>1</v>
      </c>
      <c r="ADF16" s="761">
        <v>1</v>
      </c>
      <c r="ADG16" s="761">
        <v>1</v>
      </c>
      <c r="ADH16" s="761">
        <v>0</v>
      </c>
      <c r="ADI16" s="763"/>
      <c r="ADJ16" s="763"/>
      <c r="ADK16" s="761">
        <v>0</v>
      </c>
      <c r="ADL16" s="761">
        <v>1</v>
      </c>
      <c r="ADM16" s="761">
        <v>1</v>
      </c>
      <c r="ADN16" s="761">
        <v>1</v>
      </c>
      <c r="ADO16" s="761">
        <v>0.65</v>
      </c>
      <c r="ADP16" s="763"/>
      <c r="ADQ16" s="763"/>
      <c r="ADR16" s="761">
        <v>1</v>
      </c>
      <c r="ADS16" s="761">
        <v>1</v>
      </c>
      <c r="ADT16" s="761">
        <v>1</v>
      </c>
      <c r="ADU16" s="761">
        <v>1</v>
      </c>
      <c r="ADV16" s="761">
        <v>0.65</v>
      </c>
      <c r="ADW16" s="763"/>
      <c r="ADX16" s="763"/>
      <c r="ADY16" s="761">
        <v>0</v>
      </c>
      <c r="ADZ16" s="761">
        <v>1</v>
      </c>
      <c r="AEA16" s="761">
        <v>1</v>
      </c>
      <c r="AEB16" s="761">
        <v>1</v>
      </c>
      <c r="AEC16" s="761">
        <v>0.65</v>
      </c>
      <c r="AED16" s="763"/>
      <c r="AEE16" s="763"/>
      <c r="AEF16" s="761">
        <v>1</v>
      </c>
      <c r="AEG16" s="761">
        <v>1</v>
      </c>
      <c r="AEH16" s="761">
        <v>1</v>
      </c>
      <c r="AEI16" s="761">
        <v>1</v>
      </c>
      <c r="AEJ16" s="761">
        <v>0.65</v>
      </c>
      <c r="AEK16" s="763"/>
      <c r="AEL16" s="763"/>
      <c r="AEM16" s="761">
        <v>1</v>
      </c>
      <c r="AEN16" s="761">
        <v>1</v>
      </c>
      <c r="AEO16" s="761">
        <v>1</v>
      </c>
      <c r="AEP16" s="761">
        <v>0</v>
      </c>
      <c r="AEQ16" s="761">
        <v>0</v>
      </c>
      <c r="AER16" s="763"/>
      <c r="AES16" s="763"/>
      <c r="AET16" s="761">
        <v>1</v>
      </c>
      <c r="AEU16" s="761">
        <v>1</v>
      </c>
      <c r="AEV16" s="761">
        <v>1</v>
      </c>
      <c r="AEW16" s="761">
        <v>1</v>
      </c>
      <c r="AEX16" s="761">
        <v>0.65</v>
      </c>
      <c r="AEY16" s="763"/>
      <c r="AEZ16" s="763"/>
      <c r="AFA16" s="761">
        <v>0</v>
      </c>
      <c r="AFB16" s="761">
        <v>1</v>
      </c>
      <c r="AFC16" s="761">
        <v>1</v>
      </c>
      <c r="AFD16" s="761">
        <v>1</v>
      </c>
      <c r="AFE16" s="761">
        <v>0.65</v>
      </c>
      <c r="AFF16" s="763"/>
      <c r="AFG16" s="763"/>
      <c r="AFH16" s="761">
        <v>1</v>
      </c>
      <c r="AFI16" s="761">
        <v>1</v>
      </c>
      <c r="AFJ16" s="761">
        <v>1</v>
      </c>
      <c r="AFK16" s="761">
        <v>0</v>
      </c>
      <c r="AFL16" s="761">
        <v>0.65</v>
      </c>
      <c r="AFM16" s="763"/>
      <c r="AFN16" s="763"/>
      <c r="AFO16" s="761">
        <v>1</v>
      </c>
      <c r="AFP16" s="761">
        <v>1</v>
      </c>
      <c r="AFQ16" s="761">
        <v>1</v>
      </c>
      <c r="AFR16" s="761">
        <v>1</v>
      </c>
      <c r="AFS16" s="761">
        <v>0.65</v>
      </c>
      <c r="AFT16" s="763"/>
      <c r="AFU16" s="763"/>
      <c r="AFV16" s="761">
        <v>1</v>
      </c>
      <c r="AFW16" s="761">
        <v>1</v>
      </c>
      <c r="AFX16" s="761">
        <v>1</v>
      </c>
      <c r="AFY16" s="761">
        <v>1</v>
      </c>
      <c r="AFZ16" s="761">
        <v>0.65</v>
      </c>
      <c r="AGA16" s="763"/>
      <c r="AGB16" s="763"/>
      <c r="AGC16" s="761">
        <v>0</v>
      </c>
      <c r="AGD16" s="761">
        <v>1</v>
      </c>
      <c r="AGE16" s="761">
        <v>1</v>
      </c>
      <c r="AGF16" s="761">
        <v>1</v>
      </c>
      <c r="AGG16" s="761">
        <v>0</v>
      </c>
      <c r="AGH16" s="763"/>
      <c r="AGI16" s="763"/>
      <c r="AGJ16" s="761">
        <v>0</v>
      </c>
      <c r="AGK16" s="761">
        <v>1</v>
      </c>
      <c r="AGL16" s="761">
        <v>1</v>
      </c>
      <c r="AGM16" s="761">
        <v>1</v>
      </c>
      <c r="AGN16" s="761">
        <v>0.65</v>
      </c>
      <c r="AGO16" s="763"/>
      <c r="AGP16" s="763"/>
      <c r="AGQ16" s="761">
        <v>1</v>
      </c>
      <c r="AGR16" s="761">
        <v>1</v>
      </c>
      <c r="AGS16" s="761">
        <v>1</v>
      </c>
      <c r="AGT16" s="761">
        <v>1</v>
      </c>
      <c r="AGU16" s="761">
        <v>0.65</v>
      </c>
      <c r="AGV16" s="763"/>
      <c r="AGW16" s="763"/>
      <c r="AGX16" s="761">
        <v>1</v>
      </c>
      <c r="AGY16" s="761">
        <v>1</v>
      </c>
      <c r="AGZ16" s="761">
        <v>1</v>
      </c>
      <c r="AHA16" s="761">
        <v>1</v>
      </c>
      <c r="AHB16" s="761">
        <v>0.65</v>
      </c>
      <c r="AHC16" s="763"/>
      <c r="AHD16" s="763"/>
      <c r="AHE16" s="761">
        <v>0</v>
      </c>
      <c r="AHF16" s="761">
        <v>0</v>
      </c>
      <c r="AHG16" s="761">
        <v>0</v>
      </c>
      <c r="AHH16" s="761">
        <v>0</v>
      </c>
      <c r="AHI16" s="762">
        <v>0</v>
      </c>
      <c r="AHJ16" s="763"/>
      <c r="AHK16" s="763"/>
      <c r="AHL16" s="761">
        <v>0</v>
      </c>
      <c r="AHM16" s="761">
        <v>0</v>
      </c>
      <c r="AHN16" s="761">
        <v>1</v>
      </c>
      <c r="AHO16" s="761">
        <v>1</v>
      </c>
      <c r="AHP16" s="762">
        <v>0.65</v>
      </c>
      <c r="AHQ16" s="763"/>
      <c r="AHR16" s="763"/>
      <c r="AHS16" s="761">
        <v>1</v>
      </c>
      <c r="AHT16" s="761">
        <v>1</v>
      </c>
      <c r="AHU16" s="761">
        <v>1</v>
      </c>
      <c r="AHV16" s="761">
        <v>1</v>
      </c>
      <c r="AHW16" s="761">
        <v>0.65</v>
      </c>
      <c r="AHX16" s="763"/>
      <c r="AHY16" s="763"/>
      <c r="AHZ16" s="761">
        <v>1</v>
      </c>
      <c r="AIA16" s="761">
        <v>1</v>
      </c>
      <c r="AIB16" s="761">
        <v>1</v>
      </c>
      <c r="AIC16" s="761">
        <v>1</v>
      </c>
      <c r="AID16" s="761">
        <v>0.65</v>
      </c>
      <c r="AIE16" s="763"/>
      <c r="AIF16" s="763"/>
      <c r="AIG16" s="761">
        <v>1</v>
      </c>
      <c r="AIH16" s="761">
        <v>1</v>
      </c>
      <c r="AII16" s="761">
        <v>1</v>
      </c>
      <c r="AIJ16" s="761">
        <v>1</v>
      </c>
      <c r="AIK16" s="761">
        <v>0.65</v>
      </c>
      <c r="AIL16" s="763"/>
      <c r="AIM16" s="763"/>
      <c r="AIN16" s="761">
        <v>1</v>
      </c>
      <c r="AIO16" s="761">
        <v>1</v>
      </c>
      <c r="AIP16" s="761">
        <v>1</v>
      </c>
      <c r="AIQ16" s="761">
        <v>1</v>
      </c>
      <c r="AIR16" s="761">
        <v>0.65</v>
      </c>
      <c r="AIS16" s="763"/>
      <c r="AIT16" s="763"/>
      <c r="AIU16" s="761">
        <v>1</v>
      </c>
      <c r="AIV16" s="761">
        <v>1</v>
      </c>
      <c r="AIW16" s="761">
        <v>1</v>
      </c>
      <c r="AIX16" s="761">
        <v>1</v>
      </c>
      <c r="AIY16" s="761">
        <v>0.65</v>
      </c>
      <c r="AIZ16" s="763"/>
      <c r="AJA16" s="763"/>
      <c r="AJB16" s="761">
        <v>1</v>
      </c>
      <c r="AJC16" s="761">
        <v>1</v>
      </c>
      <c r="AJD16" s="761">
        <v>1</v>
      </c>
      <c r="AJE16" s="761">
        <v>1</v>
      </c>
      <c r="AJF16" s="761">
        <v>0.65</v>
      </c>
      <c r="AJG16" s="763"/>
      <c r="AJH16" s="763"/>
      <c r="AJI16" s="761">
        <v>1</v>
      </c>
      <c r="AJJ16" s="761">
        <v>1</v>
      </c>
      <c r="AJK16" s="761">
        <v>1</v>
      </c>
      <c r="AJL16" s="761">
        <v>1</v>
      </c>
      <c r="AJM16" s="761">
        <v>0.65</v>
      </c>
      <c r="AJN16" s="763"/>
      <c r="AJO16" s="763"/>
      <c r="AJP16" s="761">
        <v>1</v>
      </c>
      <c r="AJQ16" s="761">
        <v>1</v>
      </c>
      <c r="AJR16" s="761">
        <v>1</v>
      </c>
      <c r="AJS16" s="761">
        <v>1</v>
      </c>
      <c r="AJT16" s="761">
        <v>0.65</v>
      </c>
      <c r="AJU16" s="763"/>
      <c r="AJV16" s="763"/>
      <c r="AJW16" s="761">
        <v>1</v>
      </c>
      <c r="AJX16" s="761">
        <v>1</v>
      </c>
      <c r="AJY16" s="761">
        <v>1</v>
      </c>
      <c r="AJZ16" s="761">
        <v>1</v>
      </c>
      <c r="AKA16" s="761">
        <v>0.65</v>
      </c>
      <c r="AKB16" s="763"/>
      <c r="AKC16" s="763"/>
      <c r="AKD16" s="761">
        <v>1</v>
      </c>
      <c r="AKE16" s="761">
        <v>1</v>
      </c>
      <c r="AKF16" s="761">
        <v>1</v>
      </c>
      <c r="AKG16" s="761">
        <v>1</v>
      </c>
      <c r="AKH16" s="761">
        <v>0.65</v>
      </c>
      <c r="AKI16" s="763"/>
      <c r="AKJ16" s="763"/>
      <c r="AKK16" s="761">
        <v>1</v>
      </c>
      <c r="AKL16" s="761">
        <v>1</v>
      </c>
      <c r="AKM16" s="761">
        <v>1</v>
      </c>
      <c r="AKN16" s="761">
        <v>1</v>
      </c>
      <c r="AKO16" s="761">
        <v>0.65</v>
      </c>
      <c r="AKP16" s="763"/>
      <c r="AKQ16" s="763"/>
      <c r="AKR16" s="761">
        <v>1</v>
      </c>
      <c r="AKS16" s="761">
        <v>1</v>
      </c>
      <c r="AKT16" s="761">
        <v>0</v>
      </c>
      <c r="AKU16" s="761">
        <v>1</v>
      </c>
      <c r="AKV16" s="761">
        <v>0.65</v>
      </c>
      <c r="AKW16" s="763"/>
      <c r="AKX16" s="763"/>
      <c r="AKY16" s="761">
        <v>1</v>
      </c>
      <c r="AKZ16" s="761">
        <v>1</v>
      </c>
      <c r="ALA16" s="761">
        <v>1</v>
      </c>
      <c r="ALB16" s="761">
        <v>1</v>
      </c>
      <c r="ALC16" s="761">
        <v>0.65</v>
      </c>
      <c r="ALD16" s="763"/>
      <c r="ALE16" s="763"/>
      <c r="ALF16" s="761">
        <v>1</v>
      </c>
      <c r="ALG16" s="761">
        <v>1</v>
      </c>
      <c r="ALH16" s="761">
        <v>1</v>
      </c>
      <c r="ALI16" s="761">
        <v>1</v>
      </c>
      <c r="ALJ16" s="761">
        <v>0.65</v>
      </c>
      <c r="ALK16" s="763"/>
      <c r="ALL16" s="763"/>
      <c r="ALM16" s="761">
        <v>1</v>
      </c>
      <c r="ALN16" s="761">
        <v>1</v>
      </c>
      <c r="ALO16" s="761">
        <v>1</v>
      </c>
      <c r="ALP16" s="761">
        <v>1</v>
      </c>
      <c r="ALQ16" s="761">
        <v>0.65</v>
      </c>
      <c r="ALR16" s="763"/>
      <c r="ALS16" s="763"/>
      <c r="ALT16" s="761">
        <v>1</v>
      </c>
      <c r="ALU16" s="761">
        <v>1</v>
      </c>
      <c r="ALV16" s="761">
        <v>1</v>
      </c>
      <c r="ALW16" s="761">
        <v>1</v>
      </c>
      <c r="ALX16" s="761">
        <v>0.65</v>
      </c>
      <c r="ALY16" s="763"/>
      <c r="ALZ16" s="763"/>
      <c r="AMA16" s="761">
        <v>1</v>
      </c>
      <c r="AMB16" s="761">
        <v>1</v>
      </c>
      <c r="AMC16" s="761">
        <v>1</v>
      </c>
      <c r="AMD16" s="761">
        <v>1</v>
      </c>
      <c r="AME16" s="761">
        <v>0.65</v>
      </c>
      <c r="AMF16" s="763"/>
      <c r="AMG16" s="763"/>
      <c r="AMH16" s="761">
        <v>1</v>
      </c>
      <c r="AMI16" s="761">
        <v>1</v>
      </c>
      <c r="AMJ16" s="761">
        <v>1</v>
      </c>
      <c r="AMK16" s="761">
        <v>0</v>
      </c>
      <c r="AML16" s="761">
        <v>0</v>
      </c>
      <c r="AMM16" s="763"/>
      <c r="AMN16" s="763"/>
      <c r="AMO16" s="761">
        <v>1</v>
      </c>
      <c r="AMP16" s="761">
        <v>1</v>
      </c>
      <c r="AMQ16" s="761">
        <v>1</v>
      </c>
      <c r="AMR16" s="761">
        <v>0</v>
      </c>
      <c r="AMS16" s="762">
        <v>0</v>
      </c>
      <c r="AMT16" s="763"/>
      <c r="AMU16" s="763"/>
      <c r="AMV16" s="761">
        <v>1</v>
      </c>
      <c r="AMW16" s="761">
        <v>1</v>
      </c>
      <c r="AMX16" s="761">
        <v>0</v>
      </c>
      <c r="AMY16" s="761">
        <v>1</v>
      </c>
      <c r="AMZ16" s="761">
        <v>0.65</v>
      </c>
      <c r="ANA16" s="763"/>
      <c r="ANB16" s="763"/>
      <c r="ANC16" s="761">
        <v>1</v>
      </c>
      <c r="AND16" s="761">
        <v>1</v>
      </c>
      <c r="ANE16" s="761">
        <v>1</v>
      </c>
      <c r="ANF16" s="761">
        <v>1</v>
      </c>
      <c r="ANG16" s="761">
        <v>0.65</v>
      </c>
      <c r="ANH16" s="763"/>
      <c r="ANI16" s="763"/>
      <c r="ANJ16" s="761">
        <v>1</v>
      </c>
      <c r="ANK16" s="761">
        <v>1</v>
      </c>
      <c r="ANL16" s="761">
        <v>1</v>
      </c>
      <c r="ANM16" s="761">
        <v>1</v>
      </c>
      <c r="ANN16" s="761">
        <v>0.65</v>
      </c>
      <c r="ANO16" s="763"/>
      <c r="ANP16" s="763"/>
      <c r="ANQ16" s="761">
        <v>1</v>
      </c>
      <c r="ANR16" s="761">
        <v>1</v>
      </c>
      <c r="ANS16" s="761">
        <v>1</v>
      </c>
      <c r="ANT16" s="761">
        <v>1</v>
      </c>
      <c r="ANU16" s="761">
        <v>0.65</v>
      </c>
      <c r="ANV16" s="763"/>
      <c r="ANW16" s="763"/>
      <c r="ANX16" s="761">
        <v>1</v>
      </c>
      <c r="ANY16" s="761">
        <v>1</v>
      </c>
      <c r="ANZ16" s="761">
        <v>1</v>
      </c>
      <c r="AOA16" s="761">
        <v>1</v>
      </c>
      <c r="AOB16" s="761">
        <v>0.65</v>
      </c>
      <c r="AOC16" s="763"/>
      <c r="AOD16" s="763"/>
      <c r="AOE16" s="761">
        <v>1</v>
      </c>
      <c r="AOF16" s="761">
        <v>1</v>
      </c>
      <c r="AOG16" s="761">
        <v>1</v>
      </c>
      <c r="AOH16" s="761">
        <v>1</v>
      </c>
      <c r="AOI16" s="761">
        <v>0.65</v>
      </c>
      <c r="AOJ16" s="763"/>
      <c r="AOK16" s="763"/>
      <c r="AOL16" s="761">
        <v>1</v>
      </c>
      <c r="AOM16" s="761">
        <v>1</v>
      </c>
      <c r="AON16" s="761">
        <v>1</v>
      </c>
      <c r="AOO16" s="761">
        <v>1</v>
      </c>
      <c r="AOP16" s="761">
        <v>0.65</v>
      </c>
      <c r="AOQ16" s="763"/>
      <c r="AOR16" s="763"/>
      <c r="AOS16" s="761">
        <v>1</v>
      </c>
      <c r="AOT16" s="761">
        <v>1</v>
      </c>
      <c r="AOU16" s="761">
        <v>1</v>
      </c>
      <c r="AOV16" s="761">
        <v>1</v>
      </c>
      <c r="AOW16" s="761">
        <v>0.65</v>
      </c>
    </row>
    <row r="17" spans="1:1089" s="764" customFormat="1" ht="10.5" customHeight="1">
      <c r="A17" s="769" t="s">
        <v>65</v>
      </c>
      <c r="B17" s="757" t="s">
        <v>66</v>
      </c>
      <c r="C17" s="760" t="str">
        <f t="shared" si="0"/>
        <v>Adam Gruszecki</v>
      </c>
      <c r="D17" s="757" t="s">
        <v>138</v>
      </c>
      <c r="E17" s="757" t="s">
        <v>5</v>
      </c>
      <c r="F17" s="757"/>
      <c r="G17" s="713">
        <v>1</v>
      </c>
      <c r="H17" s="713">
        <v>1</v>
      </c>
      <c r="I17" s="713">
        <v>1</v>
      </c>
      <c r="J17" s="713">
        <v>1</v>
      </c>
      <c r="K17" s="714">
        <v>0.65</v>
      </c>
      <c r="L17" s="715">
        <v>0</v>
      </c>
      <c r="M17" s="715">
        <v>0</v>
      </c>
      <c r="N17" s="713">
        <v>1</v>
      </c>
      <c r="O17" s="713">
        <v>1</v>
      </c>
      <c r="P17" s="713">
        <v>1</v>
      </c>
      <c r="Q17" s="713">
        <v>1</v>
      </c>
      <c r="R17" s="714">
        <v>0.65</v>
      </c>
      <c r="S17" s="715">
        <v>0</v>
      </c>
      <c r="T17" s="715">
        <v>0</v>
      </c>
      <c r="U17" s="713">
        <v>1</v>
      </c>
      <c r="V17" s="713">
        <v>1</v>
      </c>
      <c r="W17" s="713">
        <v>1</v>
      </c>
      <c r="X17" s="713">
        <v>1</v>
      </c>
      <c r="Y17" s="714">
        <v>0.65</v>
      </c>
      <c r="Z17" s="715">
        <v>0</v>
      </c>
      <c r="AA17" s="715">
        <v>0</v>
      </c>
      <c r="AB17" s="713">
        <v>0</v>
      </c>
      <c r="AC17" s="713">
        <v>1</v>
      </c>
      <c r="AD17" s="713">
        <v>1</v>
      </c>
      <c r="AE17" s="713">
        <v>1</v>
      </c>
      <c r="AF17" s="714">
        <v>0.65</v>
      </c>
      <c r="AG17" s="715">
        <v>0</v>
      </c>
      <c r="AH17" s="715">
        <v>0</v>
      </c>
      <c r="AI17" s="713">
        <v>1</v>
      </c>
      <c r="AJ17" s="713">
        <v>1</v>
      </c>
      <c r="AK17" s="713">
        <v>1</v>
      </c>
      <c r="AL17" s="713">
        <v>1</v>
      </c>
      <c r="AM17" s="714">
        <v>0.65</v>
      </c>
      <c r="AN17" s="715">
        <v>0</v>
      </c>
      <c r="AO17" s="715">
        <v>0</v>
      </c>
      <c r="AP17" s="713">
        <v>1</v>
      </c>
      <c r="AQ17" s="713">
        <v>1</v>
      </c>
      <c r="AR17" s="713">
        <v>1</v>
      </c>
      <c r="AS17" s="713">
        <v>1</v>
      </c>
      <c r="AT17" s="714">
        <v>0.65</v>
      </c>
      <c r="AU17" s="715">
        <v>0</v>
      </c>
      <c r="AV17" s="715">
        <v>0</v>
      </c>
      <c r="AW17" s="713">
        <v>1</v>
      </c>
      <c r="AX17" s="713">
        <v>1</v>
      </c>
      <c r="AY17" s="713">
        <v>1</v>
      </c>
      <c r="AZ17" s="713">
        <v>1</v>
      </c>
      <c r="BA17" s="714">
        <v>0.65</v>
      </c>
      <c r="BB17" s="715">
        <v>0</v>
      </c>
      <c r="BC17" s="715">
        <v>0</v>
      </c>
      <c r="BD17" s="716">
        <v>1</v>
      </c>
      <c r="BE17" s="716">
        <v>1</v>
      </c>
      <c r="BF17" s="716">
        <v>0</v>
      </c>
      <c r="BG17" s="716">
        <v>0</v>
      </c>
      <c r="BH17" s="716">
        <v>0</v>
      </c>
      <c r="BI17" s="717">
        <v>0</v>
      </c>
      <c r="BJ17" s="717">
        <v>0</v>
      </c>
      <c r="BK17" s="716">
        <v>0</v>
      </c>
      <c r="BL17" s="716">
        <v>1</v>
      </c>
      <c r="BM17" s="716">
        <v>1</v>
      </c>
      <c r="BN17" s="716">
        <v>1</v>
      </c>
      <c r="BO17" s="718">
        <v>0.65</v>
      </c>
      <c r="BP17" s="717">
        <v>0</v>
      </c>
      <c r="BQ17" s="717">
        <v>0</v>
      </c>
      <c r="BR17" s="716">
        <v>1</v>
      </c>
      <c r="BS17" s="716">
        <v>1</v>
      </c>
      <c r="BT17" s="716">
        <v>1</v>
      </c>
      <c r="BU17" s="716">
        <v>1</v>
      </c>
      <c r="BV17" s="718">
        <v>0.65</v>
      </c>
      <c r="BW17" s="717">
        <v>0</v>
      </c>
      <c r="BX17" s="717">
        <v>0</v>
      </c>
      <c r="BY17" s="716">
        <v>1</v>
      </c>
      <c r="BZ17" s="716">
        <v>1</v>
      </c>
      <c r="CA17" s="716">
        <v>1</v>
      </c>
      <c r="CB17" s="716">
        <v>1</v>
      </c>
      <c r="CC17" s="718">
        <v>0.65</v>
      </c>
      <c r="CD17" s="717">
        <v>0</v>
      </c>
      <c r="CE17" s="717">
        <v>0</v>
      </c>
      <c r="CF17" s="716">
        <v>1</v>
      </c>
      <c r="CG17" s="716">
        <v>1</v>
      </c>
      <c r="CH17" s="716">
        <v>0</v>
      </c>
      <c r="CI17" s="716">
        <v>0</v>
      </c>
      <c r="CJ17" s="718">
        <v>0.65</v>
      </c>
      <c r="CK17" s="717">
        <v>0</v>
      </c>
      <c r="CL17" s="717">
        <v>0</v>
      </c>
      <c r="CM17" s="716">
        <v>1</v>
      </c>
      <c r="CN17" s="716">
        <v>1</v>
      </c>
      <c r="CO17" s="716">
        <v>1</v>
      </c>
      <c r="CP17" s="716">
        <v>1</v>
      </c>
      <c r="CQ17" s="718">
        <v>0.65</v>
      </c>
      <c r="CR17" s="717">
        <v>0</v>
      </c>
      <c r="CS17" s="717">
        <v>0</v>
      </c>
      <c r="CT17" s="716">
        <v>1</v>
      </c>
      <c r="CU17" s="716">
        <v>1</v>
      </c>
      <c r="CV17" s="716">
        <v>1</v>
      </c>
      <c r="CW17" s="716">
        <v>1</v>
      </c>
      <c r="CX17" s="718">
        <v>0.65</v>
      </c>
      <c r="CY17" s="717">
        <v>0</v>
      </c>
      <c r="CZ17" s="717">
        <v>0</v>
      </c>
      <c r="DA17" s="716">
        <v>1</v>
      </c>
      <c r="DB17" s="716">
        <v>1</v>
      </c>
      <c r="DC17" s="716">
        <v>1</v>
      </c>
      <c r="DD17" s="716">
        <v>0</v>
      </c>
      <c r="DE17" s="718">
        <v>0.65</v>
      </c>
      <c r="DF17" s="717">
        <v>0</v>
      </c>
      <c r="DG17" s="717">
        <v>0</v>
      </c>
      <c r="DH17" s="716">
        <v>1</v>
      </c>
      <c r="DI17" s="716">
        <v>1</v>
      </c>
      <c r="DJ17" s="716">
        <v>1</v>
      </c>
      <c r="DK17" s="716">
        <v>1</v>
      </c>
      <c r="DL17" s="718">
        <v>0.65</v>
      </c>
      <c r="DM17" s="717">
        <v>0</v>
      </c>
      <c r="DN17" s="717">
        <v>0</v>
      </c>
      <c r="DO17" s="716">
        <v>1</v>
      </c>
      <c r="DP17" s="716">
        <v>1</v>
      </c>
      <c r="DQ17" s="716">
        <v>1</v>
      </c>
      <c r="DR17" s="716">
        <v>1</v>
      </c>
      <c r="DS17" s="718">
        <v>0.65</v>
      </c>
      <c r="DT17" s="717">
        <v>0</v>
      </c>
      <c r="DU17" s="717">
        <v>0</v>
      </c>
      <c r="DV17" s="716">
        <v>0</v>
      </c>
      <c r="DW17" s="716">
        <v>0</v>
      </c>
      <c r="DX17" s="716">
        <v>0</v>
      </c>
      <c r="DY17" s="716">
        <v>0</v>
      </c>
      <c r="DZ17" s="718">
        <v>0.65</v>
      </c>
      <c r="EA17" s="717">
        <v>0</v>
      </c>
      <c r="EB17" s="717">
        <v>0</v>
      </c>
      <c r="EC17" s="716">
        <v>0</v>
      </c>
      <c r="ED17" s="716">
        <v>0</v>
      </c>
      <c r="EE17" s="716">
        <v>0</v>
      </c>
      <c r="EF17" s="716">
        <v>0</v>
      </c>
      <c r="EG17" s="718">
        <v>0.65</v>
      </c>
      <c r="EH17" s="717">
        <v>0</v>
      </c>
      <c r="EI17" s="717">
        <v>0</v>
      </c>
      <c r="EJ17" s="716">
        <v>0</v>
      </c>
      <c r="EK17" s="716">
        <v>0</v>
      </c>
      <c r="EL17" s="716">
        <v>1</v>
      </c>
      <c r="EM17" s="716">
        <v>1</v>
      </c>
      <c r="EN17" s="718">
        <v>0.65</v>
      </c>
      <c r="EO17" s="717">
        <v>0</v>
      </c>
      <c r="EP17" s="717">
        <v>0</v>
      </c>
      <c r="EQ17" s="716">
        <v>1</v>
      </c>
      <c r="ER17" s="716">
        <v>1</v>
      </c>
      <c r="ES17" s="716">
        <v>1</v>
      </c>
      <c r="ET17" s="716">
        <v>1</v>
      </c>
      <c r="EU17" s="718">
        <v>0.65</v>
      </c>
      <c r="EV17" s="717">
        <v>0</v>
      </c>
      <c r="EW17" s="717">
        <v>0</v>
      </c>
      <c r="EX17" s="716">
        <v>1</v>
      </c>
      <c r="EY17" s="716">
        <v>1</v>
      </c>
      <c r="EZ17" s="716">
        <v>1</v>
      </c>
      <c r="FA17" s="716">
        <v>1</v>
      </c>
      <c r="FB17" s="718">
        <v>0.65</v>
      </c>
      <c r="FC17" s="717">
        <v>0</v>
      </c>
      <c r="FD17" s="717">
        <v>0</v>
      </c>
      <c r="FE17" s="716">
        <v>1</v>
      </c>
      <c r="FF17" s="716">
        <v>1</v>
      </c>
      <c r="FG17" s="716">
        <v>1</v>
      </c>
      <c r="FH17" s="716">
        <v>0</v>
      </c>
      <c r="FI17" s="718">
        <v>0.65</v>
      </c>
      <c r="FJ17" s="717">
        <v>0</v>
      </c>
      <c r="FK17" s="717">
        <v>0</v>
      </c>
      <c r="FL17" s="716">
        <v>1</v>
      </c>
      <c r="FM17" s="716">
        <v>1</v>
      </c>
      <c r="FN17" s="716">
        <v>1</v>
      </c>
      <c r="FO17" s="716">
        <v>1</v>
      </c>
      <c r="FP17" s="718">
        <v>0.65</v>
      </c>
      <c r="FQ17" s="717">
        <v>0</v>
      </c>
      <c r="FR17" s="717">
        <v>0</v>
      </c>
      <c r="FS17" s="716">
        <v>1</v>
      </c>
      <c r="FT17" s="716">
        <v>1</v>
      </c>
      <c r="FU17" s="716">
        <v>1</v>
      </c>
      <c r="FV17" s="716">
        <v>1</v>
      </c>
      <c r="FW17" s="718">
        <v>0.65</v>
      </c>
      <c r="FX17" s="717">
        <v>0</v>
      </c>
      <c r="FY17" s="717">
        <v>0</v>
      </c>
      <c r="FZ17" s="716">
        <v>1</v>
      </c>
      <c r="GA17" s="716">
        <v>1</v>
      </c>
      <c r="GB17" s="716">
        <v>1</v>
      </c>
      <c r="GC17" s="716">
        <v>1</v>
      </c>
      <c r="GD17" s="718">
        <v>0.65</v>
      </c>
      <c r="GE17" s="717">
        <v>0</v>
      </c>
      <c r="GF17" s="717">
        <v>0</v>
      </c>
      <c r="GG17" s="716">
        <v>1</v>
      </c>
      <c r="GH17" s="716">
        <v>1</v>
      </c>
      <c r="GI17" s="716">
        <v>1</v>
      </c>
      <c r="GJ17" s="716">
        <v>1</v>
      </c>
      <c r="GK17" s="718">
        <v>0.65</v>
      </c>
      <c r="GL17" s="717">
        <v>0</v>
      </c>
      <c r="GM17" s="717">
        <v>0</v>
      </c>
      <c r="GN17" s="716">
        <v>1</v>
      </c>
      <c r="GO17" s="716">
        <v>1</v>
      </c>
      <c r="GP17" s="716">
        <v>1</v>
      </c>
      <c r="GQ17" s="716">
        <v>1</v>
      </c>
      <c r="GR17" s="718">
        <v>0.65</v>
      </c>
      <c r="GS17" s="717">
        <v>0</v>
      </c>
      <c r="GT17" s="717">
        <v>0</v>
      </c>
      <c r="GU17" s="716">
        <v>1</v>
      </c>
      <c r="GV17" s="716">
        <v>1</v>
      </c>
      <c r="GW17" s="716">
        <v>1</v>
      </c>
      <c r="GX17" s="716">
        <v>1</v>
      </c>
      <c r="GY17" s="718">
        <v>0.65</v>
      </c>
      <c r="GZ17" s="717">
        <v>0</v>
      </c>
      <c r="HA17" s="717">
        <v>0</v>
      </c>
      <c r="HB17" s="716">
        <v>1</v>
      </c>
      <c r="HC17" s="716">
        <v>0</v>
      </c>
      <c r="HD17" s="716">
        <v>0</v>
      </c>
      <c r="HE17" s="716">
        <v>0</v>
      </c>
      <c r="HF17" s="718">
        <v>0.65</v>
      </c>
      <c r="HG17" s="717">
        <v>0</v>
      </c>
      <c r="HH17" s="717">
        <v>0</v>
      </c>
      <c r="HI17" s="716">
        <v>1</v>
      </c>
      <c r="HJ17" s="716">
        <v>1</v>
      </c>
      <c r="HK17" s="716">
        <v>1</v>
      </c>
      <c r="HL17" s="716">
        <v>1</v>
      </c>
      <c r="HM17" s="718">
        <v>0.65</v>
      </c>
      <c r="HN17" s="717">
        <v>0</v>
      </c>
      <c r="HO17" s="717">
        <v>0</v>
      </c>
      <c r="HP17" s="716">
        <v>1</v>
      </c>
      <c r="HQ17" s="716">
        <v>1</v>
      </c>
      <c r="HR17" s="716">
        <v>1</v>
      </c>
      <c r="HS17" s="716">
        <v>1</v>
      </c>
      <c r="HT17" s="718">
        <v>0.65</v>
      </c>
      <c r="HU17" s="717">
        <v>0</v>
      </c>
      <c r="HV17" s="717">
        <v>0</v>
      </c>
      <c r="HW17" s="716">
        <v>1</v>
      </c>
      <c r="HX17" s="716">
        <v>1</v>
      </c>
      <c r="HY17" s="716">
        <v>1</v>
      </c>
      <c r="HZ17" s="716">
        <v>1</v>
      </c>
      <c r="IA17" s="718">
        <v>0.65</v>
      </c>
      <c r="IB17" s="717">
        <v>0</v>
      </c>
      <c r="IC17" s="717">
        <v>0</v>
      </c>
      <c r="ID17" s="716">
        <v>1</v>
      </c>
      <c r="IE17" s="716">
        <v>1</v>
      </c>
      <c r="IF17" s="716">
        <v>1</v>
      </c>
      <c r="IG17" s="716">
        <v>1</v>
      </c>
      <c r="IH17" s="718">
        <v>0</v>
      </c>
      <c r="II17" s="717">
        <v>0</v>
      </c>
      <c r="IJ17" s="717">
        <v>0</v>
      </c>
      <c r="IK17" s="716">
        <v>1</v>
      </c>
      <c r="IL17" s="716">
        <v>1</v>
      </c>
      <c r="IM17" s="716">
        <v>1</v>
      </c>
      <c r="IN17" s="716">
        <v>1</v>
      </c>
      <c r="IO17" s="718">
        <v>0.65</v>
      </c>
      <c r="IP17" s="717">
        <v>0</v>
      </c>
      <c r="IQ17" s="717">
        <v>0</v>
      </c>
      <c r="IR17" s="716">
        <v>0</v>
      </c>
      <c r="IS17" s="716">
        <v>1</v>
      </c>
      <c r="IT17" s="716">
        <v>1</v>
      </c>
      <c r="IU17" s="716">
        <v>1</v>
      </c>
      <c r="IV17" s="718">
        <v>0.65</v>
      </c>
      <c r="IW17" s="717">
        <v>0</v>
      </c>
      <c r="IX17" s="717">
        <v>0</v>
      </c>
      <c r="IY17" s="716">
        <v>1</v>
      </c>
      <c r="IZ17" s="716">
        <v>1</v>
      </c>
      <c r="JA17" s="716">
        <v>1</v>
      </c>
      <c r="JB17" s="716">
        <v>1</v>
      </c>
      <c r="JC17" s="718">
        <v>0.65</v>
      </c>
      <c r="JD17" s="717">
        <v>0</v>
      </c>
      <c r="JE17" s="717">
        <v>0</v>
      </c>
      <c r="JF17" s="716">
        <v>1</v>
      </c>
      <c r="JG17" s="716">
        <v>1</v>
      </c>
      <c r="JH17" s="716">
        <v>1</v>
      </c>
      <c r="JI17" s="716">
        <v>1</v>
      </c>
      <c r="JJ17" s="718">
        <v>0.65</v>
      </c>
      <c r="JK17" s="717">
        <v>0</v>
      </c>
      <c r="JL17" s="717">
        <v>0</v>
      </c>
      <c r="JM17" s="716">
        <v>1</v>
      </c>
      <c r="JN17" s="716">
        <v>1</v>
      </c>
      <c r="JO17" s="716">
        <v>1</v>
      </c>
      <c r="JP17" s="716">
        <v>1</v>
      </c>
      <c r="JQ17" s="718">
        <v>0.65</v>
      </c>
      <c r="JR17" s="717">
        <v>0</v>
      </c>
      <c r="JS17" s="717">
        <v>0</v>
      </c>
      <c r="JT17" s="716">
        <v>1</v>
      </c>
      <c r="JU17" s="716">
        <v>1</v>
      </c>
      <c r="JV17" s="716">
        <v>1</v>
      </c>
      <c r="JW17" s="716">
        <v>1</v>
      </c>
      <c r="JX17" s="718">
        <v>0.65</v>
      </c>
      <c r="JY17" s="717">
        <v>0</v>
      </c>
      <c r="JZ17" s="717">
        <v>0</v>
      </c>
      <c r="KA17" s="716">
        <v>1</v>
      </c>
      <c r="KB17" s="716">
        <v>1</v>
      </c>
      <c r="KC17" s="716">
        <v>1</v>
      </c>
      <c r="KD17" s="716">
        <v>1</v>
      </c>
      <c r="KE17" s="718">
        <v>0.65</v>
      </c>
      <c r="KF17" s="717">
        <v>0</v>
      </c>
      <c r="KG17" s="717">
        <v>0</v>
      </c>
      <c r="KH17" s="716">
        <v>1</v>
      </c>
      <c r="KI17" s="716">
        <v>1</v>
      </c>
      <c r="KJ17" s="717">
        <v>0</v>
      </c>
      <c r="KK17" s="717">
        <v>0</v>
      </c>
      <c r="KL17" s="718">
        <v>0.65</v>
      </c>
      <c r="KM17" s="717">
        <v>0</v>
      </c>
      <c r="KN17" s="717">
        <v>0</v>
      </c>
      <c r="KO17" s="716">
        <v>1</v>
      </c>
      <c r="KP17" s="716">
        <v>1</v>
      </c>
      <c r="KQ17" s="717">
        <v>0</v>
      </c>
      <c r="KR17" s="716">
        <v>1</v>
      </c>
      <c r="KS17" s="718">
        <v>0.65</v>
      </c>
      <c r="KT17" s="717">
        <v>0</v>
      </c>
      <c r="KU17" s="717">
        <v>0</v>
      </c>
      <c r="KV17" s="717">
        <v>0</v>
      </c>
      <c r="KW17" s="716">
        <v>1</v>
      </c>
      <c r="KX17" s="716">
        <v>1</v>
      </c>
      <c r="KY17" s="716">
        <v>1</v>
      </c>
      <c r="KZ17" s="718">
        <v>0.65</v>
      </c>
      <c r="LA17" s="717">
        <v>0</v>
      </c>
      <c r="LB17" s="717">
        <v>0</v>
      </c>
      <c r="LC17" s="716">
        <v>1</v>
      </c>
      <c r="LD17" s="716">
        <v>1</v>
      </c>
      <c r="LE17" s="716">
        <v>1</v>
      </c>
      <c r="LF17" s="716">
        <v>1</v>
      </c>
      <c r="LG17" s="718">
        <v>0.65</v>
      </c>
      <c r="LH17" s="717">
        <v>0</v>
      </c>
      <c r="LI17" s="717">
        <v>0</v>
      </c>
      <c r="LJ17" s="716">
        <v>1</v>
      </c>
      <c r="LK17" s="716">
        <v>1</v>
      </c>
      <c r="LL17" s="716">
        <v>1</v>
      </c>
      <c r="LM17" s="716">
        <v>1</v>
      </c>
      <c r="LN17" s="718">
        <v>0.65</v>
      </c>
      <c r="LO17" s="717">
        <v>0</v>
      </c>
      <c r="LP17" s="717">
        <v>0</v>
      </c>
      <c r="LQ17" s="716">
        <v>1</v>
      </c>
      <c r="LR17" s="716">
        <v>1</v>
      </c>
      <c r="LS17" s="716">
        <v>1</v>
      </c>
      <c r="LT17" s="716">
        <v>1</v>
      </c>
      <c r="LU17" s="718">
        <v>0.65</v>
      </c>
      <c r="LV17" s="717">
        <v>0</v>
      </c>
      <c r="LW17" s="717">
        <v>0</v>
      </c>
      <c r="LX17" s="716">
        <v>1</v>
      </c>
      <c r="LY17" s="716">
        <v>1</v>
      </c>
      <c r="LZ17" s="716">
        <v>1</v>
      </c>
      <c r="MA17" s="716">
        <v>1</v>
      </c>
      <c r="MB17" s="718">
        <v>0.65</v>
      </c>
      <c r="MC17" s="717">
        <v>0</v>
      </c>
      <c r="MD17" s="717">
        <v>0</v>
      </c>
      <c r="ME17" s="716">
        <v>1</v>
      </c>
      <c r="MF17" s="716">
        <v>1</v>
      </c>
      <c r="MG17" s="716">
        <v>1</v>
      </c>
      <c r="MH17" s="716">
        <v>1</v>
      </c>
      <c r="MI17" s="718">
        <v>0.65</v>
      </c>
      <c r="MJ17" s="717">
        <v>0</v>
      </c>
      <c r="MK17" s="717">
        <v>0</v>
      </c>
      <c r="ML17" s="716">
        <v>1</v>
      </c>
      <c r="MM17" s="716">
        <v>1</v>
      </c>
      <c r="MN17" s="716">
        <v>1</v>
      </c>
      <c r="MO17" s="716">
        <v>1</v>
      </c>
      <c r="MP17" s="718">
        <v>0.65</v>
      </c>
      <c r="MQ17" s="717">
        <v>0</v>
      </c>
      <c r="MR17" s="717">
        <v>0</v>
      </c>
      <c r="MS17" s="716">
        <v>1</v>
      </c>
      <c r="MT17" s="716">
        <v>1</v>
      </c>
      <c r="MU17" s="716">
        <v>1</v>
      </c>
      <c r="MV17" s="716">
        <v>1</v>
      </c>
      <c r="MW17" s="718">
        <v>0.65</v>
      </c>
      <c r="MX17" s="717">
        <v>0</v>
      </c>
      <c r="MY17" s="717">
        <v>0</v>
      </c>
      <c r="MZ17" s="716">
        <v>0</v>
      </c>
      <c r="NA17" s="716">
        <v>1</v>
      </c>
      <c r="NB17" s="716">
        <v>1</v>
      </c>
      <c r="NC17" s="716">
        <v>1</v>
      </c>
      <c r="ND17" s="718">
        <v>0.65</v>
      </c>
      <c r="NE17" s="717">
        <v>0</v>
      </c>
      <c r="NF17" s="717">
        <v>0</v>
      </c>
      <c r="NG17" s="716">
        <v>1</v>
      </c>
      <c r="NH17" s="716">
        <v>1</v>
      </c>
      <c r="NI17" s="716">
        <v>1</v>
      </c>
      <c r="NJ17" s="716">
        <v>1</v>
      </c>
      <c r="NK17" s="718">
        <v>0.65</v>
      </c>
      <c r="NL17" s="717">
        <v>0</v>
      </c>
      <c r="NM17" s="717">
        <v>0</v>
      </c>
      <c r="NN17" s="716">
        <v>1</v>
      </c>
      <c r="NO17" s="716">
        <v>1</v>
      </c>
      <c r="NP17" s="716">
        <v>1</v>
      </c>
      <c r="NQ17" s="716">
        <v>1</v>
      </c>
      <c r="NR17" s="718">
        <v>0.65</v>
      </c>
      <c r="NS17" s="717">
        <v>0</v>
      </c>
      <c r="NT17" s="717">
        <v>0</v>
      </c>
      <c r="NU17" s="716">
        <v>1</v>
      </c>
      <c r="NV17" s="716">
        <v>1</v>
      </c>
      <c r="NW17" s="716">
        <v>1</v>
      </c>
      <c r="NX17" s="716">
        <v>0</v>
      </c>
      <c r="NY17" s="718">
        <v>0</v>
      </c>
      <c r="NZ17" s="717">
        <v>0</v>
      </c>
      <c r="OA17" s="717">
        <v>0</v>
      </c>
      <c r="OB17" s="716">
        <v>1</v>
      </c>
      <c r="OC17" s="716">
        <v>1</v>
      </c>
      <c r="OD17" s="716">
        <v>1</v>
      </c>
      <c r="OE17" s="716">
        <v>1</v>
      </c>
      <c r="OF17" s="718">
        <v>0.65</v>
      </c>
      <c r="OG17" s="717">
        <v>0</v>
      </c>
      <c r="OH17" s="717">
        <v>0</v>
      </c>
      <c r="OI17" s="716">
        <v>0</v>
      </c>
      <c r="OJ17" s="716">
        <v>1</v>
      </c>
      <c r="OK17" s="716">
        <v>1</v>
      </c>
      <c r="OL17" s="716">
        <v>1</v>
      </c>
      <c r="OM17" s="718">
        <v>0.65</v>
      </c>
      <c r="ON17" s="717">
        <v>0</v>
      </c>
      <c r="OO17" s="717">
        <v>0</v>
      </c>
      <c r="OP17" s="716">
        <v>1</v>
      </c>
      <c r="OQ17" s="716">
        <v>1</v>
      </c>
      <c r="OR17" s="716">
        <v>1</v>
      </c>
      <c r="OS17" s="716">
        <v>1</v>
      </c>
      <c r="OT17" s="718">
        <v>0.65</v>
      </c>
      <c r="OU17" s="717">
        <v>0</v>
      </c>
      <c r="OV17" s="717">
        <v>0</v>
      </c>
      <c r="OW17" s="716">
        <v>0</v>
      </c>
      <c r="OX17" s="716">
        <v>0</v>
      </c>
      <c r="OY17" s="716">
        <v>1</v>
      </c>
      <c r="OZ17" s="716">
        <v>1</v>
      </c>
      <c r="PA17" s="718">
        <v>0.65</v>
      </c>
      <c r="PB17" s="717">
        <v>0</v>
      </c>
      <c r="PC17" s="717">
        <v>0</v>
      </c>
      <c r="PD17" s="716">
        <v>1</v>
      </c>
      <c r="PE17" s="716">
        <v>1</v>
      </c>
      <c r="PF17" s="716">
        <v>1</v>
      </c>
      <c r="PG17" s="716">
        <v>0</v>
      </c>
      <c r="PH17" s="718">
        <v>0</v>
      </c>
      <c r="PI17" s="717">
        <v>0</v>
      </c>
      <c r="PJ17" s="717">
        <v>0</v>
      </c>
      <c r="PK17" s="716">
        <v>1</v>
      </c>
      <c r="PL17" s="716">
        <v>1</v>
      </c>
      <c r="PM17" s="716">
        <v>1</v>
      </c>
      <c r="PN17" s="716">
        <v>1</v>
      </c>
      <c r="PO17" s="718">
        <v>0.65</v>
      </c>
      <c r="PP17" s="717"/>
      <c r="PQ17" s="717"/>
      <c r="PR17" s="716">
        <v>1</v>
      </c>
      <c r="PS17" s="716">
        <v>1</v>
      </c>
      <c r="PT17" s="716">
        <v>1</v>
      </c>
      <c r="PU17" s="716">
        <v>1</v>
      </c>
      <c r="PV17" s="718">
        <v>0.65</v>
      </c>
      <c r="PW17" s="717"/>
      <c r="PX17" s="717"/>
      <c r="PY17" s="716">
        <v>1</v>
      </c>
      <c r="PZ17" s="716">
        <v>1</v>
      </c>
      <c r="QA17" s="716">
        <v>1</v>
      </c>
      <c r="QB17" s="716">
        <v>0</v>
      </c>
      <c r="QC17" s="718">
        <v>0.65</v>
      </c>
      <c r="QD17" s="717"/>
      <c r="QE17" s="717"/>
      <c r="QF17" s="716">
        <v>1</v>
      </c>
      <c r="QG17" s="716">
        <v>1</v>
      </c>
      <c r="QH17" s="716">
        <v>1</v>
      </c>
      <c r="QI17" s="716">
        <v>1</v>
      </c>
      <c r="QJ17" s="718">
        <v>0.65</v>
      </c>
      <c r="QK17" s="717"/>
      <c r="QL17" s="717"/>
      <c r="QM17" s="716">
        <v>1</v>
      </c>
      <c r="QN17" s="716">
        <v>1</v>
      </c>
      <c r="QO17" s="716">
        <v>1</v>
      </c>
      <c r="QP17" s="716">
        <v>1</v>
      </c>
      <c r="QQ17" s="718">
        <v>0.65</v>
      </c>
      <c r="QR17" s="717"/>
      <c r="QS17" s="717"/>
      <c r="QT17" s="716">
        <v>1</v>
      </c>
      <c r="QU17" s="716">
        <v>1</v>
      </c>
      <c r="QV17" s="716">
        <v>1</v>
      </c>
      <c r="QW17" s="716">
        <v>1</v>
      </c>
      <c r="QX17" s="718">
        <v>0.65</v>
      </c>
      <c r="QY17" s="717"/>
      <c r="QZ17" s="717"/>
      <c r="RA17" s="716">
        <v>1</v>
      </c>
      <c r="RB17" s="716">
        <v>0</v>
      </c>
      <c r="RC17" s="716">
        <v>1</v>
      </c>
      <c r="RD17" s="717"/>
      <c r="RE17" s="718">
        <v>0</v>
      </c>
      <c r="RF17" s="717"/>
      <c r="RG17" s="717"/>
      <c r="RH17" s="716">
        <v>1</v>
      </c>
      <c r="RI17" s="716">
        <v>1</v>
      </c>
      <c r="RJ17" s="716">
        <v>1</v>
      </c>
      <c r="RK17" s="716">
        <v>1</v>
      </c>
      <c r="RL17" s="718">
        <v>0.65</v>
      </c>
      <c r="RM17" s="717"/>
      <c r="RN17" s="717"/>
      <c r="RO17" s="716">
        <v>1</v>
      </c>
      <c r="RP17" s="716">
        <v>1</v>
      </c>
      <c r="RQ17" s="716">
        <v>1</v>
      </c>
      <c r="RR17" s="716">
        <v>1</v>
      </c>
      <c r="RS17" s="718">
        <v>0.65</v>
      </c>
      <c r="RT17" s="717"/>
      <c r="RU17" s="717"/>
      <c r="RV17" s="716">
        <v>0</v>
      </c>
      <c r="RW17" s="716">
        <v>0</v>
      </c>
      <c r="RX17" s="716">
        <v>0</v>
      </c>
      <c r="RY17" s="716">
        <v>1</v>
      </c>
      <c r="RZ17" s="718">
        <v>0.65</v>
      </c>
      <c r="SA17" s="717"/>
      <c r="SB17" s="717"/>
      <c r="SC17" s="716">
        <v>1</v>
      </c>
      <c r="SD17" s="716">
        <v>1</v>
      </c>
      <c r="SE17" s="716">
        <v>1</v>
      </c>
      <c r="SF17" s="716">
        <v>1</v>
      </c>
      <c r="SG17" s="718">
        <v>0.65</v>
      </c>
      <c r="SH17" s="717"/>
      <c r="SI17" s="717"/>
      <c r="SJ17" s="716">
        <v>0</v>
      </c>
      <c r="SK17" s="716">
        <v>1</v>
      </c>
      <c r="SL17" s="716">
        <v>1</v>
      </c>
      <c r="SM17" s="716">
        <v>1</v>
      </c>
      <c r="SN17" s="718">
        <v>0.65</v>
      </c>
      <c r="SO17" s="717"/>
      <c r="SP17" s="717"/>
      <c r="SQ17" s="716">
        <v>1</v>
      </c>
      <c r="SR17" s="716">
        <v>1</v>
      </c>
      <c r="SS17" s="716">
        <v>1</v>
      </c>
      <c r="ST17" s="716">
        <v>1</v>
      </c>
      <c r="SU17" s="762">
        <v>0</v>
      </c>
      <c r="SV17" s="755"/>
      <c r="SW17" s="749"/>
      <c r="SX17" s="748">
        <v>0</v>
      </c>
      <c r="SY17" s="748">
        <v>1</v>
      </c>
      <c r="SZ17" s="748">
        <v>1</v>
      </c>
      <c r="TA17" s="748">
        <v>1</v>
      </c>
      <c r="TB17" s="750">
        <v>0.65</v>
      </c>
      <c r="TC17" s="749"/>
      <c r="TD17" s="749"/>
      <c r="TE17" s="748">
        <v>1</v>
      </c>
      <c r="TF17" s="748">
        <v>1</v>
      </c>
      <c r="TG17" s="748">
        <v>1</v>
      </c>
      <c r="TH17" s="748">
        <v>1</v>
      </c>
      <c r="TI17" s="750">
        <v>0</v>
      </c>
      <c r="TJ17" s="749"/>
      <c r="TK17" s="749"/>
      <c r="TL17" s="748">
        <v>1</v>
      </c>
      <c r="TM17" s="748">
        <v>1</v>
      </c>
      <c r="TN17" s="748">
        <v>1</v>
      </c>
      <c r="TO17" s="748">
        <v>1</v>
      </c>
      <c r="TP17" s="750">
        <v>0</v>
      </c>
      <c r="TQ17" s="749"/>
      <c r="TR17" s="749"/>
      <c r="TS17" s="748">
        <v>1</v>
      </c>
      <c r="TT17" s="748">
        <v>1</v>
      </c>
      <c r="TU17" s="748">
        <v>1</v>
      </c>
      <c r="TV17" s="748">
        <v>1</v>
      </c>
      <c r="TW17" s="750">
        <v>0.65</v>
      </c>
      <c r="TX17" s="749"/>
      <c r="TY17" s="766"/>
      <c r="TZ17" s="761">
        <v>1</v>
      </c>
      <c r="UA17" s="756">
        <v>1</v>
      </c>
      <c r="UB17" s="748">
        <v>1</v>
      </c>
      <c r="UC17" s="748">
        <v>1</v>
      </c>
      <c r="UD17" s="750">
        <v>0.65</v>
      </c>
      <c r="UE17" s="749"/>
      <c r="UF17" s="749"/>
      <c r="UG17" s="748">
        <v>1</v>
      </c>
      <c r="UH17" s="748">
        <v>1</v>
      </c>
      <c r="UI17" s="748">
        <v>1</v>
      </c>
      <c r="UJ17" s="748">
        <v>1</v>
      </c>
      <c r="UK17" s="750">
        <v>0.65</v>
      </c>
      <c r="UL17" s="749"/>
      <c r="UM17" s="749"/>
      <c r="UN17" s="748">
        <v>1</v>
      </c>
      <c r="UO17" s="748">
        <v>1</v>
      </c>
      <c r="UP17" s="748">
        <v>0</v>
      </c>
      <c r="UQ17" s="748">
        <v>1</v>
      </c>
      <c r="UR17" s="750">
        <v>0.65</v>
      </c>
      <c r="US17" s="749"/>
      <c r="UT17" s="749"/>
      <c r="UU17" s="748">
        <v>1</v>
      </c>
      <c r="UV17" s="748">
        <v>1</v>
      </c>
      <c r="UW17" s="748">
        <v>1</v>
      </c>
      <c r="UX17" s="748">
        <v>1</v>
      </c>
      <c r="UY17" s="750">
        <v>0.65</v>
      </c>
      <c r="UZ17" s="749"/>
      <c r="VA17" s="749"/>
      <c r="VB17" s="748">
        <v>1</v>
      </c>
      <c r="VC17" s="767">
        <v>1</v>
      </c>
      <c r="VD17" s="761">
        <v>1</v>
      </c>
      <c r="VE17" s="761">
        <v>1</v>
      </c>
      <c r="VF17" s="762">
        <v>0.65</v>
      </c>
      <c r="VG17" s="763"/>
      <c r="VH17" s="763"/>
      <c r="VI17" s="761">
        <v>1</v>
      </c>
      <c r="VJ17" s="761">
        <v>1</v>
      </c>
      <c r="VK17" s="761">
        <v>1</v>
      </c>
      <c r="VL17" s="761">
        <v>1</v>
      </c>
      <c r="VM17" s="762">
        <v>0.65</v>
      </c>
      <c r="VN17" s="763"/>
      <c r="VO17" s="763"/>
      <c r="VP17" s="761">
        <v>1</v>
      </c>
      <c r="VQ17" s="761">
        <v>1</v>
      </c>
      <c r="VR17" s="761">
        <v>1</v>
      </c>
      <c r="VS17" s="761">
        <v>1</v>
      </c>
      <c r="VT17" s="762">
        <v>0.65</v>
      </c>
      <c r="VU17" s="763"/>
      <c r="VV17" s="763"/>
      <c r="VW17" s="761">
        <v>1</v>
      </c>
      <c r="VX17" s="761">
        <v>1</v>
      </c>
      <c r="VY17" s="761">
        <v>1</v>
      </c>
      <c r="VZ17" s="761">
        <v>1</v>
      </c>
      <c r="WA17" s="762">
        <v>0.65</v>
      </c>
      <c r="WB17" s="763"/>
      <c r="WC17" s="763"/>
      <c r="WD17" s="761">
        <v>1</v>
      </c>
      <c r="WE17" s="761">
        <v>1</v>
      </c>
      <c r="WF17" s="761">
        <v>1</v>
      </c>
      <c r="WG17" s="761">
        <v>1</v>
      </c>
      <c r="WH17" s="762">
        <v>0.65</v>
      </c>
      <c r="WI17" s="763"/>
      <c r="WJ17" s="763"/>
      <c r="WK17" s="761">
        <v>1</v>
      </c>
      <c r="WL17" s="761">
        <v>1</v>
      </c>
      <c r="WM17" s="761">
        <v>1</v>
      </c>
      <c r="WN17" s="761">
        <v>1</v>
      </c>
      <c r="WO17" s="762">
        <v>0.65</v>
      </c>
      <c r="WP17" s="763"/>
      <c r="WQ17" s="763"/>
      <c r="WR17" s="761">
        <v>0</v>
      </c>
      <c r="WS17" s="761">
        <v>0</v>
      </c>
      <c r="WT17" s="761">
        <v>1</v>
      </c>
      <c r="WU17" s="761">
        <v>1</v>
      </c>
      <c r="WV17" s="762">
        <v>0.65</v>
      </c>
      <c r="WW17" s="763"/>
      <c r="WX17" s="763"/>
      <c r="WY17" s="761">
        <v>1</v>
      </c>
      <c r="WZ17" s="761">
        <v>1</v>
      </c>
      <c r="XA17" s="761">
        <v>1</v>
      </c>
      <c r="XB17" s="761">
        <v>1</v>
      </c>
      <c r="XC17" s="762">
        <v>0.65</v>
      </c>
      <c r="XD17" s="763"/>
      <c r="XE17" s="763"/>
      <c r="XF17" s="761">
        <v>0</v>
      </c>
      <c r="XG17" s="761">
        <v>0</v>
      </c>
      <c r="XH17" s="761">
        <v>1</v>
      </c>
      <c r="XI17" s="761">
        <v>1</v>
      </c>
      <c r="XJ17" s="762">
        <v>0.65</v>
      </c>
      <c r="XK17" s="763"/>
      <c r="XL17" s="763"/>
      <c r="XM17" s="761">
        <v>1</v>
      </c>
      <c r="XN17" s="761">
        <v>0</v>
      </c>
      <c r="XO17" s="761">
        <v>1</v>
      </c>
      <c r="XP17" s="761">
        <v>1</v>
      </c>
      <c r="XQ17" s="762">
        <v>0.65</v>
      </c>
      <c r="XR17" s="763"/>
      <c r="XS17" s="763"/>
      <c r="XT17" s="761">
        <v>0</v>
      </c>
      <c r="XU17" s="761">
        <v>0</v>
      </c>
      <c r="XV17" s="761">
        <v>0</v>
      </c>
      <c r="XW17" s="761">
        <v>0</v>
      </c>
      <c r="XX17" s="761">
        <v>0</v>
      </c>
      <c r="XY17" s="763"/>
      <c r="XZ17" s="763"/>
      <c r="YA17" s="761">
        <v>1</v>
      </c>
      <c r="YB17" s="761">
        <v>1</v>
      </c>
      <c r="YC17" s="761">
        <v>1</v>
      </c>
      <c r="YD17" s="761">
        <v>1</v>
      </c>
      <c r="YE17" s="762">
        <v>0.65</v>
      </c>
      <c r="YF17" s="763"/>
      <c r="YG17" s="763"/>
      <c r="YH17" s="761">
        <v>1</v>
      </c>
      <c r="YI17" s="761">
        <v>1</v>
      </c>
      <c r="YJ17" s="761">
        <v>0</v>
      </c>
      <c r="YK17" s="761">
        <v>0</v>
      </c>
      <c r="YL17" s="761">
        <v>0</v>
      </c>
      <c r="YM17" s="763"/>
      <c r="YN17" s="763"/>
      <c r="YO17" s="761">
        <v>1</v>
      </c>
      <c r="YP17" s="761">
        <v>1</v>
      </c>
      <c r="YQ17" s="761">
        <v>1</v>
      </c>
      <c r="YR17" s="761">
        <v>0</v>
      </c>
      <c r="YS17" s="761">
        <v>0</v>
      </c>
      <c r="YT17" s="763"/>
      <c r="YU17" s="763"/>
      <c r="YV17" s="761">
        <v>0</v>
      </c>
      <c r="YW17" s="761">
        <v>0</v>
      </c>
      <c r="YX17" s="761">
        <v>0</v>
      </c>
      <c r="YY17" s="761">
        <v>1</v>
      </c>
      <c r="YZ17" s="762">
        <v>0.65</v>
      </c>
      <c r="ZA17" s="763"/>
      <c r="ZB17" s="763"/>
      <c r="ZC17" s="761">
        <v>1</v>
      </c>
      <c r="ZD17" s="761">
        <v>1</v>
      </c>
      <c r="ZE17" s="761">
        <v>1</v>
      </c>
      <c r="ZF17" s="761">
        <v>1</v>
      </c>
      <c r="ZG17" s="762">
        <v>0.65</v>
      </c>
      <c r="ZH17" s="763"/>
      <c r="ZI17" s="763"/>
      <c r="ZJ17" s="761">
        <v>1</v>
      </c>
      <c r="ZK17" s="761">
        <v>1</v>
      </c>
      <c r="ZL17" s="761">
        <v>1</v>
      </c>
      <c r="ZM17" s="761">
        <v>1</v>
      </c>
      <c r="ZN17" s="762">
        <v>0.65</v>
      </c>
      <c r="ZO17" s="763"/>
      <c r="ZP17" s="763"/>
      <c r="ZQ17" s="761">
        <v>1</v>
      </c>
      <c r="ZR17" s="761">
        <v>1</v>
      </c>
      <c r="ZS17" s="761">
        <v>1</v>
      </c>
      <c r="ZT17" s="761">
        <v>1</v>
      </c>
      <c r="ZU17" s="762">
        <v>0.65</v>
      </c>
      <c r="ZV17" s="763"/>
      <c r="ZW17" s="763"/>
      <c r="ZX17" s="761">
        <v>1</v>
      </c>
      <c r="ZY17" s="761">
        <v>1</v>
      </c>
      <c r="ZZ17" s="761">
        <v>1</v>
      </c>
      <c r="AAA17" s="761">
        <v>1</v>
      </c>
      <c r="AAB17" s="762">
        <v>0.65</v>
      </c>
      <c r="AAC17" s="763"/>
      <c r="AAD17" s="763"/>
      <c r="AAE17" s="761">
        <v>1</v>
      </c>
      <c r="AAF17" s="761">
        <v>1</v>
      </c>
      <c r="AAG17" s="761">
        <v>1</v>
      </c>
      <c r="AAH17" s="761">
        <v>1</v>
      </c>
      <c r="AAI17" s="762">
        <v>0.65</v>
      </c>
      <c r="AAJ17" s="763"/>
      <c r="AAK17" s="763"/>
      <c r="AAL17" s="761">
        <v>1</v>
      </c>
      <c r="AAM17" s="761">
        <v>1</v>
      </c>
      <c r="AAN17" s="761">
        <v>1</v>
      </c>
      <c r="AAO17" s="761">
        <v>1</v>
      </c>
      <c r="AAP17" s="762">
        <v>0.65</v>
      </c>
      <c r="AAQ17" s="763"/>
      <c r="AAR17" s="763"/>
      <c r="AAS17" s="761">
        <v>1</v>
      </c>
      <c r="AAT17" s="761">
        <v>1</v>
      </c>
      <c r="AAU17" s="761">
        <v>1</v>
      </c>
      <c r="AAV17" s="761">
        <v>1</v>
      </c>
      <c r="AAW17" s="762">
        <v>0.65</v>
      </c>
      <c r="AAX17" s="763"/>
      <c r="AAY17" s="763"/>
      <c r="AAZ17" s="761">
        <v>1</v>
      </c>
      <c r="ABA17" s="761">
        <v>1</v>
      </c>
      <c r="ABB17" s="761">
        <v>1</v>
      </c>
      <c r="ABC17" s="761">
        <v>1</v>
      </c>
      <c r="ABD17" s="762">
        <v>0.65</v>
      </c>
      <c r="ABE17" s="763"/>
      <c r="ABF17" s="763"/>
      <c r="ABG17" s="761">
        <v>1</v>
      </c>
      <c r="ABH17" s="761">
        <v>1</v>
      </c>
      <c r="ABI17" s="761">
        <v>1</v>
      </c>
      <c r="ABJ17" s="761">
        <v>1</v>
      </c>
      <c r="ABK17" s="762">
        <v>0.65</v>
      </c>
      <c r="ABL17" s="763"/>
      <c r="ABM17" s="763"/>
      <c r="ABN17" s="761">
        <v>1</v>
      </c>
      <c r="ABO17" s="761">
        <v>1</v>
      </c>
      <c r="ABP17" s="761">
        <v>1</v>
      </c>
      <c r="ABQ17" s="761">
        <v>1</v>
      </c>
      <c r="ABR17" s="762">
        <v>0.65</v>
      </c>
      <c r="ABS17" s="763"/>
      <c r="ABT17" s="763"/>
      <c r="ABU17" s="761">
        <v>1</v>
      </c>
      <c r="ABV17" s="761">
        <v>1</v>
      </c>
      <c r="ABW17" s="761">
        <v>1</v>
      </c>
      <c r="ABX17" s="761">
        <v>1</v>
      </c>
      <c r="ABY17" s="762">
        <v>0.65</v>
      </c>
      <c r="ABZ17" s="763"/>
      <c r="ACA17" s="763"/>
      <c r="ACB17" s="761">
        <v>1</v>
      </c>
      <c r="ACC17" s="761">
        <v>1</v>
      </c>
      <c r="ACD17" s="761">
        <v>1</v>
      </c>
      <c r="ACE17" s="761">
        <v>1</v>
      </c>
      <c r="ACF17" s="762">
        <v>0.65</v>
      </c>
      <c r="ACG17" s="763"/>
      <c r="ACH17" s="763"/>
      <c r="ACI17" s="761">
        <v>0</v>
      </c>
      <c r="ACJ17" s="761">
        <v>0</v>
      </c>
      <c r="ACK17" s="761">
        <v>1</v>
      </c>
      <c r="ACL17" s="761">
        <v>1</v>
      </c>
      <c r="ACM17" s="762">
        <v>0.65</v>
      </c>
      <c r="ACN17" s="763"/>
      <c r="ACO17" s="763"/>
      <c r="ACP17" s="761">
        <v>1</v>
      </c>
      <c r="ACQ17" s="761">
        <v>1</v>
      </c>
      <c r="ACR17" s="761">
        <v>1</v>
      </c>
      <c r="ACS17" s="761">
        <v>1</v>
      </c>
      <c r="ACT17" s="762">
        <v>0.65</v>
      </c>
      <c r="ACU17" s="763"/>
      <c r="ACV17" s="763"/>
      <c r="ACW17" s="761">
        <v>0</v>
      </c>
      <c r="ACX17" s="761">
        <v>1</v>
      </c>
      <c r="ACY17" s="761">
        <v>1</v>
      </c>
      <c r="ACZ17" s="761">
        <v>1</v>
      </c>
      <c r="ADA17" s="762">
        <v>0.65</v>
      </c>
      <c r="ADB17" s="763"/>
      <c r="ADC17" s="763"/>
      <c r="ADD17" s="761">
        <v>1</v>
      </c>
      <c r="ADE17" s="761">
        <v>1</v>
      </c>
      <c r="ADF17" s="761">
        <v>1</v>
      </c>
      <c r="ADG17" s="761">
        <v>1</v>
      </c>
      <c r="ADH17" s="762">
        <v>0</v>
      </c>
      <c r="ADI17" s="763"/>
      <c r="ADJ17" s="763"/>
      <c r="ADK17" s="761">
        <v>1</v>
      </c>
      <c r="ADL17" s="761">
        <v>1</v>
      </c>
      <c r="ADM17" s="761">
        <v>1</v>
      </c>
      <c r="ADN17" s="761">
        <v>1</v>
      </c>
      <c r="ADO17" s="762">
        <v>0.65</v>
      </c>
      <c r="ADP17" s="763"/>
      <c r="ADQ17" s="763"/>
      <c r="ADR17" s="761">
        <v>1</v>
      </c>
      <c r="ADS17" s="761">
        <v>1</v>
      </c>
      <c r="ADT17" s="761">
        <v>1</v>
      </c>
      <c r="ADU17" s="761">
        <v>1</v>
      </c>
      <c r="ADV17" s="762">
        <v>0.65</v>
      </c>
      <c r="ADW17" s="763"/>
      <c r="ADX17" s="763"/>
      <c r="ADY17" s="761">
        <v>1</v>
      </c>
      <c r="ADZ17" s="761">
        <v>1</v>
      </c>
      <c r="AEA17" s="761">
        <v>1</v>
      </c>
      <c r="AEB17" s="761">
        <v>1</v>
      </c>
      <c r="AEC17" s="762">
        <v>0.65</v>
      </c>
      <c r="AED17" s="763"/>
      <c r="AEE17" s="763"/>
      <c r="AEF17" s="761">
        <v>1</v>
      </c>
      <c r="AEG17" s="761">
        <v>1</v>
      </c>
      <c r="AEH17" s="761">
        <v>1</v>
      </c>
      <c r="AEI17" s="761">
        <v>1</v>
      </c>
      <c r="AEJ17" s="762">
        <v>0.65</v>
      </c>
      <c r="AEK17" s="763"/>
      <c r="AEL17" s="763"/>
      <c r="AEM17" s="761">
        <v>1</v>
      </c>
      <c r="AEN17" s="761">
        <v>1</v>
      </c>
      <c r="AEO17" s="761">
        <v>1</v>
      </c>
      <c r="AEP17" s="761">
        <v>0</v>
      </c>
      <c r="AEQ17" s="762">
        <v>0</v>
      </c>
      <c r="AER17" s="763"/>
      <c r="AES17" s="763"/>
      <c r="AET17" s="761">
        <v>1</v>
      </c>
      <c r="AEU17" s="761">
        <v>1</v>
      </c>
      <c r="AEV17" s="761">
        <v>1</v>
      </c>
      <c r="AEW17" s="761">
        <v>0</v>
      </c>
      <c r="AEX17" s="762">
        <v>0.65</v>
      </c>
      <c r="AEY17" s="763"/>
      <c r="AEZ17" s="763"/>
      <c r="AFA17" s="761">
        <v>0</v>
      </c>
      <c r="AFB17" s="761">
        <v>1</v>
      </c>
      <c r="AFC17" s="761">
        <v>1</v>
      </c>
      <c r="AFD17" s="761">
        <v>1</v>
      </c>
      <c r="AFE17" s="762">
        <v>0.65</v>
      </c>
      <c r="AFF17" s="763"/>
      <c r="AFG17" s="763"/>
      <c r="AFH17" s="761">
        <v>1</v>
      </c>
      <c r="AFI17" s="761">
        <v>1</v>
      </c>
      <c r="AFJ17" s="761">
        <v>1</v>
      </c>
      <c r="AFK17" s="761">
        <v>1</v>
      </c>
      <c r="AFL17" s="762">
        <v>0.65</v>
      </c>
      <c r="AFM17" s="763"/>
      <c r="AFN17" s="763"/>
      <c r="AFO17" s="761">
        <v>1</v>
      </c>
      <c r="AFP17" s="761">
        <v>1</v>
      </c>
      <c r="AFQ17" s="761">
        <v>1</v>
      </c>
      <c r="AFR17" s="761">
        <v>1</v>
      </c>
      <c r="AFS17" s="762">
        <v>0.65</v>
      </c>
      <c r="AFT17" s="763"/>
      <c r="AFU17" s="763"/>
      <c r="AFV17" s="761">
        <v>1</v>
      </c>
      <c r="AFW17" s="761">
        <v>1</v>
      </c>
      <c r="AFX17" s="761">
        <v>1</v>
      </c>
      <c r="AFY17" s="761">
        <v>1</v>
      </c>
      <c r="AFZ17" s="762">
        <v>0.65</v>
      </c>
      <c r="AGA17" s="763"/>
      <c r="AGB17" s="763"/>
      <c r="AGC17" s="761">
        <v>1</v>
      </c>
      <c r="AGD17" s="761">
        <v>1</v>
      </c>
      <c r="AGE17" s="761">
        <v>1</v>
      </c>
      <c r="AGF17" s="761">
        <v>1</v>
      </c>
      <c r="AGG17" s="762">
        <v>0.65</v>
      </c>
      <c r="AGH17" s="763"/>
      <c r="AGI17" s="763"/>
      <c r="AGJ17" s="761">
        <v>1</v>
      </c>
      <c r="AGK17" s="761">
        <v>1</v>
      </c>
      <c r="AGL17" s="761">
        <v>1</v>
      </c>
      <c r="AGM17" s="761">
        <v>1</v>
      </c>
      <c r="AGN17" s="762">
        <v>0.65</v>
      </c>
      <c r="AGO17" s="763"/>
      <c r="AGP17" s="763"/>
      <c r="AGQ17" s="761">
        <v>1</v>
      </c>
      <c r="AGR17" s="761">
        <v>1</v>
      </c>
      <c r="AGS17" s="761">
        <v>1</v>
      </c>
      <c r="AGT17" s="761">
        <v>1</v>
      </c>
      <c r="AGU17" s="762">
        <v>0.65</v>
      </c>
      <c r="AGV17" s="763"/>
      <c r="AGW17" s="763"/>
      <c r="AGX17" s="761">
        <v>1</v>
      </c>
      <c r="AGY17" s="761">
        <v>1</v>
      </c>
      <c r="AGZ17" s="761">
        <v>1</v>
      </c>
      <c r="AHA17" s="761">
        <v>1</v>
      </c>
      <c r="AHB17" s="762">
        <v>0.65</v>
      </c>
      <c r="AHC17" s="763"/>
      <c r="AHD17" s="763"/>
      <c r="AHE17" s="761">
        <v>1</v>
      </c>
      <c r="AHF17" s="761">
        <v>1</v>
      </c>
      <c r="AHG17" s="761">
        <v>1</v>
      </c>
      <c r="AHH17" s="761">
        <v>1</v>
      </c>
      <c r="AHI17" s="762">
        <v>0</v>
      </c>
      <c r="AHJ17" s="763"/>
      <c r="AHK17" s="763"/>
      <c r="AHL17" s="761">
        <v>1</v>
      </c>
      <c r="AHM17" s="761">
        <v>1</v>
      </c>
      <c r="AHN17" s="761">
        <v>1</v>
      </c>
      <c r="AHO17" s="761">
        <v>1</v>
      </c>
      <c r="AHP17" s="762">
        <v>0.65</v>
      </c>
      <c r="AHQ17" s="763"/>
      <c r="AHR17" s="763"/>
      <c r="AHS17" s="761">
        <v>1</v>
      </c>
      <c r="AHT17" s="761">
        <v>1</v>
      </c>
      <c r="AHU17" s="761">
        <v>1</v>
      </c>
      <c r="AHV17" s="761">
        <v>1</v>
      </c>
      <c r="AHW17" s="762">
        <v>0.65</v>
      </c>
      <c r="AHX17" s="763"/>
      <c r="AHY17" s="763"/>
      <c r="AHZ17" s="761">
        <v>1</v>
      </c>
      <c r="AIA17" s="761">
        <v>1</v>
      </c>
      <c r="AIB17" s="761">
        <v>1</v>
      </c>
      <c r="AIC17" s="761">
        <v>1</v>
      </c>
      <c r="AID17" s="762">
        <v>0.65</v>
      </c>
      <c r="AIE17" s="763"/>
      <c r="AIF17" s="763"/>
      <c r="AIG17" s="761">
        <v>1</v>
      </c>
      <c r="AIH17" s="761">
        <v>1</v>
      </c>
      <c r="AII17" s="761">
        <v>1</v>
      </c>
      <c r="AIJ17" s="761">
        <v>1</v>
      </c>
      <c r="AIK17" s="762">
        <v>0.65</v>
      </c>
      <c r="AIL17" s="763"/>
      <c r="AIM17" s="763"/>
      <c r="AIN17" s="761">
        <v>1</v>
      </c>
      <c r="AIO17" s="761">
        <v>1</v>
      </c>
      <c r="AIP17" s="761">
        <v>1</v>
      </c>
      <c r="AIQ17" s="761">
        <v>1</v>
      </c>
      <c r="AIR17" s="762">
        <v>0.65</v>
      </c>
      <c r="AIS17" s="763"/>
      <c r="AIT17" s="763"/>
      <c r="AIU17" s="761">
        <v>1</v>
      </c>
      <c r="AIV17" s="761">
        <v>1</v>
      </c>
      <c r="AIW17" s="761">
        <v>1</v>
      </c>
      <c r="AIX17" s="761">
        <v>1</v>
      </c>
      <c r="AIY17" s="762">
        <v>0.65</v>
      </c>
      <c r="AIZ17" s="763"/>
      <c r="AJA17" s="763"/>
      <c r="AJB17" s="761">
        <v>1</v>
      </c>
      <c r="AJC17" s="761">
        <v>1</v>
      </c>
      <c r="AJD17" s="761">
        <v>1</v>
      </c>
      <c r="AJE17" s="761">
        <v>1</v>
      </c>
      <c r="AJF17" s="762">
        <v>0.65</v>
      </c>
      <c r="AJG17" s="763"/>
      <c r="AJH17" s="763"/>
      <c r="AJI17" s="761">
        <v>1</v>
      </c>
      <c r="AJJ17" s="761">
        <v>1</v>
      </c>
      <c r="AJK17" s="761">
        <v>1</v>
      </c>
      <c r="AJL17" s="761">
        <v>1</v>
      </c>
      <c r="AJM17" s="762">
        <v>0.65</v>
      </c>
      <c r="AJN17" s="763"/>
      <c r="AJO17" s="763"/>
      <c r="AJP17" s="761">
        <v>1</v>
      </c>
      <c r="AJQ17" s="761">
        <v>1</v>
      </c>
      <c r="AJR17" s="761">
        <v>1</v>
      </c>
      <c r="AJS17" s="761">
        <v>1</v>
      </c>
      <c r="AJT17" s="762">
        <v>0.65</v>
      </c>
      <c r="AJU17" s="763"/>
      <c r="AJV17" s="763"/>
      <c r="AJW17" s="761">
        <v>1</v>
      </c>
      <c r="AJX17" s="761">
        <v>1</v>
      </c>
      <c r="AJY17" s="761">
        <v>1</v>
      </c>
      <c r="AJZ17" s="761">
        <v>1</v>
      </c>
      <c r="AKA17" s="762">
        <v>0.65</v>
      </c>
      <c r="AKB17" s="763"/>
      <c r="AKC17" s="763"/>
      <c r="AKD17" s="761">
        <v>1</v>
      </c>
      <c r="AKE17" s="761">
        <v>1</v>
      </c>
      <c r="AKF17" s="761">
        <v>1</v>
      </c>
      <c r="AKG17" s="761">
        <v>1</v>
      </c>
      <c r="AKH17" s="762">
        <v>0.65</v>
      </c>
      <c r="AKI17" s="763"/>
      <c r="AKJ17" s="763"/>
      <c r="AKK17" s="761">
        <v>1</v>
      </c>
      <c r="AKL17" s="761">
        <v>1</v>
      </c>
      <c r="AKM17" s="761">
        <v>1</v>
      </c>
      <c r="AKN17" s="761">
        <v>1</v>
      </c>
      <c r="AKO17" s="762">
        <v>0.65</v>
      </c>
      <c r="AKP17" s="763"/>
      <c r="AKQ17" s="763"/>
      <c r="AKR17" s="761">
        <v>1</v>
      </c>
      <c r="AKS17" s="761">
        <v>1</v>
      </c>
      <c r="AKT17" s="761">
        <v>0</v>
      </c>
      <c r="AKU17" s="761">
        <v>1</v>
      </c>
      <c r="AKV17" s="762">
        <v>0.65</v>
      </c>
      <c r="AKW17" s="763"/>
      <c r="AKX17" s="763"/>
      <c r="AKY17" s="761">
        <v>1</v>
      </c>
      <c r="AKZ17" s="761">
        <v>1</v>
      </c>
      <c r="ALA17" s="761">
        <v>1</v>
      </c>
      <c r="ALB17" s="761">
        <v>1</v>
      </c>
      <c r="ALC17" s="762">
        <v>0.65</v>
      </c>
      <c r="ALD17" s="763"/>
      <c r="ALE17" s="763"/>
      <c r="ALF17" s="761">
        <v>1</v>
      </c>
      <c r="ALG17" s="761">
        <v>1</v>
      </c>
      <c r="ALH17" s="761">
        <v>1</v>
      </c>
      <c r="ALI17" s="761">
        <v>1</v>
      </c>
      <c r="ALJ17" s="762">
        <v>0.65</v>
      </c>
      <c r="ALK17" s="763"/>
      <c r="ALL17" s="763"/>
      <c r="ALM17" s="761">
        <v>1</v>
      </c>
      <c r="ALN17" s="761">
        <v>1</v>
      </c>
      <c r="ALO17" s="761">
        <v>1</v>
      </c>
      <c r="ALP17" s="761">
        <v>1</v>
      </c>
      <c r="ALQ17" s="762">
        <v>0.65</v>
      </c>
      <c r="ALR17" s="763"/>
      <c r="ALS17" s="763"/>
      <c r="ALT17" s="761">
        <v>1</v>
      </c>
      <c r="ALU17" s="761">
        <v>1</v>
      </c>
      <c r="ALV17" s="761">
        <v>1</v>
      </c>
      <c r="ALW17" s="761">
        <v>1</v>
      </c>
      <c r="ALX17" s="762">
        <v>0.65</v>
      </c>
      <c r="ALY17" s="763"/>
      <c r="ALZ17" s="763"/>
      <c r="AMA17" s="761">
        <v>1</v>
      </c>
      <c r="AMB17" s="761">
        <v>1</v>
      </c>
      <c r="AMC17" s="761">
        <v>1</v>
      </c>
      <c r="AMD17" s="761">
        <v>1</v>
      </c>
      <c r="AME17" s="762">
        <v>0.65</v>
      </c>
      <c r="AMF17" s="763"/>
      <c r="AMG17" s="763"/>
      <c r="AMH17" s="761">
        <v>1</v>
      </c>
      <c r="AMI17" s="761">
        <v>1</v>
      </c>
      <c r="AMJ17" s="761">
        <v>1</v>
      </c>
      <c r="AMK17" s="761">
        <v>0</v>
      </c>
      <c r="AML17" s="762">
        <v>0</v>
      </c>
      <c r="AMM17" s="763"/>
      <c r="AMN17" s="763"/>
      <c r="AMO17" s="761">
        <v>1</v>
      </c>
      <c r="AMP17" s="761">
        <v>1</v>
      </c>
      <c r="AMQ17" s="761">
        <v>1</v>
      </c>
      <c r="AMR17" s="761">
        <v>0</v>
      </c>
      <c r="AMS17" s="762">
        <v>0</v>
      </c>
      <c r="AMT17" s="763"/>
      <c r="AMU17" s="763"/>
      <c r="AMV17" s="761">
        <v>1</v>
      </c>
      <c r="AMW17" s="761">
        <v>1</v>
      </c>
      <c r="AMX17" s="761">
        <v>0</v>
      </c>
      <c r="AMY17" s="761">
        <v>1</v>
      </c>
      <c r="AMZ17" s="762">
        <v>0.65</v>
      </c>
      <c r="ANA17" s="763"/>
      <c r="ANB17" s="763"/>
      <c r="ANC17" s="761">
        <v>1</v>
      </c>
      <c r="AND17" s="761">
        <v>1</v>
      </c>
      <c r="ANE17" s="761">
        <v>1</v>
      </c>
      <c r="ANF17" s="761">
        <v>1</v>
      </c>
      <c r="ANG17" s="762">
        <v>0.65</v>
      </c>
      <c r="ANH17" s="763"/>
      <c r="ANI17" s="763"/>
      <c r="ANJ17" s="761">
        <v>1</v>
      </c>
      <c r="ANK17" s="761">
        <v>1</v>
      </c>
      <c r="ANL17" s="761">
        <v>1</v>
      </c>
      <c r="ANM17" s="761">
        <v>1</v>
      </c>
      <c r="ANN17" s="762">
        <v>0.65</v>
      </c>
      <c r="ANO17" s="763"/>
      <c r="ANP17" s="763"/>
      <c r="ANQ17" s="761">
        <v>1</v>
      </c>
      <c r="ANR17" s="761">
        <v>1</v>
      </c>
      <c r="ANS17" s="761">
        <v>1</v>
      </c>
      <c r="ANT17" s="761">
        <v>1</v>
      </c>
      <c r="ANU17" s="762">
        <v>0.65</v>
      </c>
      <c r="ANV17" s="763"/>
      <c r="ANW17" s="763"/>
      <c r="ANX17" s="761">
        <v>1</v>
      </c>
      <c r="ANY17" s="761">
        <v>1</v>
      </c>
      <c r="ANZ17" s="761">
        <v>1</v>
      </c>
      <c r="AOA17" s="761">
        <v>1</v>
      </c>
      <c r="AOB17" s="762">
        <v>0.65</v>
      </c>
      <c r="AOC17" s="763"/>
      <c r="AOD17" s="763"/>
      <c r="AOE17" s="761">
        <v>1</v>
      </c>
      <c r="AOF17" s="761">
        <v>1</v>
      </c>
      <c r="AOG17" s="761">
        <v>1</v>
      </c>
      <c r="AOH17" s="761">
        <v>1</v>
      </c>
      <c r="AOI17" s="762">
        <v>0.65</v>
      </c>
      <c r="AOJ17" s="763"/>
      <c r="AOK17" s="763"/>
      <c r="AOL17" s="761">
        <v>1</v>
      </c>
      <c r="AOM17" s="761">
        <v>1</v>
      </c>
      <c r="AON17" s="761">
        <v>1</v>
      </c>
      <c r="AOO17" s="761">
        <v>1</v>
      </c>
      <c r="AOP17" s="762">
        <v>0.65</v>
      </c>
      <c r="AOQ17" s="763"/>
      <c r="AOR17" s="763"/>
      <c r="AOS17" s="761">
        <v>1</v>
      </c>
      <c r="AOT17" s="761">
        <v>1</v>
      </c>
      <c r="AOU17" s="761">
        <v>1</v>
      </c>
      <c r="AOV17" s="761">
        <v>1</v>
      </c>
      <c r="AOW17" s="762">
        <v>0.65</v>
      </c>
    </row>
    <row r="18" spans="1:1089" s="764" customFormat="1" ht="10.5" customHeight="1">
      <c r="A18" s="769" t="s">
        <v>67</v>
      </c>
      <c r="B18" s="771" t="s">
        <v>68</v>
      </c>
      <c r="C18" s="772" t="str">
        <f t="shared" si="0"/>
        <v>Bartosz Listwan</v>
      </c>
      <c r="D18" s="757" t="s">
        <v>138</v>
      </c>
      <c r="E18" s="771" t="s">
        <v>5</v>
      </c>
      <c r="F18" s="757"/>
      <c r="G18" s="713">
        <v>1</v>
      </c>
      <c r="H18" s="713">
        <v>1</v>
      </c>
      <c r="I18" s="713">
        <v>1</v>
      </c>
      <c r="J18" s="713">
        <v>1</v>
      </c>
      <c r="K18" s="714">
        <v>0.65</v>
      </c>
      <c r="L18" s="715">
        <v>0</v>
      </c>
      <c r="M18" s="715">
        <v>0</v>
      </c>
      <c r="N18" s="713">
        <v>1</v>
      </c>
      <c r="O18" s="713">
        <v>1</v>
      </c>
      <c r="P18" s="713">
        <v>1</v>
      </c>
      <c r="Q18" s="713">
        <v>1</v>
      </c>
      <c r="R18" s="714">
        <v>0.65</v>
      </c>
      <c r="S18" s="715">
        <v>0</v>
      </c>
      <c r="T18" s="715">
        <v>0</v>
      </c>
      <c r="U18" s="713">
        <v>1</v>
      </c>
      <c r="V18" s="713">
        <v>1</v>
      </c>
      <c r="W18" s="713">
        <v>1</v>
      </c>
      <c r="X18" s="713">
        <v>1</v>
      </c>
      <c r="Y18" s="714">
        <v>0.65</v>
      </c>
      <c r="Z18" s="715">
        <v>0</v>
      </c>
      <c r="AA18" s="715">
        <v>0</v>
      </c>
      <c r="AB18" s="713">
        <v>0</v>
      </c>
      <c r="AC18" s="713">
        <v>1</v>
      </c>
      <c r="AD18" s="713">
        <v>1</v>
      </c>
      <c r="AE18" s="713">
        <v>1</v>
      </c>
      <c r="AF18" s="714">
        <v>0.65</v>
      </c>
      <c r="AG18" s="715">
        <v>0</v>
      </c>
      <c r="AH18" s="715">
        <v>0</v>
      </c>
      <c r="AI18" s="713">
        <v>1</v>
      </c>
      <c r="AJ18" s="713">
        <v>1</v>
      </c>
      <c r="AK18" s="713">
        <v>1</v>
      </c>
      <c r="AL18" s="713">
        <v>1</v>
      </c>
      <c r="AM18" s="714">
        <v>0.65</v>
      </c>
      <c r="AN18" s="715">
        <v>0</v>
      </c>
      <c r="AO18" s="715">
        <v>0</v>
      </c>
      <c r="AP18" s="713">
        <v>1</v>
      </c>
      <c r="AQ18" s="713">
        <v>1</v>
      </c>
      <c r="AR18" s="713">
        <v>1</v>
      </c>
      <c r="AS18" s="713">
        <v>1</v>
      </c>
      <c r="AT18" s="714">
        <v>0.65</v>
      </c>
      <c r="AU18" s="715">
        <v>0</v>
      </c>
      <c r="AV18" s="715">
        <v>0</v>
      </c>
      <c r="AW18" s="713">
        <v>1</v>
      </c>
      <c r="AX18" s="713">
        <v>1</v>
      </c>
      <c r="AY18" s="713">
        <v>1</v>
      </c>
      <c r="AZ18" s="713">
        <v>1</v>
      </c>
      <c r="BA18" s="714">
        <v>0.65</v>
      </c>
      <c r="BB18" s="715">
        <v>0</v>
      </c>
      <c r="BC18" s="715">
        <v>0</v>
      </c>
      <c r="BD18" s="716">
        <v>1</v>
      </c>
      <c r="BE18" s="716">
        <v>1</v>
      </c>
      <c r="BF18" s="716">
        <v>0</v>
      </c>
      <c r="BG18" s="716">
        <v>1</v>
      </c>
      <c r="BH18" s="716">
        <v>0</v>
      </c>
      <c r="BI18" s="717">
        <v>0</v>
      </c>
      <c r="BJ18" s="717">
        <v>0</v>
      </c>
      <c r="BK18" s="716">
        <v>1</v>
      </c>
      <c r="BL18" s="716">
        <v>1</v>
      </c>
      <c r="BM18" s="716">
        <v>1</v>
      </c>
      <c r="BN18" s="716">
        <v>1</v>
      </c>
      <c r="BO18" s="718">
        <v>0.65</v>
      </c>
      <c r="BP18" s="717">
        <v>0</v>
      </c>
      <c r="BQ18" s="717">
        <v>0</v>
      </c>
      <c r="BR18" s="716">
        <v>1</v>
      </c>
      <c r="BS18" s="716">
        <v>1</v>
      </c>
      <c r="BT18" s="716">
        <v>1</v>
      </c>
      <c r="BU18" s="716">
        <v>1</v>
      </c>
      <c r="BV18" s="718">
        <v>0.65</v>
      </c>
      <c r="BW18" s="717">
        <v>0</v>
      </c>
      <c r="BX18" s="717">
        <v>0</v>
      </c>
      <c r="BY18" s="716">
        <v>1</v>
      </c>
      <c r="BZ18" s="716">
        <v>1</v>
      </c>
      <c r="CA18" s="716">
        <v>1</v>
      </c>
      <c r="CB18" s="716">
        <v>1</v>
      </c>
      <c r="CC18" s="718">
        <v>0.65</v>
      </c>
      <c r="CD18" s="717">
        <v>0</v>
      </c>
      <c r="CE18" s="717">
        <v>0</v>
      </c>
      <c r="CF18" s="716">
        <v>1</v>
      </c>
      <c r="CG18" s="716">
        <v>1</v>
      </c>
      <c r="CH18" s="716">
        <v>0</v>
      </c>
      <c r="CI18" s="716">
        <v>0</v>
      </c>
      <c r="CJ18" s="718">
        <v>0.65</v>
      </c>
      <c r="CK18" s="717">
        <v>0</v>
      </c>
      <c r="CL18" s="717">
        <v>0</v>
      </c>
      <c r="CM18" s="716">
        <v>1</v>
      </c>
      <c r="CN18" s="716">
        <v>1</v>
      </c>
      <c r="CO18" s="716">
        <v>1</v>
      </c>
      <c r="CP18" s="716">
        <v>1</v>
      </c>
      <c r="CQ18" s="718">
        <v>0.65</v>
      </c>
      <c r="CR18" s="717">
        <v>0</v>
      </c>
      <c r="CS18" s="717">
        <v>0</v>
      </c>
      <c r="CT18" s="716">
        <v>1</v>
      </c>
      <c r="CU18" s="716">
        <v>1</v>
      </c>
      <c r="CV18" s="716">
        <v>1</v>
      </c>
      <c r="CW18" s="716">
        <v>1</v>
      </c>
      <c r="CX18" s="718">
        <v>0.65</v>
      </c>
      <c r="CY18" s="717">
        <v>0</v>
      </c>
      <c r="CZ18" s="717">
        <v>0</v>
      </c>
      <c r="DA18" s="716">
        <v>1</v>
      </c>
      <c r="DB18" s="716">
        <v>1</v>
      </c>
      <c r="DC18" s="716">
        <v>1</v>
      </c>
      <c r="DD18" s="716">
        <v>1</v>
      </c>
      <c r="DE18" s="718">
        <v>0.65</v>
      </c>
      <c r="DF18" s="717">
        <v>0</v>
      </c>
      <c r="DG18" s="717">
        <v>0</v>
      </c>
      <c r="DH18" s="716">
        <v>1</v>
      </c>
      <c r="DI18" s="716">
        <v>1</v>
      </c>
      <c r="DJ18" s="716">
        <v>1</v>
      </c>
      <c r="DK18" s="716">
        <v>1</v>
      </c>
      <c r="DL18" s="718">
        <v>0</v>
      </c>
      <c r="DM18" s="717">
        <v>0</v>
      </c>
      <c r="DN18" s="717">
        <v>0</v>
      </c>
      <c r="DO18" s="716">
        <v>1</v>
      </c>
      <c r="DP18" s="716">
        <v>1</v>
      </c>
      <c r="DQ18" s="716">
        <v>1</v>
      </c>
      <c r="DR18" s="716">
        <v>1</v>
      </c>
      <c r="DS18" s="718">
        <v>0.65</v>
      </c>
      <c r="DT18" s="717">
        <v>0</v>
      </c>
      <c r="DU18" s="717">
        <v>0</v>
      </c>
      <c r="DV18" s="716">
        <v>1</v>
      </c>
      <c r="DW18" s="716">
        <v>1</v>
      </c>
      <c r="DX18" s="716">
        <v>1</v>
      </c>
      <c r="DY18" s="716">
        <v>1</v>
      </c>
      <c r="DZ18" s="718">
        <v>0.65</v>
      </c>
      <c r="EA18" s="717">
        <v>0</v>
      </c>
      <c r="EB18" s="717">
        <v>0</v>
      </c>
      <c r="EC18" s="716">
        <v>1</v>
      </c>
      <c r="ED18" s="716">
        <v>1</v>
      </c>
      <c r="EE18" s="716">
        <v>1</v>
      </c>
      <c r="EF18" s="716">
        <v>1</v>
      </c>
      <c r="EG18" s="718">
        <v>0.65</v>
      </c>
      <c r="EH18" s="717">
        <v>0</v>
      </c>
      <c r="EI18" s="717">
        <v>0</v>
      </c>
      <c r="EJ18" s="716">
        <v>1</v>
      </c>
      <c r="EK18" s="716">
        <v>1</v>
      </c>
      <c r="EL18" s="716">
        <v>1</v>
      </c>
      <c r="EM18" s="716">
        <v>1</v>
      </c>
      <c r="EN18" s="718">
        <v>0.65</v>
      </c>
      <c r="EO18" s="717">
        <v>0</v>
      </c>
      <c r="EP18" s="717">
        <v>0</v>
      </c>
      <c r="EQ18" s="716">
        <v>1</v>
      </c>
      <c r="ER18" s="716">
        <v>1</v>
      </c>
      <c r="ES18" s="716">
        <v>1</v>
      </c>
      <c r="ET18" s="716">
        <v>1</v>
      </c>
      <c r="EU18" s="718">
        <v>0.65</v>
      </c>
      <c r="EV18" s="717">
        <v>0</v>
      </c>
      <c r="EW18" s="717">
        <v>0</v>
      </c>
      <c r="EX18" s="716">
        <v>1</v>
      </c>
      <c r="EY18" s="716">
        <v>1</v>
      </c>
      <c r="EZ18" s="716">
        <v>1</v>
      </c>
      <c r="FA18" s="716">
        <v>1</v>
      </c>
      <c r="FB18" s="718">
        <v>0.65</v>
      </c>
      <c r="FC18" s="717">
        <v>0</v>
      </c>
      <c r="FD18" s="717">
        <v>0</v>
      </c>
      <c r="FE18" s="716">
        <v>1</v>
      </c>
      <c r="FF18" s="716">
        <v>1</v>
      </c>
      <c r="FG18" s="716">
        <v>1</v>
      </c>
      <c r="FH18" s="716">
        <v>0</v>
      </c>
      <c r="FI18" s="718">
        <v>0.65</v>
      </c>
      <c r="FJ18" s="717">
        <v>0</v>
      </c>
      <c r="FK18" s="717">
        <v>0</v>
      </c>
      <c r="FL18" s="716">
        <v>1</v>
      </c>
      <c r="FM18" s="716">
        <v>1</v>
      </c>
      <c r="FN18" s="716">
        <v>1</v>
      </c>
      <c r="FO18" s="716">
        <v>1</v>
      </c>
      <c r="FP18" s="718">
        <v>0.65</v>
      </c>
      <c r="FQ18" s="717">
        <v>0</v>
      </c>
      <c r="FR18" s="717">
        <v>0</v>
      </c>
      <c r="FS18" s="716">
        <v>1</v>
      </c>
      <c r="FT18" s="716">
        <v>1</v>
      </c>
      <c r="FU18" s="716">
        <v>1</v>
      </c>
      <c r="FV18" s="716">
        <v>1</v>
      </c>
      <c r="FW18" s="718">
        <v>0.65</v>
      </c>
      <c r="FX18" s="717">
        <v>0</v>
      </c>
      <c r="FY18" s="717">
        <v>0</v>
      </c>
      <c r="FZ18" s="716">
        <v>1</v>
      </c>
      <c r="GA18" s="716">
        <v>1</v>
      </c>
      <c r="GB18" s="716">
        <v>1</v>
      </c>
      <c r="GC18" s="716">
        <v>1</v>
      </c>
      <c r="GD18" s="718">
        <v>0.65</v>
      </c>
      <c r="GE18" s="717">
        <v>0</v>
      </c>
      <c r="GF18" s="717">
        <v>0</v>
      </c>
      <c r="GG18" s="716">
        <v>1</v>
      </c>
      <c r="GH18" s="716">
        <v>1</v>
      </c>
      <c r="GI18" s="716">
        <v>1</v>
      </c>
      <c r="GJ18" s="716">
        <v>0</v>
      </c>
      <c r="GK18" s="718">
        <v>0</v>
      </c>
      <c r="GL18" s="717">
        <v>0</v>
      </c>
      <c r="GM18" s="717">
        <v>0</v>
      </c>
      <c r="GN18" s="716">
        <v>0</v>
      </c>
      <c r="GO18" s="716">
        <v>0</v>
      </c>
      <c r="GP18" s="716">
        <v>0</v>
      </c>
      <c r="GQ18" s="716">
        <v>0</v>
      </c>
      <c r="GR18" s="718">
        <v>0.65</v>
      </c>
      <c r="GS18" s="717">
        <v>0</v>
      </c>
      <c r="GT18" s="717">
        <v>0</v>
      </c>
      <c r="GU18" s="716">
        <v>1</v>
      </c>
      <c r="GV18" s="716">
        <v>1</v>
      </c>
      <c r="GW18" s="716">
        <v>1</v>
      </c>
      <c r="GX18" s="716">
        <v>1</v>
      </c>
      <c r="GY18" s="718">
        <v>0.65</v>
      </c>
      <c r="GZ18" s="717">
        <v>0</v>
      </c>
      <c r="HA18" s="717">
        <v>0</v>
      </c>
      <c r="HB18" s="716">
        <v>1</v>
      </c>
      <c r="HC18" s="716">
        <v>0</v>
      </c>
      <c r="HD18" s="716">
        <v>0</v>
      </c>
      <c r="HE18" s="716">
        <v>0</v>
      </c>
      <c r="HF18" s="718">
        <v>0.65</v>
      </c>
      <c r="HG18" s="717">
        <v>0</v>
      </c>
      <c r="HH18" s="717">
        <v>0</v>
      </c>
      <c r="HI18" s="716">
        <v>1</v>
      </c>
      <c r="HJ18" s="716">
        <v>1</v>
      </c>
      <c r="HK18" s="716">
        <v>1</v>
      </c>
      <c r="HL18" s="716">
        <v>1</v>
      </c>
      <c r="HM18" s="718">
        <v>0.65</v>
      </c>
      <c r="HN18" s="717">
        <v>0</v>
      </c>
      <c r="HO18" s="717">
        <v>0</v>
      </c>
      <c r="HP18" s="716">
        <v>1</v>
      </c>
      <c r="HQ18" s="716">
        <v>1</v>
      </c>
      <c r="HR18" s="716">
        <v>1</v>
      </c>
      <c r="HS18" s="716">
        <v>1</v>
      </c>
      <c r="HT18" s="718">
        <v>0.65</v>
      </c>
      <c r="HU18" s="717">
        <v>0</v>
      </c>
      <c r="HV18" s="717">
        <v>0</v>
      </c>
      <c r="HW18" s="716">
        <v>1</v>
      </c>
      <c r="HX18" s="716">
        <v>1</v>
      </c>
      <c r="HY18" s="716">
        <v>0</v>
      </c>
      <c r="HZ18" s="716">
        <v>1</v>
      </c>
      <c r="IA18" s="718">
        <v>0.65</v>
      </c>
      <c r="IB18" s="717">
        <v>0</v>
      </c>
      <c r="IC18" s="717">
        <v>0</v>
      </c>
      <c r="ID18" s="716">
        <v>1</v>
      </c>
      <c r="IE18" s="716">
        <v>1</v>
      </c>
      <c r="IF18" s="716">
        <v>1</v>
      </c>
      <c r="IG18" s="716">
        <v>1</v>
      </c>
      <c r="IH18" s="718">
        <v>0</v>
      </c>
      <c r="II18" s="717">
        <v>0</v>
      </c>
      <c r="IJ18" s="717">
        <v>0</v>
      </c>
      <c r="IK18" s="716">
        <v>1</v>
      </c>
      <c r="IL18" s="716">
        <v>1</v>
      </c>
      <c r="IM18" s="716">
        <v>1</v>
      </c>
      <c r="IN18" s="716">
        <v>1</v>
      </c>
      <c r="IO18" s="718">
        <v>0.65</v>
      </c>
      <c r="IP18" s="717">
        <v>0</v>
      </c>
      <c r="IQ18" s="717">
        <v>0</v>
      </c>
      <c r="IR18" s="716">
        <v>0</v>
      </c>
      <c r="IS18" s="716">
        <v>0</v>
      </c>
      <c r="IT18" s="716">
        <v>0</v>
      </c>
      <c r="IU18" s="716">
        <v>0</v>
      </c>
      <c r="IV18" s="718">
        <v>0</v>
      </c>
      <c r="IW18" s="717">
        <v>0</v>
      </c>
      <c r="IX18" s="717">
        <v>0</v>
      </c>
      <c r="IY18" s="716">
        <v>1</v>
      </c>
      <c r="IZ18" s="716">
        <v>1</v>
      </c>
      <c r="JA18" s="716">
        <v>1</v>
      </c>
      <c r="JB18" s="716">
        <v>1</v>
      </c>
      <c r="JC18" s="718">
        <v>0.65</v>
      </c>
      <c r="JD18" s="717">
        <v>0</v>
      </c>
      <c r="JE18" s="717">
        <v>0</v>
      </c>
      <c r="JF18" s="716">
        <v>1</v>
      </c>
      <c r="JG18" s="716">
        <v>1</v>
      </c>
      <c r="JH18" s="716">
        <v>1</v>
      </c>
      <c r="JI18" s="716">
        <v>1</v>
      </c>
      <c r="JJ18" s="718">
        <v>0.65</v>
      </c>
      <c r="JK18" s="717">
        <v>0</v>
      </c>
      <c r="JL18" s="717">
        <v>0</v>
      </c>
      <c r="JM18" s="716">
        <v>1</v>
      </c>
      <c r="JN18" s="716">
        <v>1</v>
      </c>
      <c r="JO18" s="716">
        <v>0</v>
      </c>
      <c r="JP18" s="716">
        <v>1</v>
      </c>
      <c r="JQ18" s="718">
        <v>0.65</v>
      </c>
      <c r="JR18" s="717">
        <v>0</v>
      </c>
      <c r="JS18" s="717">
        <v>0</v>
      </c>
      <c r="JT18" s="716">
        <v>1</v>
      </c>
      <c r="JU18" s="716">
        <v>1</v>
      </c>
      <c r="JV18" s="716">
        <v>1</v>
      </c>
      <c r="JW18" s="716">
        <v>1</v>
      </c>
      <c r="JX18" s="718">
        <v>0.65</v>
      </c>
      <c r="JY18" s="717">
        <v>0</v>
      </c>
      <c r="JZ18" s="717">
        <v>0</v>
      </c>
      <c r="KA18" s="716">
        <v>1</v>
      </c>
      <c r="KB18" s="716">
        <v>1</v>
      </c>
      <c r="KC18" s="716">
        <v>1</v>
      </c>
      <c r="KD18" s="716">
        <v>1</v>
      </c>
      <c r="KE18" s="718">
        <v>0.65</v>
      </c>
      <c r="KF18" s="717">
        <v>0</v>
      </c>
      <c r="KG18" s="717">
        <v>0</v>
      </c>
      <c r="KH18" s="716">
        <v>1</v>
      </c>
      <c r="KI18" s="716">
        <v>1</v>
      </c>
      <c r="KJ18" s="717">
        <v>0</v>
      </c>
      <c r="KK18" s="717">
        <v>0</v>
      </c>
      <c r="KL18" s="718">
        <v>0.65</v>
      </c>
      <c r="KM18" s="717">
        <v>0</v>
      </c>
      <c r="KN18" s="717">
        <v>0</v>
      </c>
      <c r="KO18" s="716">
        <v>1</v>
      </c>
      <c r="KP18" s="716">
        <v>1</v>
      </c>
      <c r="KQ18" s="717">
        <v>0</v>
      </c>
      <c r="KR18" s="716">
        <v>1</v>
      </c>
      <c r="KS18" s="718">
        <v>0.65</v>
      </c>
      <c r="KT18" s="717">
        <v>0</v>
      </c>
      <c r="KU18" s="717">
        <v>0</v>
      </c>
      <c r="KV18" s="717">
        <v>0</v>
      </c>
      <c r="KW18" s="716">
        <v>1</v>
      </c>
      <c r="KX18" s="716">
        <v>1</v>
      </c>
      <c r="KY18" s="716">
        <v>1</v>
      </c>
      <c r="KZ18" s="718">
        <v>0.65</v>
      </c>
      <c r="LA18" s="717">
        <v>0</v>
      </c>
      <c r="LB18" s="717">
        <v>0</v>
      </c>
      <c r="LC18" s="716">
        <v>1</v>
      </c>
      <c r="LD18" s="716">
        <v>1</v>
      </c>
      <c r="LE18" s="716">
        <v>1</v>
      </c>
      <c r="LF18" s="716">
        <v>1</v>
      </c>
      <c r="LG18" s="718">
        <v>0.65</v>
      </c>
      <c r="LH18" s="717">
        <v>0</v>
      </c>
      <c r="LI18" s="717">
        <v>0</v>
      </c>
      <c r="LJ18" s="716">
        <v>1</v>
      </c>
      <c r="LK18" s="716">
        <v>1</v>
      </c>
      <c r="LL18" s="716">
        <v>1</v>
      </c>
      <c r="LM18" s="716">
        <v>1</v>
      </c>
      <c r="LN18" s="718">
        <v>0.65</v>
      </c>
      <c r="LO18" s="717">
        <v>0</v>
      </c>
      <c r="LP18" s="717">
        <v>0</v>
      </c>
      <c r="LQ18" s="716">
        <v>1</v>
      </c>
      <c r="LR18" s="716">
        <v>1</v>
      </c>
      <c r="LS18" s="716">
        <v>1</v>
      </c>
      <c r="LT18" s="716">
        <v>1</v>
      </c>
      <c r="LU18" s="718">
        <v>0.65</v>
      </c>
      <c r="LV18" s="717">
        <v>0</v>
      </c>
      <c r="LW18" s="717">
        <v>0</v>
      </c>
      <c r="LX18" s="716">
        <v>1</v>
      </c>
      <c r="LY18" s="716">
        <v>1</v>
      </c>
      <c r="LZ18" s="716">
        <v>1</v>
      </c>
      <c r="MA18" s="716">
        <v>1</v>
      </c>
      <c r="MB18" s="718">
        <v>0.65</v>
      </c>
      <c r="MC18" s="717">
        <v>0</v>
      </c>
      <c r="MD18" s="717">
        <v>0</v>
      </c>
      <c r="ME18" s="716">
        <v>1</v>
      </c>
      <c r="MF18" s="716">
        <v>1</v>
      </c>
      <c r="MG18" s="716">
        <v>1</v>
      </c>
      <c r="MH18" s="716">
        <v>1</v>
      </c>
      <c r="MI18" s="718">
        <v>0.65</v>
      </c>
      <c r="MJ18" s="717">
        <v>0</v>
      </c>
      <c r="MK18" s="717">
        <v>0</v>
      </c>
      <c r="ML18" s="716">
        <v>1</v>
      </c>
      <c r="MM18" s="716">
        <v>1</v>
      </c>
      <c r="MN18" s="716">
        <v>0</v>
      </c>
      <c r="MO18" s="716">
        <v>0</v>
      </c>
      <c r="MP18" s="718">
        <v>0</v>
      </c>
      <c r="MQ18" s="717">
        <v>0</v>
      </c>
      <c r="MR18" s="717">
        <v>0</v>
      </c>
      <c r="MS18" s="716">
        <v>0</v>
      </c>
      <c r="MT18" s="716">
        <v>1</v>
      </c>
      <c r="MU18" s="716">
        <v>1</v>
      </c>
      <c r="MV18" s="716">
        <v>1</v>
      </c>
      <c r="MW18" s="718">
        <v>0.65</v>
      </c>
      <c r="MX18" s="717">
        <v>0</v>
      </c>
      <c r="MY18" s="717">
        <v>0</v>
      </c>
      <c r="MZ18" s="716">
        <v>1</v>
      </c>
      <c r="NA18" s="716">
        <v>1</v>
      </c>
      <c r="NB18" s="716">
        <v>1</v>
      </c>
      <c r="NC18" s="716">
        <v>1</v>
      </c>
      <c r="ND18" s="718">
        <v>0.65</v>
      </c>
      <c r="NE18" s="717">
        <v>0</v>
      </c>
      <c r="NF18" s="717">
        <v>0</v>
      </c>
      <c r="NG18" s="716">
        <v>1</v>
      </c>
      <c r="NH18" s="716">
        <v>1</v>
      </c>
      <c r="NI18" s="716">
        <v>1</v>
      </c>
      <c r="NJ18" s="716">
        <v>1</v>
      </c>
      <c r="NK18" s="718">
        <v>0.65</v>
      </c>
      <c r="NL18" s="717">
        <v>0</v>
      </c>
      <c r="NM18" s="717">
        <v>0</v>
      </c>
      <c r="NN18" s="716">
        <v>1</v>
      </c>
      <c r="NO18" s="716">
        <v>1</v>
      </c>
      <c r="NP18" s="716">
        <v>1</v>
      </c>
      <c r="NQ18" s="716">
        <v>1</v>
      </c>
      <c r="NR18" s="718">
        <v>0.65</v>
      </c>
      <c r="NS18" s="717">
        <v>0</v>
      </c>
      <c r="NT18" s="717">
        <v>0</v>
      </c>
      <c r="NU18" s="716">
        <v>1</v>
      </c>
      <c r="NV18" s="716">
        <v>1</v>
      </c>
      <c r="NW18" s="716">
        <v>1</v>
      </c>
      <c r="NX18" s="716">
        <v>1</v>
      </c>
      <c r="NY18" s="718">
        <v>0.65</v>
      </c>
      <c r="NZ18" s="717">
        <v>0</v>
      </c>
      <c r="OA18" s="717">
        <v>0</v>
      </c>
      <c r="OB18" s="716">
        <v>1</v>
      </c>
      <c r="OC18" s="716">
        <v>1</v>
      </c>
      <c r="OD18" s="716">
        <v>1</v>
      </c>
      <c r="OE18" s="716">
        <v>1</v>
      </c>
      <c r="OF18" s="718">
        <v>0.65</v>
      </c>
      <c r="OG18" s="717">
        <v>0</v>
      </c>
      <c r="OH18" s="717">
        <v>0</v>
      </c>
      <c r="OI18" s="716">
        <v>1</v>
      </c>
      <c r="OJ18" s="716">
        <v>1</v>
      </c>
      <c r="OK18" s="716">
        <v>1</v>
      </c>
      <c r="OL18" s="716">
        <v>1</v>
      </c>
      <c r="OM18" s="718">
        <v>0.65</v>
      </c>
      <c r="ON18" s="717">
        <v>0</v>
      </c>
      <c r="OO18" s="717">
        <v>0</v>
      </c>
      <c r="OP18" s="716">
        <v>1</v>
      </c>
      <c r="OQ18" s="716">
        <v>1</v>
      </c>
      <c r="OR18" s="716">
        <v>1</v>
      </c>
      <c r="OS18" s="716">
        <v>1</v>
      </c>
      <c r="OT18" s="718">
        <v>0.65</v>
      </c>
      <c r="OU18" s="717">
        <v>0</v>
      </c>
      <c r="OV18" s="717">
        <v>0</v>
      </c>
      <c r="OW18" s="716">
        <v>0</v>
      </c>
      <c r="OX18" s="716">
        <v>1</v>
      </c>
      <c r="OY18" s="716">
        <v>1</v>
      </c>
      <c r="OZ18" s="716">
        <v>1</v>
      </c>
      <c r="PA18" s="718">
        <v>0.65</v>
      </c>
      <c r="PB18" s="717">
        <v>0</v>
      </c>
      <c r="PC18" s="717">
        <v>0</v>
      </c>
      <c r="PD18" s="716">
        <v>1</v>
      </c>
      <c r="PE18" s="716">
        <v>1</v>
      </c>
      <c r="PF18" s="716">
        <v>1</v>
      </c>
      <c r="PG18" s="716">
        <v>0</v>
      </c>
      <c r="PH18" s="718">
        <v>0</v>
      </c>
      <c r="PI18" s="717">
        <v>0</v>
      </c>
      <c r="PJ18" s="717">
        <v>0</v>
      </c>
      <c r="PK18" s="716">
        <v>1</v>
      </c>
      <c r="PL18" s="716">
        <v>1</v>
      </c>
      <c r="PM18" s="716">
        <v>1</v>
      </c>
      <c r="PN18" s="716">
        <v>1</v>
      </c>
      <c r="PO18" s="718">
        <v>0.65</v>
      </c>
      <c r="PP18" s="717"/>
      <c r="PQ18" s="717"/>
      <c r="PR18" s="716">
        <v>1</v>
      </c>
      <c r="PS18" s="716">
        <v>1</v>
      </c>
      <c r="PT18" s="716">
        <v>1</v>
      </c>
      <c r="PU18" s="716">
        <v>1</v>
      </c>
      <c r="PV18" s="718">
        <v>0.65</v>
      </c>
      <c r="PW18" s="717"/>
      <c r="PX18" s="717"/>
      <c r="PY18" s="716">
        <v>1</v>
      </c>
      <c r="PZ18" s="716">
        <v>0</v>
      </c>
      <c r="QA18" s="716">
        <v>0</v>
      </c>
      <c r="QB18" s="716">
        <v>1</v>
      </c>
      <c r="QC18" s="718">
        <v>0.65</v>
      </c>
      <c r="QD18" s="717"/>
      <c r="QE18" s="717"/>
      <c r="QF18" s="716">
        <v>1</v>
      </c>
      <c r="QG18" s="716">
        <v>1</v>
      </c>
      <c r="QH18" s="716">
        <v>1</v>
      </c>
      <c r="QI18" s="716">
        <v>1</v>
      </c>
      <c r="QJ18" s="718">
        <v>0.65</v>
      </c>
      <c r="QK18" s="717"/>
      <c r="QL18" s="717"/>
      <c r="QM18" s="716">
        <v>1</v>
      </c>
      <c r="QN18" s="716">
        <v>1</v>
      </c>
      <c r="QO18" s="716">
        <v>1</v>
      </c>
      <c r="QP18" s="716">
        <v>1</v>
      </c>
      <c r="QQ18" s="718">
        <v>0.65</v>
      </c>
      <c r="QR18" s="717"/>
      <c r="QS18" s="717"/>
      <c r="QT18" s="716">
        <v>0</v>
      </c>
      <c r="QU18" s="716">
        <v>1</v>
      </c>
      <c r="QV18" s="716">
        <v>1</v>
      </c>
      <c r="QW18" s="716">
        <v>1</v>
      </c>
      <c r="QX18" s="718">
        <v>0.65</v>
      </c>
      <c r="QY18" s="717"/>
      <c r="QZ18" s="717"/>
      <c r="RA18" s="716">
        <v>1</v>
      </c>
      <c r="RB18" s="716">
        <v>1</v>
      </c>
      <c r="RC18" s="716">
        <v>1</v>
      </c>
      <c r="RD18" s="717"/>
      <c r="RE18" s="718">
        <v>0.65</v>
      </c>
      <c r="RF18" s="717"/>
      <c r="RG18" s="717"/>
      <c r="RH18" s="716">
        <v>1</v>
      </c>
      <c r="RI18" s="716">
        <v>1</v>
      </c>
      <c r="RJ18" s="716">
        <v>1</v>
      </c>
      <c r="RK18" s="716">
        <v>1</v>
      </c>
      <c r="RL18" s="718">
        <v>0.65</v>
      </c>
      <c r="RM18" s="717"/>
      <c r="RN18" s="717"/>
      <c r="RO18" s="716">
        <v>1</v>
      </c>
      <c r="RP18" s="716">
        <v>1</v>
      </c>
      <c r="RQ18" s="716">
        <v>1</v>
      </c>
      <c r="RR18" s="716">
        <v>1</v>
      </c>
      <c r="RS18" s="718">
        <v>0.65</v>
      </c>
      <c r="RT18" s="717"/>
      <c r="RU18" s="717"/>
      <c r="RV18" s="716">
        <v>1</v>
      </c>
      <c r="RW18" s="716">
        <v>0</v>
      </c>
      <c r="RX18" s="716">
        <v>1</v>
      </c>
      <c r="RY18" s="716">
        <v>1</v>
      </c>
      <c r="RZ18" s="718">
        <v>0.65</v>
      </c>
      <c r="SA18" s="717"/>
      <c r="SB18" s="717"/>
      <c r="SC18" s="716">
        <v>0</v>
      </c>
      <c r="SD18" s="716">
        <v>1</v>
      </c>
      <c r="SE18" s="716">
        <v>1</v>
      </c>
      <c r="SF18" s="716">
        <v>1</v>
      </c>
      <c r="SG18" s="718">
        <v>0</v>
      </c>
      <c r="SH18" s="717"/>
      <c r="SI18" s="717"/>
      <c r="SJ18" s="716">
        <v>1</v>
      </c>
      <c r="SK18" s="716">
        <v>1</v>
      </c>
      <c r="SL18" s="716">
        <v>1</v>
      </c>
      <c r="SM18" s="716">
        <v>1</v>
      </c>
      <c r="SN18" s="718">
        <v>0.65</v>
      </c>
      <c r="SO18" s="717"/>
      <c r="SP18" s="717"/>
      <c r="SQ18" s="716">
        <v>1</v>
      </c>
      <c r="SR18" s="716">
        <v>1</v>
      </c>
      <c r="SS18" s="716">
        <v>1</v>
      </c>
      <c r="ST18" s="716">
        <v>1</v>
      </c>
      <c r="SU18" s="762">
        <v>0.65</v>
      </c>
      <c r="SV18" s="755"/>
      <c r="SW18" s="749"/>
      <c r="SX18" s="748">
        <v>1</v>
      </c>
      <c r="SY18" s="748">
        <v>1</v>
      </c>
      <c r="SZ18" s="748">
        <v>1</v>
      </c>
      <c r="TA18" s="748">
        <v>1</v>
      </c>
      <c r="TB18" s="750">
        <v>0.65</v>
      </c>
      <c r="TC18" s="749"/>
      <c r="TD18" s="749"/>
      <c r="TE18" s="748">
        <v>1</v>
      </c>
      <c r="TF18" s="748">
        <v>1</v>
      </c>
      <c r="TG18" s="748">
        <v>1</v>
      </c>
      <c r="TH18" s="748">
        <v>1</v>
      </c>
      <c r="TI18" s="750">
        <v>0</v>
      </c>
      <c r="TJ18" s="749"/>
      <c r="TK18" s="749"/>
      <c r="TL18" s="748">
        <v>1</v>
      </c>
      <c r="TM18" s="748">
        <v>1</v>
      </c>
      <c r="TN18" s="748">
        <v>1</v>
      </c>
      <c r="TO18" s="748">
        <v>1</v>
      </c>
      <c r="TP18" s="750">
        <v>0.65</v>
      </c>
      <c r="TQ18" s="749"/>
      <c r="TR18" s="749"/>
      <c r="TS18" s="748">
        <v>1</v>
      </c>
      <c r="TT18" s="748">
        <v>1</v>
      </c>
      <c r="TU18" s="748">
        <v>1</v>
      </c>
      <c r="TV18" s="748">
        <v>1</v>
      </c>
      <c r="TW18" s="750">
        <v>0.65</v>
      </c>
      <c r="TX18" s="749"/>
      <c r="TY18" s="766"/>
      <c r="TZ18" s="761">
        <v>1</v>
      </c>
      <c r="UA18" s="756">
        <v>1</v>
      </c>
      <c r="UB18" s="748">
        <v>1</v>
      </c>
      <c r="UC18" s="748">
        <v>1</v>
      </c>
      <c r="UD18" s="750">
        <v>0.65</v>
      </c>
      <c r="UE18" s="749"/>
      <c r="UF18" s="749"/>
      <c r="UG18" s="748">
        <v>1</v>
      </c>
      <c r="UH18" s="748">
        <v>1</v>
      </c>
      <c r="UI18" s="748">
        <v>1</v>
      </c>
      <c r="UJ18" s="748">
        <v>1</v>
      </c>
      <c r="UK18" s="750">
        <v>0.65</v>
      </c>
      <c r="UL18" s="749"/>
      <c r="UM18" s="749"/>
      <c r="UN18" s="748">
        <v>1</v>
      </c>
      <c r="UO18" s="748">
        <v>1</v>
      </c>
      <c r="UP18" s="748">
        <v>1</v>
      </c>
      <c r="UQ18" s="748">
        <v>1</v>
      </c>
      <c r="UR18" s="750">
        <v>0.65</v>
      </c>
      <c r="US18" s="749"/>
      <c r="UT18" s="749"/>
      <c r="UU18" s="748">
        <v>0</v>
      </c>
      <c r="UV18" s="748">
        <v>0</v>
      </c>
      <c r="UW18" s="748">
        <v>0</v>
      </c>
      <c r="UX18" s="748">
        <v>0</v>
      </c>
      <c r="UY18" s="748">
        <v>0</v>
      </c>
      <c r="UZ18" s="749"/>
      <c r="VA18" s="749"/>
      <c r="VB18" s="748">
        <v>0</v>
      </c>
      <c r="VC18" s="767">
        <v>0</v>
      </c>
      <c r="VD18" s="761">
        <v>0</v>
      </c>
      <c r="VE18" s="761">
        <v>0</v>
      </c>
      <c r="VF18" s="761">
        <v>0</v>
      </c>
      <c r="VG18" s="763"/>
      <c r="VH18" s="763"/>
      <c r="VI18" s="761">
        <v>0</v>
      </c>
      <c r="VJ18" s="761">
        <v>0</v>
      </c>
      <c r="VK18" s="761">
        <v>0</v>
      </c>
      <c r="VL18" s="761">
        <v>0</v>
      </c>
      <c r="VM18" s="761">
        <v>0</v>
      </c>
      <c r="VN18" s="763"/>
      <c r="VO18" s="763"/>
      <c r="VP18" s="761">
        <v>0</v>
      </c>
      <c r="VQ18" s="761">
        <v>0</v>
      </c>
      <c r="VR18" s="761">
        <v>0</v>
      </c>
      <c r="VS18" s="761">
        <v>0</v>
      </c>
      <c r="VT18" s="761">
        <v>0</v>
      </c>
      <c r="VU18" s="763"/>
      <c r="VV18" s="763"/>
      <c r="VW18" s="761">
        <v>1</v>
      </c>
      <c r="VX18" s="761">
        <v>0</v>
      </c>
      <c r="VY18" s="761">
        <v>1</v>
      </c>
      <c r="VZ18" s="761">
        <v>1</v>
      </c>
      <c r="WA18" s="762">
        <v>0.65</v>
      </c>
      <c r="WB18" s="763"/>
      <c r="WC18" s="763"/>
      <c r="WD18" s="761">
        <v>0</v>
      </c>
      <c r="WE18" s="761">
        <v>1</v>
      </c>
      <c r="WF18" s="761">
        <v>1</v>
      </c>
      <c r="WG18" s="761">
        <v>1</v>
      </c>
      <c r="WH18" s="762">
        <v>0.65</v>
      </c>
      <c r="WI18" s="763"/>
      <c r="WJ18" s="763"/>
      <c r="WK18" s="761">
        <v>0</v>
      </c>
      <c r="WL18" s="761">
        <v>1</v>
      </c>
      <c r="WM18" s="761">
        <v>1</v>
      </c>
      <c r="WN18" s="761">
        <v>1</v>
      </c>
      <c r="WO18" s="762">
        <v>0.65</v>
      </c>
      <c r="WP18" s="763"/>
      <c r="WQ18" s="763"/>
      <c r="WR18" s="761">
        <v>0</v>
      </c>
      <c r="WS18" s="761">
        <v>0</v>
      </c>
      <c r="WT18" s="761">
        <v>1</v>
      </c>
      <c r="WU18" s="761">
        <v>1</v>
      </c>
      <c r="WV18" s="762">
        <v>0.65</v>
      </c>
      <c r="WW18" s="763"/>
      <c r="WX18" s="763"/>
      <c r="WY18" s="761">
        <v>1</v>
      </c>
      <c r="WZ18" s="761">
        <v>1</v>
      </c>
      <c r="XA18" s="761">
        <v>1</v>
      </c>
      <c r="XB18" s="761">
        <v>1</v>
      </c>
      <c r="XC18" s="762">
        <v>0.65</v>
      </c>
      <c r="XD18" s="763"/>
      <c r="XE18" s="763"/>
      <c r="XF18" s="761">
        <v>1</v>
      </c>
      <c r="XG18" s="761">
        <v>1</v>
      </c>
      <c r="XH18" s="761">
        <v>1</v>
      </c>
      <c r="XI18" s="761">
        <v>1</v>
      </c>
      <c r="XJ18" s="762">
        <v>0.65</v>
      </c>
      <c r="XK18" s="763"/>
      <c r="XL18" s="763"/>
      <c r="XM18" s="761">
        <v>1</v>
      </c>
      <c r="XN18" s="761">
        <v>1</v>
      </c>
      <c r="XO18" s="761">
        <v>1</v>
      </c>
      <c r="XP18" s="761">
        <v>1</v>
      </c>
      <c r="XQ18" s="762">
        <v>0.65</v>
      </c>
      <c r="XR18" s="763"/>
      <c r="XS18" s="763"/>
      <c r="XT18" s="761">
        <v>1</v>
      </c>
      <c r="XU18" s="761">
        <v>1</v>
      </c>
      <c r="XV18" s="761">
        <v>1</v>
      </c>
      <c r="XW18" s="761">
        <v>1</v>
      </c>
      <c r="XX18" s="762">
        <v>0.65</v>
      </c>
      <c r="XY18" s="763"/>
      <c r="XZ18" s="763"/>
      <c r="YA18" s="761">
        <v>1</v>
      </c>
      <c r="YB18" s="761">
        <v>1</v>
      </c>
      <c r="YC18" s="761">
        <v>1</v>
      </c>
      <c r="YD18" s="761">
        <v>1</v>
      </c>
      <c r="YE18" s="762">
        <v>0.65</v>
      </c>
      <c r="YF18" s="763"/>
      <c r="YG18" s="763"/>
      <c r="YH18" s="761">
        <v>1</v>
      </c>
      <c r="YI18" s="761">
        <v>1</v>
      </c>
      <c r="YJ18" s="761">
        <v>0</v>
      </c>
      <c r="YK18" s="761">
        <v>0</v>
      </c>
      <c r="YL18" s="761">
        <v>0</v>
      </c>
      <c r="YM18" s="763"/>
      <c r="YN18" s="763"/>
      <c r="YO18" s="761">
        <v>1</v>
      </c>
      <c r="YP18" s="761">
        <v>1</v>
      </c>
      <c r="YQ18" s="761">
        <v>1</v>
      </c>
      <c r="YR18" s="761">
        <v>0</v>
      </c>
      <c r="YS18" s="761">
        <v>0.65</v>
      </c>
      <c r="YT18" s="763"/>
      <c r="YU18" s="763"/>
      <c r="YV18" s="761">
        <v>1</v>
      </c>
      <c r="YW18" s="761">
        <v>0</v>
      </c>
      <c r="YX18" s="761">
        <v>1</v>
      </c>
      <c r="YY18" s="761">
        <v>1</v>
      </c>
      <c r="YZ18" s="762">
        <v>0.65</v>
      </c>
      <c r="ZA18" s="763"/>
      <c r="ZB18" s="763"/>
      <c r="ZC18" s="761">
        <v>1</v>
      </c>
      <c r="ZD18" s="761">
        <v>1</v>
      </c>
      <c r="ZE18" s="761">
        <v>1</v>
      </c>
      <c r="ZF18" s="761">
        <v>0</v>
      </c>
      <c r="ZG18" s="762">
        <v>0.65</v>
      </c>
      <c r="ZH18" s="763"/>
      <c r="ZI18" s="763"/>
      <c r="ZJ18" s="761">
        <v>1</v>
      </c>
      <c r="ZK18" s="761">
        <v>1</v>
      </c>
      <c r="ZL18" s="761">
        <v>1</v>
      </c>
      <c r="ZM18" s="761">
        <v>0</v>
      </c>
      <c r="ZN18" s="762">
        <v>0.65</v>
      </c>
      <c r="ZO18" s="763"/>
      <c r="ZP18" s="763"/>
      <c r="ZQ18" s="761">
        <v>1</v>
      </c>
      <c r="ZR18" s="761">
        <v>1</v>
      </c>
      <c r="ZS18" s="761">
        <v>1</v>
      </c>
      <c r="ZT18" s="761">
        <v>1</v>
      </c>
      <c r="ZU18" s="762">
        <v>0.65</v>
      </c>
      <c r="ZV18" s="763"/>
      <c r="ZW18" s="763"/>
      <c r="ZX18" s="761">
        <v>1</v>
      </c>
      <c r="ZY18" s="761">
        <v>1</v>
      </c>
      <c r="ZZ18" s="761">
        <v>1</v>
      </c>
      <c r="AAA18" s="761">
        <v>1</v>
      </c>
      <c r="AAB18" s="762">
        <v>0.65</v>
      </c>
      <c r="AAC18" s="763"/>
      <c r="AAD18" s="763"/>
      <c r="AAE18" s="761">
        <v>1</v>
      </c>
      <c r="AAF18" s="761">
        <v>1</v>
      </c>
      <c r="AAG18" s="761">
        <v>1</v>
      </c>
      <c r="AAH18" s="761">
        <v>1</v>
      </c>
      <c r="AAI18" s="762">
        <v>0.65</v>
      </c>
      <c r="AAJ18" s="763"/>
      <c r="AAK18" s="763"/>
      <c r="AAL18" s="761">
        <v>1</v>
      </c>
      <c r="AAM18" s="761">
        <v>1</v>
      </c>
      <c r="AAN18" s="761">
        <v>1</v>
      </c>
      <c r="AAO18" s="761">
        <v>1</v>
      </c>
      <c r="AAP18" s="762">
        <v>0.65</v>
      </c>
      <c r="AAQ18" s="763"/>
      <c r="AAR18" s="763"/>
      <c r="AAS18" s="761">
        <v>1</v>
      </c>
      <c r="AAT18" s="761">
        <v>1</v>
      </c>
      <c r="AAU18" s="761">
        <v>1</v>
      </c>
      <c r="AAV18" s="761">
        <v>1</v>
      </c>
      <c r="AAW18" s="762">
        <v>0.65</v>
      </c>
      <c r="AAX18" s="763"/>
      <c r="AAY18" s="763"/>
      <c r="AAZ18" s="761">
        <v>1</v>
      </c>
      <c r="ABA18" s="761">
        <v>1</v>
      </c>
      <c r="ABB18" s="761">
        <v>1</v>
      </c>
      <c r="ABC18" s="761">
        <v>1</v>
      </c>
      <c r="ABD18" s="762">
        <v>0.65</v>
      </c>
      <c r="ABE18" s="763"/>
      <c r="ABF18" s="763"/>
      <c r="ABG18" s="761">
        <v>1</v>
      </c>
      <c r="ABH18" s="761">
        <v>1</v>
      </c>
      <c r="ABI18" s="761">
        <v>1</v>
      </c>
      <c r="ABJ18" s="761">
        <v>1</v>
      </c>
      <c r="ABK18" s="762">
        <v>0.65</v>
      </c>
      <c r="ABL18" s="763"/>
      <c r="ABM18" s="763"/>
      <c r="ABN18" s="761">
        <v>1</v>
      </c>
      <c r="ABO18" s="761">
        <v>1</v>
      </c>
      <c r="ABP18" s="761">
        <v>1</v>
      </c>
      <c r="ABQ18" s="761">
        <v>1</v>
      </c>
      <c r="ABR18" s="762">
        <v>0.65</v>
      </c>
      <c r="ABS18" s="763"/>
      <c r="ABT18" s="763"/>
      <c r="ABU18" s="761">
        <v>0</v>
      </c>
      <c r="ABV18" s="761">
        <v>0</v>
      </c>
      <c r="ABW18" s="761">
        <v>0</v>
      </c>
      <c r="ABX18" s="761">
        <v>0</v>
      </c>
      <c r="ABY18" s="762">
        <v>0</v>
      </c>
      <c r="ABZ18" s="763"/>
      <c r="ACA18" s="763"/>
      <c r="ACB18" s="761">
        <v>0</v>
      </c>
      <c r="ACC18" s="761">
        <v>1</v>
      </c>
      <c r="ACD18" s="761">
        <v>1</v>
      </c>
      <c r="ACE18" s="761">
        <v>1</v>
      </c>
      <c r="ACF18" s="762">
        <v>0.65</v>
      </c>
      <c r="ACG18" s="763"/>
      <c r="ACH18" s="763"/>
      <c r="ACI18" s="761">
        <v>0</v>
      </c>
      <c r="ACJ18" s="761">
        <v>1</v>
      </c>
      <c r="ACK18" s="761">
        <v>1</v>
      </c>
      <c r="ACL18" s="761">
        <v>1</v>
      </c>
      <c r="ACM18" s="762">
        <v>0.65</v>
      </c>
      <c r="ACN18" s="763"/>
      <c r="ACO18" s="763"/>
      <c r="ACP18" s="761">
        <v>0</v>
      </c>
      <c r="ACQ18" s="761">
        <v>1</v>
      </c>
      <c r="ACR18" s="761">
        <v>1</v>
      </c>
      <c r="ACS18" s="761">
        <v>1</v>
      </c>
      <c r="ACT18" s="762">
        <v>0.65</v>
      </c>
      <c r="ACU18" s="763"/>
      <c r="ACV18" s="763"/>
      <c r="ACW18" s="761">
        <v>1</v>
      </c>
      <c r="ACX18" s="761">
        <v>1</v>
      </c>
      <c r="ACY18" s="761">
        <v>0</v>
      </c>
      <c r="ACZ18" s="761">
        <v>1</v>
      </c>
      <c r="ADA18" s="762">
        <v>0.65</v>
      </c>
      <c r="ADB18" s="763"/>
      <c r="ADC18" s="763"/>
      <c r="ADD18" s="761">
        <v>1</v>
      </c>
      <c r="ADE18" s="761">
        <v>1</v>
      </c>
      <c r="ADF18" s="761">
        <v>1</v>
      </c>
      <c r="ADG18" s="761">
        <v>1</v>
      </c>
      <c r="ADH18" s="762">
        <v>0</v>
      </c>
      <c r="ADI18" s="763"/>
      <c r="ADJ18" s="763"/>
      <c r="ADK18" s="761">
        <v>0</v>
      </c>
      <c r="ADL18" s="761">
        <v>0</v>
      </c>
      <c r="ADM18" s="761">
        <v>0</v>
      </c>
      <c r="ADN18" s="761">
        <v>0</v>
      </c>
      <c r="ADO18" s="761">
        <v>0</v>
      </c>
      <c r="ADP18" s="763"/>
      <c r="ADQ18" s="763"/>
      <c r="ADR18" s="761">
        <v>0</v>
      </c>
      <c r="ADS18" s="761">
        <v>0</v>
      </c>
      <c r="ADT18" s="761">
        <v>0</v>
      </c>
      <c r="ADU18" s="761">
        <v>0</v>
      </c>
      <c r="ADV18" s="761">
        <v>0</v>
      </c>
      <c r="ADW18" s="763"/>
      <c r="ADX18" s="763"/>
      <c r="ADY18" s="761">
        <v>1</v>
      </c>
      <c r="ADZ18" s="761">
        <v>1</v>
      </c>
      <c r="AEA18" s="761">
        <v>1</v>
      </c>
      <c r="AEB18" s="761">
        <v>1</v>
      </c>
      <c r="AEC18" s="761">
        <v>0.65</v>
      </c>
      <c r="AED18" s="763"/>
      <c r="AEE18" s="763"/>
      <c r="AEF18" s="761">
        <v>1</v>
      </c>
      <c r="AEG18" s="761">
        <v>1</v>
      </c>
      <c r="AEH18" s="761">
        <v>1</v>
      </c>
      <c r="AEI18" s="761">
        <v>1</v>
      </c>
      <c r="AEJ18" s="762">
        <v>0.65</v>
      </c>
      <c r="AEK18" s="763"/>
      <c r="AEL18" s="763"/>
      <c r="AEM18" s="761">
        <v>1</v>
      </c>
      <c r="AEN18" s="761">
        <v>1</v>
      </c>
      <c r="AEO18" s="761">
        <v>1</v>
      </c>
      <c r="AEP18" s="761">
        <v>0</v>
      </c>
      <c r="AEQ18" s="762">
        <v>0.65</v>
      </c>
      <c r="AER18" s="763"/>
      <c r="AES18" s="763"/>
      <c r="AET18" s="761">
        <v>1</v>
      </c>
      <c r="AEU18" s="761">
        <v>1</v>
      </c>
      <c r="AEV18" s="761">
        <v>1</v>
      </c>
      <c r="AEW18" s="761">
        <v>1</v>
      </c>
      <c r="AEX18" s="762">
        <v>0.65</v>
      </c>
      <c r="AEY18" s="763"/>
      <c r="AEZ18" s="763"/>
      <c r="AFA18" s="761">
        <v>1</v>
      </c>
      <c r="AFB18" s="761">
        <v>1</v>
      </c>
      <c r="AFC18" s="761">
        <v>1</v>
      </c>
      <c r="AFD18" s="761">
        <v>1</v>
      </c>
      <c r="AFE18" s="761">
        <v>0.65</v>
      </c>
      <c r="AFF18" s="763"/>
      <c r="AFG18" s="763"/>
      <c r="AFH18" s="761">
        <v>1</v>
      </c>
      <c r="AFI18" s="761">
        <v>1</v>
      </c>
      <c r="AFJ18" s="761">
        <v>1</v>
      </c>
      <c r="AFK18" s="761">
        <v>1</v>
      </c>
      <c r="AFL18" s="762">
        <v>0.65</v>
      </c>
      <c r="AFM18" s="763"/>
      <c r="AFN18" s="763"/>
      <c r="AFO18" s="761">
        <v>1</v>
      </c>
      <c r="AFP18" s="761">
        <v>1</v>
      </c>
      <c r="AFQ18" s="761">
        <v>1</v>
      </c>
      <c r="AFR18" s="761">
        <v>1</v>
      </c>
      <c r="AFS18" s="762">
        <v>0.65</v>
      </c>
      <c r="AFT18" s="763"/>
      <c r="AFU18" s="763"/>
      <c r="AFV18" s="761">
        <v>0</v>
      </c>
      <c r="AFW18" s="761">
        <v>1</v>
      </c>
      <c r="AFX18" s="761">
        <v>1</v>
      </c>
      <c r="AFY18" s="761">
        <v>1</v>
      </c>
      <c r="AFZ18" s="762">
        <v>0.65</v>
      </c>
      <c r="AGA18" s="763"/>
      <c r="AGB18" s="763"/>
      <c r="AGC18" s="761">
        <v>1</v>
      </c>
      <c r="AGD18" s="761">
        <v>1</v>
      </c>
      <c r="AGE18" s="761">
        <v>1</v>
      </c>
      <c r="AGF18" s="761">
        <v>1</v>
      </c>
      <c r="AGG18" s="762">
        <v>0.65</v>
      </c>
      <c r="AGH18" s="763"/>
      <c r="AGI18" s="763"/>
      <c r="AGJ18" s="761">
        <v>1</v>
      </c>
      <c r="AGK18" s="761">
        <v>1</v>
      </c>
      <c r="AGL18" s="761">
        <v>1</v>
      </c>
      <c r="AGM18" s="761">
        <v>1</v>
      </c>
      <c r="AGN18" s="762">
        <v>0.65</v>
      </c>
      <c r="AGO18" s="763"/>
      <c r="AGP18" s="763"/>
      <c r="AGQ18" s="761">
        <v>1</v>
      </c>
      <c r="AGR18" s="761">
        <v>1</v>
      </c>
      <c r="AGS18" s="761">
        <v>1</v>
      </c>
      <c r="AGT18" s="761">
        <v>1</v>
      </c>
      <c r="AGU18" s="762">
        <v>0.65</v>
      </c>
      <c r="AGV18" s="763"/>
      <c r="AGW18" s="763"/>
      <c r="AGX18" s="761">
        <v>1</v>
      </c>
      <c r="AGY18" s="761">
        <v>1</v>
      </c>
      <c r="AGZ18" s="761">
        <v>1</v>
      </c>
      <c r="AHA18" s="761">
        <v>1</v>
      </c>
      <c r="AHB18" s="762">
        <v>0.65</v>
      </c>
      <c r="AHC18" s="763"/>
      <c r="AHD18" s="763"/>
      <c r="AHE18" s="761">
        <v>1</v>
      </c>
      <c r="AHF18" s="761">
        <v>1</v>
      </c>
      <c r="AHG18" s="761">
        <v>1</v>
      </c>
      <c r="AHH18" s="761">
        <v>1</v>
      </c>
      <c r="AHI18" s="762">
        <v>0</v>
      </c>
      <c r="AHJ18" s="763"/>
      <c r="AHK18" s="763"/>
      <c r="AHL18" s="761">
        <v>1</v>
      </c>
      <c r="AHM18" s="761">
        <v>1</v>
      </c>
      <c r="AHN18" s="761">
        <v>1</v>
      </c>
      <c r="AHO18" s="761">
        <v>1</v>
      </c>
      <c r="AHP18" s="762">
        <v>0.65</v>
      </c>
      <c r="AHQ18" s="763"/>
      <c r="AHR18" s="763"/>
      <c r="AHS18" s="761">
        <v>1</v>
      </c>
      <c r="AHT18" s="761">
        <v>1</v>
      </c>
      <c r="AHU18" s="761">
        <v>1</v>
      </c>
      <c r="AHV18" s="761">
        <v>1</v>
      </c>
      <c r="AHW18" s="762">
        <v>0.65</v>
      </c>
      <c r="AHX18" s="763"/>
      <c r="AHY18" s="763"/>
      <c r="AHZ18" s="761">
        <v>1</v>
      </c>
      <c r="AIA18" s="761">
        <v>1</v>
      </c>
      <c r="AIB18" s="761">
        <v>1</v>
      </c>
      <c r="AIC18" s="761">
        <v>1</v>
      </c>
      <c r="AID18" s="762">
        <v>0.65</v>
      </c>
      <c r="AIE18" s="763"/>
      <c r="AIF18" s="763"/>
      <c r="AIG18" s="761">
        <v>1</v>
      </c>
      <c r="AIH18" s="761">
        <v>1</v>
      </c>
      <c r="AII18" s="761">
        <v>1</v>
      </c>
      <c r="AIJ18" s="761">
        <v>1</v>
      </c>
      <c r="AIK18" s="762">
        <v>0.65</v>
      </c>
      <c r="AIL18" s="763"/>
      <c r="AIM18" s="763"/>
      <c r="AIN18" s="761">
        <v>1</v>
      </c>
      <c r="AIO18" s="761">
        <v>1</v>
      </c>
      <c r="AIP18" s="761">
        <v>1</v>
      </c>
      <c r="AIQ18" s="761">
        <v>1</v>
      </c>
      <c r="AIR18" s="762">
        <v>0.65</v>
      </c>
      <c r="AIS18" s="763"/>
      <c r="AIT18" s="763"/>
      <c r="AIU18" s="761">
        <v>1</v>
      </c>
      <c r="AIV18" s="761">
        <v>1</v>
      </c>
      <c r="AIW18" s="761">
        <v>1</v>
      </c>
      <c r="AIX18" s="761">
        <v>1</v>
      </c>
      <c r="AIY18" s="762">
        <v>0.65</v>
      </c>
      <c r="AIZ18" s="763"/>
      <c r="AJA18" s="763"/>
      <c r="AJB18" s="761">
        <v>1</v>
      </c>
      <c r="AJC18" s="761">
        <v>1</v>
      </c>
      <c r="AJD18" s="761">
        <v>1</v>
      </c>
      <c r="AJE18" s="761">
        <v>1</v>
      </c>
      <c r="AJF18" s="762">
        <v>0.65</v>
      </c>
      <c r="AJG18" s="763"/>
      <c r="AJH18" s="763"/>
      <c r="AJI18" s="761">
        <v>1</v>
      </c>
      <c r="AJJ18" s="761">
        <v>1</v>
      </c>
      <c r="AJK18" s="761">
        <v>1</v>
      </c>
      <c r="AJL18" s="761">
        <v>1</v>
      </c>
      <c r="AJM18" s="762">
        <v>0.65</v>
      </c>
      <c r="AJN18" s="763"/>
      <c r="AJO18" s="763"/>
      <c r="AJP18" s="761">
        <v>1</v>
      </c>
      <c r="AJQ18" s="761">
        <v>1</v>
      </c>
      <c r="AJR18" s="761">
        <v>1</v>
      </c>
      <c r="AJS18" s="761">
        <v>1</v>
      </c>
      <c r="AJT18" s="762">
        <v>0.65</v>
      </c>
      <c r="AJU18" s="763"/>
      <c r="AJV18" s="763"/>
      <c r="AJW18" s="761">
        <v>1</v>
      </c>
      <c r="AJX18" s="761">
        <v>1</v>
      </c>
      <c r="AJY18" s="761">
        <v>1</v>
      </c>
      <c r="AJZ18" s="761">
        <v>1</v>
      </c>
      <c r="AKA18" s="762">
        <v>0.65</v>
      </c>
      <c r="AKB18" s="763"/>
      <c r="AKC18" s="763"/>
      <c r="AKD18" s="761">
        <v>1</v>
      </c>
      <c r="AKE18" s="761">
        <v>1</v>
      </c>
      <c r="AKF18" s="761">
        <v>1</v>
      </c>
      <c r="AKG18" s="761">
        <v>1</v>
      </c>
      <c r="AKH18" s="762">
        <v>0.65</v>
      </c>
      <c r="AKI18" s="763"/>
      <c r="AKJ18" s="763"/>
      <c r="AKK18" s="761">
        <v>1</v>
      </c>
      <c r="AKL18" s="761">
        <v>1</v>
      </c>
      <c r="AKM18" s="761">
        <v>1</v>
      </c>
      <c r="AKN18" s="761">
        <v>1</v>
      </c>
      <c r="AKO18" s="762">
        <v>0.65</v>
      </c>
      <c r="AKP18" s="763"/>
      <c r="AKQ18" s="763"/>
      <c r="AKR18" s="761">
        <v>1</v>
      </c>
      <c r="AKS18" s="761">
        <v>1</v>
      </c>
      <c r="AKT18" s="761">
        <v>0</v>
      </c>
      <c r="AKU18" s="761">
        <v>1</v>
      </c>
      <c r="AKV18" s="762">
        <v>0.65</v>
      </c>
      <c r="AKW18" s="763"/>
      <c r="AKX18" s="763"/>
      <c r="AKY18" s="761">
        <v>1</v>
      </c>
      <c r="AKZ18" s="761">
        <v>1</v>
      </c>
      <c r="ALA18" s="761">
        <v>1</v>
      </c>
      <c r="ALB18" s="761">
        <v>1</v>
      </c>
      <c r="ALC18" s="762">
        <v>0.65</v>
      </c>
      <c r="ALD18" s="763"/>
      <c r="ALE18" s="763"/>
      <c r="ALF18" s="761">
        <v>1</v>
      </c>
      <c r="ALG18" s="761">
        <v>1</v>
      </c>
      <c r="ALH18" s="761">
        <v>1</v>
      </c>
      <c r="ALI18" s="761">
        <v>1</v>
      </c>
      <c r="ALJ18" s="762">
        <v>0.65</v>
      </c>
      <c r="ALK18" s="763"/>
      <c r="ALL18" s="763"/>
      <c r="ALM18" s="761">
        <v>1</v>
      </c>
      <c r="ALN18" s="761">
        <v>1</v>
      </c>
      <c r="ALO18" s="761">
        <v>1</v>
      </c>
      <c r="ALP18" s="761">
        <v>1</v>
      </c>
      <c r="ALQ18" s="762">
        <v>0.65</v>
      </c>
      <c r="ALR18" s="763"/>
      <c r="ALS18" s="763"/>
      <c r="ALT18" s="761">
        <v>1</v>
      </c>
      <c r="ALU18" s="761">
        <v>1</v>
      </c>
      <c r="ALV18" s="761">
        <v>1</v>
      </c>
      <c r="ALW18" s="761">
        <v>1</v>
      </c>
      <c r="ALX18" s="762">
        <v>0.65</v>
      </c>
      <c r="ALY18" s="763"/>
      <c r="ALZ18" s="763"/>
      <c r="AMA18" s="761">
        <v>1</v>
      </c>
      <c r="AMB18" s="761">
        <v>1</v>
      </c>
      <c r="AMC18" s="761">
        <v>1</v>
      </c>
      <c r="AMD18" s="761">
        <v>1</v>
      </c>
      <c r="AME18" s="762">
        <v>0.65</v>
      </c>
      <c r="AMF18" s="763"/>
      <c r="AMG18" s="763"/>
      <c r="AMH18" s="761">
        <v>1</v>
      </c>
      <c r="AMI18" s="761">
        <v>1</v>
      </c>
      <c r="AMJ18" s="761">
        <v>1</v>
      </c>
      <c r="AMK18" s="761">
        <v>0</v>
      </c>
      <c r="AML18" s="762">
        <v>0</v>
      </c>
      <c r="AMM18" s="763"/>
      <c r="AMN18" s="763"/>
      <c r="AMO18" s="761">
        <v>1</v>
      </c>
      <c r="AMP18" s="761">
        <v>1</v>
      </c>
      <c r="AMQ18" s="761">
        <v>1</v>
      </c>
      <c r="AMR18" s="761">
        <v>0</v>
      </c>
      <c r="AMS18" s="762">
        <v>0</v>
      </c>
      <c r="AMT18" s="763"/>
      <c r="AMU18" s="763"/>
      <c r="AMV18" s="761">
        <v>1</v>
      </c>
      <c r="AMW18" s="761">
        <v>1</v>
      </c>
      <c r="AMX18" s="761">
        <v>0</v>
      </c>
      <c r="AMY18" s="761">
        <v>1</v>
      </c>
      <c r="AMZ18" s="762">
        <v>0.65</v>
      </c>
      <c r="ANA18" s="763"/>
      <c r="ANB18" s="763"/>
      <c r="ANC18" s="761">
        <v>1</v>
      </c>
      <c r="AND18" s="761">
        <v>1</v>
      </c>
      <c r="ANE18" s="761">
        <v>1</v>
      </c>
      <c r="ANF18" s="761">
        <v>1</v>
      </c>
      <c r="ANG18" s="762">
        <v>0.65</v>
      </c>
      <c r="ANH18" s="763"/>
      <c r="ANI18" s="763"/>
      <c r="ANJ18" s="761">
        <v>1</v>
      </c>
      <c r="ANK18" s="761">
        <v>1</v>
      </c>
      <c r="ANL18" s="761">
        <v>1</v>
      </c>
      <c r="ANM18" s="761">
        <v>1</v>
      </c>
      <c r="ANN18" s="762">
        <v>0.65</v>
      </c>
      <c r="ANO18" s="763"/>
      <c r="ANP18" s="763"/>
      <c r="ANQ18" s="761">
        <v>1</v>
      </c>
      <c r="ANR18" s="761">
        <v>1</v>
      </c>
      <c r="ANS18" s="761">
        <v>1</v>
      </c>
      <c r="ANT18" s="761">
        <v>1</v>
      </c>
      <c r="ANU18" s="762">
        <v>0.65</v>
      </c>
      <c r="ANV18" s="763"/>
      <c r="ANW18" s="763"/>
      <c r="ANX18" s="761">
        <v>1</v>
      </c>
      <c r="ANY18" s="761">
        <v>1</v>
      </c>
      <c r="ANZ18" s="761">
        <v>1</v>
      </c>
      <c r="AOA18" s="761">
        <v>1</v>
      </c>
      <c r="AOB18" s="762">
        <v>0.65</v>
      </c>
      <c r="AOC18" s="763"/>
      <c r="AOD18" s="763"/>
      <c r="AOE18" s="761">
        <v>1</v>
      </c>
      <c r="AOF18" s="761">
        <v>1</v>
      </c>
      <c r="AOG18" s="761">
        <v>1</v>
      </c>
      <c r="AOH18" s="761">
        <v>1</v>
      </c>
      <c r="AOI18" s="762">
        <v>0.65</v>
      </c>
      <c r="AOJ18" s="763"/>
      <c r="AOK18" s="763"/>
      <c r="AOL18" s="761">
        <v>1</v>
      </c>
      <c r="AOM18" s="761">
        <v>1</v>
      </c>
      <c r="AON18" s="761">
        <v>1</v>
      </c>
      <c r="AOO18" s="761">
        <v>1</v>
      </c>
      <c r="AOP18" s="762">
        <v>0.65</v>
      </c>
      <c r="AOQ18" s="763"/>
      <c r="AOR18" s="763"/>
      <c r="AOS18" s="761">
        <v>1</v>
      </c>
      <c r="AOT18" s="761">
        <v>1</v>
      </c>
      <c r="AOU18" s="761">
        <v>1</v>
      </c>
      <c r="AOV18" s="761">
        <v>1</v>
      </c>
      <c r="AOW18" s="762">
        <v>0.65</v>
      </c>
    </row>
    <row r="19" spans="1:1089" s="764" customFormat="1" ht="10.5" customHeight="1">
      <c r="A19" s="769" t="s">
        <v>69</v>
      </c>
      <c r="B19" s="771" t="s">
        <v>70</v>
      </c>
      <c r="C19" s="772" t="str">
        <f t="shared" si="0"/>
        <v>Joanna Redes</v>
      </c>
      <c r="D19" s="757" t="s">
        <v>138</v>
      </c>
      <c r="E19" s="771" t="s">
        <v>5</v>
      </c>
      <c r="F19" s="757"/>
      <c r="G19" s="713">
        <v>1</v>
      </c>
      <c r="H19" s="713">
        <v>1</v>
      </c>
      <c r="I19" s="713">
        <v>1</v>
      </c>
      <c r="J19" s="713">
        <v>1</v>
      </c>
      <c r="K19" s="714">
        <v>0.65</v>
      </c>
      <c r="L19" s="715">
        <v>0</v>
      </c>
      <c r="M19" s="715">
        <v>0</v>
      </c>
      <c r="N19" s="713">
        <v>1</v>
      </c>
      <c r="O19" s="713">
        <v>1</v>
      </c>
      <c r="P19" s="713">
        <v>1</v>
      </c>
      <c r="Q19" s="713">
        <v>1</v>
      </c>
      <c r="R19" s="714">
        <v>0.65</v>
      </c>
      <c r="S19" s="715">
        <v>0</v>
      </c>
      <c r="T19" s="715">
        <v>0</v>
      </c>
      <c r="U19" s="713">
        <v>1</v>
      </c>
      <c r="V19" s="713">
        <v>1</v>
      </c>
      <c r="W19" s="713">
        <v>1</v>
      </c>
      <c r="X19" s="713">
        <v>1</v>
      </c>
      <c r="Y19" s="714">
        <v>0.65</v>
      </c>
      <c r="Z19" s="715">
        <v>0</v>
      </c>
      <c r="AA19" s="715">
        <v>0</v>
      </c>
      <c r="AB19" s="713">
        <v>0</v>
      </c>
      <c r="AC19" s="713">
        <v>1</v>
      </c>
      <c r="AD19" s="713">
        <v>1</v>
      </c>
      <c r="AE19" s="713">
        <v>1</v>
      </c>
      <c r="AF19" s="714">
        <v>0.65</v>
      </c>
      <c r="AG19" s="715">
        <v>0</v>
      </c>
      <c r="AH19" s="715">
        <v>0</v>
      </c>
      <c r="AI19" s="713">
        <v>1</v>
      </c>
      <c r="AJ19" s="713">
        <v>1</v>
      </c>
      <c r="AK19" s="713">
        <v>1</v>
      </c>
      <c r="AL19" s="713">
        <v>1</v>
      </c>
      <c r="AM19" s="714">
        <v>0.65</v>
      </c>
      <c r="AN19" s="715">
        <v>0</v>
      </c>
      <c r="AO19" s="715">
        <v>0</v>
      </c>
      <c r="AP19" s="713">
        <v>1</v>
      </c>
      <c r="AQ19" s="713">
        <v>1</v>
      </c>
      <c r="AR19" s="713">
        <v>1</v>
      </c>
      <c r="AS19" s="713">
        <v>1</v>
      </c>
      <c r="AT19" s="714">
        <v>0.65</v>
      </c>
      <c r="AU19" s="715">
        <v>0</v>
      </c>
      <c r="AV19" s="715">
        <v>0</v>
      </c>
      <c r="AW19" s="713">
        <v>1</v>
      </c>
      <c r="AX19" s="713">
        <v>1</v>
      </c>
      <c r="AY19" s="713">
        <v>1</v>
      </c>
      <c r="AZ19" s="713">
        <v>1</v>
      </c>
      <c r="BA19" s="714">
        <v>0.65</v>
      </c>
      <c r="BB19" s="715">
        <v>0</v>
      </c>
      <c r="BC19" s="715">
        <v>0</v>
      </c>
      <c r="BD19" s="716">
        <v>1</v>
      </c>
      <c r="BE19" s="716">
        <v>1</v>
      </c>
      <c r="BF19" s="716">
        <v>0</v>
      </c>
      <c r="BG19" s="716">
        <v>0</v>
      </c>
      <c r="BH19" s="716">
        <v>0</v>
      </c>
      <c r="BI19" s="717">
        <v>0</v>
      </c>
      <c r="BJ19" s="717">
        <v>0</v>
      </c>
      <c r="BK19" s="716">
        <v>1</v>
      </c>
      <c r="BL19" s="716">
        <v>1</v>
      </c>
      <c r="BM19" s="716">
        <v>1</v>
      </c>
      <c r="BN19" s="716">
        <v>1</v>
      </c>
      <c r="BO19" s="718">
        <v>0.65</v>
      </c>
      <c r="BP19" s="717">
        <v>0</v>
      </c>
      <c r="BQ19" s="717">
        <v>0</v>
      </c>
      <c r="BR19" s="716">
        <v>1</v>
      </c>
      <c r="BS19" s="716">
        <v>1</v>
      </c>
      <c r="BT19" s="716">
        <v>1</v>
      </c>
      <c r="BU19" s="716">
        <v>1</v>
      </c>
      <c r="BV19" s="718">
        <v>0.65</v>
      </c>
      <c r="BW19" s="717">
        <v>0</v>
      </c>
      <c r="BX19" s="717">
        <v>0</v>
      </c>
      <c r="BY19" s="716">
        <v>1</v>
      </c>
      <c r="BZ19" s="716">
        <v>1</v>
      </c>
      <c r="CA19" s="716">
        <v>1</v>
      </c>
      <c r="CB19" s="716">
        <v>1</v>
      </c>
      <c r="CC19" s="718">
        <v>0.65</v>
      </c>
      <c r="CD19" s="717">
        <v>0</v>
      </c>
      <c r="CE19" s="717">
        <v>0</v>
      </c>
      <c r="CF19" s="716">
        <v>1</v>
      </c>
      <c r="CG19" s="716">
        <v>0</v>
      </c>
      <c r="CH19" s="716">
        <v>1</v>
      </c>
      <c r="CI19" s="716">
        <v>0</v>
      </c>
      <c r="CJ19" s="718">
        <v>0</v>
      </c>
      <c r="CK19" s="717">
        <v>0</v>
      </c>
      <c r="CL19" s="717">
        <v>0</v>
      </c>
      <c r="CM19" s="716">
        <v>1</v>
      </c>
      <c r="CN19" s="716">
        <v>1</v>
      </c>
      <c r="CO19" s="716">
        <v>1</v>
      </c>
      <c r="CP19" s="716">
        <v>1</v>
      </c>
      <c r="CQ19" s="718">
        <v>0.65</v>
      </c>
      <c r="CR19" s="717">
        <v>0</v>
      </c>
      <c r="CS19" s="717">
        <v>0</v>
      </c>
      <c r="CT19" s="716">
        <v>1</v>
      </c>
      <c r="CU19" s="716">
        <v>1</v>
      </c>
      <c r="CV19" s="716">
        <v>1</v>
      </c>
      <c r="CW19" s="716">
        <v>1</v>
      </c>
      <c r="CX19" s="718">
        <v>0.65</v>
      </c>
      <c r="CY19" s="717">
        <v>0</v>
      </c>
      <c r="CZ19" s="717">
        <v>0</v>
      </c>
      <c r="DA19" s="716">
        <v>1</v>
      </c>
      <c r="DB19" s="716">
        <v>1</v>
      </c>
      <c r="DC19" s="716">
        <v>1</v>
      </c>
      <c r="DD19" s="716">
        <v>1</v>
      </c>
      <c r="DE19" s="718">
        <v>0.65</v>
      </c>
      <c r="DF19" s="717">
        <v>0</v>
      </c>
      <c r="DG19" s="717">
        <v>0</v>
      </c>
      <c r="DH19" s="716">
        <v>1</v>
      </c>
      <c r="DI19" s="716">
        <v>1</v>
      </c>
      <c r="DJ19" s="716">
        <v>1</v>
      </c>
      <c r="DK19" s="716">
        <v>1</v>
      </c>
      <c r="DL19" s="718">
        <v>0.65</v>
      </c>
      <c r="DM19" s="717">
        <v>0</v>
      </c>
      <c r="DN19" s="717">
        <v>0</v>
      </c>
      <c r="DO19" s="716">
        <v>1</v>
      </c>
      <c r="DP19" s="716">
        <v>1</v>
      </c>
      <c r="DQ19" s="716">
        <v>1</v>
      </c>
      <c r="DR19" s="716">
        <v>1</v>
      </c>
      <c r="DS19" s="718">
        <v>0.65</v>
      </c>
      <c r="DT19" s="717">
        <v>0</v>
      </c>
      <c r="DU19" s="717">
        <v>0</v>
      </c>
      <c r="DV19" s="716">
        <v>1</v>
      </c>
      <c r="DW19" s="716">
        <v>1</v>
      </c>
      <c r="DX19" s="716">
        <v>1</v>
      </c>
      <c r="DY19" s="716">
        <v>1</v>
      </c>
      <c r="DZ19" s="718">
        <v>0.65</v>
      </c>
      <c r="EA19" s="717">
        <v>0</v>
      </c>
      <c r="EB19" s="717">
        <v>0</v>
      </c>
      <c r="EC19" s="716">
        <v>0</v>
      </c>
      <c r="ED19" s="716">
        <v>0</v>
      </c>
      <c r="EE19" s="716">
        <v>0</v>
      </c>
      <c r="EF19" s="716">
        <v>0</v>
      </c>
      <c r="EG19" s="718">
        <v>0</v>
      </c>
      <c r="EH19" s="717">
        <v>0</v>
      </c>
      <c r="EI19" s="717">
        <v>0</v>
      </c>
      <c r="EJ19" s="716">
        <v>0</v>
      </c>
      <c r="EK19" s="716">
        <v>0</v>
      </c>
      <c r="EL19" s="716">
        <v>0</v>
      </c>
      <c r="EM19" s="716">
        <v>0</v>
      </c>
      <c r="EN19" s="718">
        <v>0</v>
      </c>
      <c r="EO19" s="717">
        <v>0</v>
      </c>
      <c r="EP19" s="717">
        <v>0</v>
      </c>
      <c r="EQ19" s="716">
        <v>1</v>
      </c>
      <c r="ER19" s="716">
        <v>1</v>
      </c>
      <c r="ES19" s="716">
        <v>1</v>
      </c>
      <c r="ET19" s="716">
        <v>1</v>
      </c>
      <c r="EU19" s="718">
        <v>0.65</v>
      </c>
      <c r="EV19" s="717">
        <v>0</v>
      </c>
      <c r="EW19" s="717">
        <v>0</v>
      </c>
      <c r="EX19" s="716">
        <v>1</v>
      </c>
      <c r="EY19" s="716">
        <v>1</v>
      </c>
      <c r="EZ19" s="716">
        <v>1</v>
      </c>
      <c r="FA19" s="716">
        <v>1</v>
      </c>
      <c r="FB19" s="718">
        <v>0.65</v>
      </c>
      <c r="FC19" s="717">
        <v>0</v>
      </c>
      <c r="FD19" s="717">
        <v>0</v>
      </c>
      <c r="FE19" s="716">
        <v>1</v>
      </c>
      <c r="FF19" s="716">
        <v>1</v>
      </c>
      <c r="FG19" s="716">
        <v>1</v>
      </c>
      <c r="FH19" s="716">
        <v>0</v>
      </c>
      <c r="FI19" s="718">
        <v>0</v>
      </c>
      <c r="FJ19" s="717">
        <v>0</v>
      </c>
      <c r="FK19" s="717">
        <v>0</v>
      </c>
      <c r="FL19" s="716">
        <v>1</v>
      </c>
      <c r="FM19" s="716">
        <v>1</v>
      </c>
      <c r="FN19" s="716">
        <v>1</v>
      </c>
      <c r="FO19" s="716">
        <v>1</v>
      </c>
      <c r="FP19" s="718">
        <v>0.65</v>
      </c>
      <c r="FQ19" s="717">
        <v>0</v>
      </c>
      <c r="FR19" s="717">
        <v>0</v>
      </c>
      <c r="FS19" s="716">
        <v>1</v>
      </c>
      <c r="FT19" s="716">
        <v>1</v>
      </c>
      <c r="FU19" s="716">
        <v>1</v>
      </c>
      <c r="FV19" s="716">
        <v>1</v>
      </c>
      <c r="FW19" s="718">
        <v>0.65</v>
      </c>
      <c r="FX19" s="717">
        <v>0</v>
      </c>
      <c r="FY19" s="717">
        <v>0</v>
      </c>
      <c r="FZ19" s="716">
        <v>1</v>
      </c>
      <c r="GA19" s="716">
        <v>1</v>
      </c>
      <c r="GB19" s="716">
        <v>1</v>
      </c>
      <c r="GC19" s="716">
        <v>1</v>
      </c>
      <c r="GD19" s="718">
        <v>0.65</v>
      </c>
      <c r="GE19" s="717">
        <v>0</v>
      </c>
      <c r="GF19" s="717">
        <v>0</v>
      </c>
      <c r="GG19" s="716">
        <v>1</v>
      </c>
      <c r="GH19" s="716">
        <v>1</v>
      </c>
      <c r="GI19" s="716">
        <v>1</v>
      </c>
      <c r="GJ19" s="716">
        <v>0</v>
      </c>
      <c r="GK19" s="718">
        <v>0.65</v>
      </c>
      <c r="GL19" s="717">
        <v>0</v>
      </c>
      <c r="GM19" s="717">
        <v>0</v>
      </c>
      <c r="GN19" s="716">
        <v>1</v>
      </c>
      <c r="GO19" s="716">
        <v>1</v>
      </c>
      <c r="GP19" s="716">
        <v>1</v>
      </c>
      <c r="GQ19" s="716">
        <v>1</v>
      </c>
      <c r="GR19" s="718">
        <v>0.65</v>
      </c>
      <c r="GS19" s="717">
        <v>0</v>
      </c>
      <c r="GT19" s="717">
        <v>0</v>
      </c>
      <c r="GU19" s="716">
        <v>1</v>
      </c>
      <c r="GV19" s="716">
        <v>1</v>
      </c>
      <c r="GW19" s="716">
        <v>1</v>
      </c>
      <c r="GX19" s="716">
        <v>1</v>
      </c>
      <c r="GY19" s="718">
        <v>0.65</v>
      </c>
      <c r="GZ19" s="717">
        <v>0</v>
      </c>
      <c r="HA19" s="717">
        <v>0</v>
      </c>
      <c r="HB19" s="716">
        <v>1</v>
      </c>
      <c r="HC19" s="716">
        <v>0</v>
      </c>
      <c r="HD19" s="716">
        <v>0</v>
      </c>
      <c r="HE19" s="716">
        <v>0</v>
      </c>
      <c r="HF19" s="718">
        <v>0.65</v>
      </c>
      <c r="HG19" s="717">
        <v>0</v>
      </c>
      <c r="HH19" s="717">
        <v>0</v>
      </c>
      <c r="HI19" s="716">
        <v>1</v>
      </c>
      <c r="HJ19" s="716">
        <v>1</v>
      </c>
      <c r="HK19" s="716">
        <v>1</v>
      </c>
      <c r="HL19" s="716">
        <v>1</v>
      </c>
      <c r="HM19" s="718">
        <v>0.65</v>
      </c>
      <c r="HN19" s="717">
        <v>0</v>
      </c>
      <c r="HO19" s="717">
        <v>0</v>
      </c>
      <c r="HP19" s="716">
        <v>1</v>
      </c>
      <c r="HQ19" s="716">
        <v>1</v>
      </c>
      <c r="HR19" s="716">
        <v>1</v>
      </c>
      <c r="HS19" s="716">
        <v>1</v>
      </c>
      <c r="HT19" s="718">
        <v>0.65</v>
      </c>
      <c r="HU19" s="717">
        <v>0</v>
      </c>
      <c r="HV19" s="717">
        <v>0</v>
      </c>
      <c r="HW19" s="716">
        <v>1</v>
      </c>
      <c r="HX19" s="716">
        <v>1</v>
      </c>
      <c r="HY19" s="716">
        <v>0</v>
      </c>
      <c r="HZ19" s="716">
        <v>1</v>
      </c>
      <c r="IA19" s="718">
        <v>0.65</v>
      </c>
      <c r="IB19" s="717">
        <v>0</v>
      </c>
      <c r="IC19" s="717">
        <v>0</v>
      </c>
      <c r="ID19" s="716">
        <v>1</v>
      </c>
      <c r="IE19" s="716">
        <v>1</v>
      </c>
      <c r="IF19" s="716">
        <v>1</v>
      </c>
      <c r="IG19" s="716">
        <v>1</v>
      </c>
      <c r="IH19" s="718">
        <v>0</v>
      </c>
      <c r="II19" s="717">
        <v>0</v>
      </c>
      <c r="IJ19" s="717">
        <v>0</v>
      </c>
      <c r="IK19" s="716">
        <v>1</v>
      </c>
      <c r="IL19" s="716">
        <v>1</v>
      </c>
      <c r="IM19" s="716">
        <v>1</v>
      </c>
      <c r="IN19" s="716">
        <v>1</v>
      </c>
      <c r="IO19" s="718">
        <v>0.65</v>
      </c>
      <c r="IP19" s="717">
        <v>0</v>
      </c>
      <c r="IQ19" s="717">
        <v>0</v>
      </c>
      <c r="IR19" s="716">
        <v>0</v>
      </c>
      <c r="IS19" s="716">
        <v>1</v>
      </c>
      <c r="IT19" s="716">
        <v>1</v>
      </c>
      <c r="IU19" s="716">
        <v>1</v>
      </c>
      <c r="IV19" s="718">
        <v>0.65</v>
      </c>
      <c r="IW19" s="717">
        <v>0</v>
      </c>
      <c r="IX19" s="717">
        <v>0</v>
      </c>
      <c r="IY19" s="716">
        <v>1</v>
      </c>
      <c r="IZ19" s="716">
        <v>1</v>
      </c>
      <c r="JA19" s="716">
        <v>1</v>
      </c>
      <c r="JB19" s="716">
        <v>1</v>
      </c>
      <c r="JC19" s="718">
        <v>0.65</v>
      </c>
      <c r="JD19" s="717">
        <v>0</v>
      </c>
      <c r="JE19" s="717">
        <v>0</v>
      </c>
      <c r="JF19" s="716">
        <v>1</v>
      </c>
      <c r="JG19" s="716">
        <v>1</v>
      </c>
      <c r="JH19" s="716">
        <v>1</v>
      </c>
      <c r="JI19" s="716">
        <v>1</v>
      </c>
      <c r="JJ19" s="718">
        <v>0.65</v>
      </c>
      <c r="JK19" s="717">
        <v>0</v>
      </c>
      <c r="JL19" s="717">
        <v>0</v>
      </c>
      <c r="JM19" s="716">
        <v>1</v>
      </c>
      <c r="JN19" s="716">
        <v>1</v>
      </c>
      <c r="JO19" s="716">
        <v>0</v>
      </c>
      <c r="JP19" s="716">
        <v>1</v>
      </c>
      <c r="JQ19" s="718">
        <v>0.65</v>
      </c>
      <c r="JR19" s="717">
        <v>0</v>
      </c>
      <c r="JS19" s="717">
        <v>0</v>
      </c>
      <c r="JT19" s="716">
        <v>1</v>
      </c>
      <c r="JU19" s="716">
        <v>1</v>
      </c>
      <c r="JV19" s="716">
        <v>1</v>
      </c>
      <c r="JW19" s="716">
        <v>1</v>
      </c>
      <c r="JX19" s="718">
        <v>0.65</v>
      </c>
      <c r="JY19" s="717">
        <v>0</v>
      </c>
      <c r="JZ19" s="717">
        <v>0</v>
      </c>
      <c r="KA19" s="716">
        <v>1</v>
      </c>
      <c r="KB19" s="716">
        <v>0</v>
      </c>
      <c r="KC19" s="716">
        <v>1</v>
      </c>
      <c r="KD19" s="716">
        <v>1</v>
      </c>
      <c r="KE19" s="718">
        <v>0.65</v>
      </c>
      <c r="KF19" s="717">
        <v>0</v>
      </c>
      <c r="KG19" s="717">
        <v>0</v>
      </c>
      <c r="KH19" s="716">
        <v>1</v>
      </c>
      <c r="KI19" s="716">
        <v>0</v>
      </c>
      <c r="KJ19" s="717">
        <v>0</v>
      </c>
      <c r="KK19" s="717">
        <v>0</v>
      </c>
      <c r="KL19" s="718">
        <v>0</v>
      </c>
      <c r="KM19" s="717">
        <v>0</v>
      </c>
      <c r="KN19" s="717">
        <v>0</v>
      </c>
      <c r="KO19" s="716">
        <v>0</v>
      </c>
      <c r="KP19" s="716">
        <v>0</v>
      </c>
      <c r="KQ19" s="717">
        <v>0</v>
      </c>
      <c r="KR19" s="716">
        <v>1</v>
      </c>
      <c r="KS19" s="718">
        <v>0.65</v>
      </c>
      <c r="KT19" s="717">
        <v>0</v>
      </c>
      <c r="KU19" s="717">
        <v>0</v>
      </c>
      <c r="KV19" s="717">
        <v>0</v>
      </c>
      <c r="KW19" s="716">
        <v>1</v>
      </c>
      <c r="KX19" s="716">
        <v>1</v>
      </c>
      <c r="KY19" s="716">
        <v>1</v>
      </c>
      <c r="KZ19" s="718">
        <v>0.65</v>
      </c>
      <c r="LA19" s="717">
        <v>0</v>
      </c>
      <c r="LB19" s="717">
        <v>0</v>
      </c>
      <c r="LC19" s="716">
        <v>0</v>
      </c>
      <c r="LD19" s="716">
        <v>0</v>
      </c>
      <c r="LE19" s="716">
        <v>0</v>
      </c>
      <c r="LF19" s="716">
        <v>0</v>
      </c>
      <c r="LG19" s="716">
        <v>0</v>
      </c>
      <c r="LH19" s="717">
        <v>0</v>
      </c>
      <c r="LI19" s="717">
        <v>0</v>
      </c>
      <c r="LJ19" s="716">
        <v>1</v>
      </c>
      <c r="LK19" s="716">
        <v>1</v>
      </c>
      <c r="LL19" s="716">
        <v>1</v>
      </c>
      <c r="LM19" s="716">
        <v>1</v>
      </c>
      <c r="LN19" s="718">
        <v>0.65</v>
      </c>
      <c r="LO19" s="717">
        <v>0</v>
      </c>
      <c r="LP19" s="717">
        <v>0</v>
      </c>
      <c r="LQ19" s="716">
        <v>1</v>
      </c>
      <c r="LR19" s="716">
        <v>1</v>
      </c>
      <c r="LS19" s="716">
        <v>1</v>
      </c>
      <c r="LT19" s="716">
        <v>1</v>
      </c>
      <c r="LU19" s="718">
        <v>0.65</v>
      </c>
      <c r="LV19" s="717">
        <v>0</v>
      </c>
      <c r="LW19" s="717">
        <v>0</v>
      </c>
      <c r="LX19" s="716">
        <v>1</v>
      </c>
      <c r="LY19" s="716">
        <v>1</v>
      </c>
      <c r="LZ19" s="716">
        <v>1</v>
      </c>
      <c r="MA19" s="716">
        <v>1</v>
      </c>
      <c r="MB19" s="718">
        <v>0.65</v>
      </c>
      <c r="MC19" s="717">
        <v>0</v>
      </c>
      <c r="MD19" s="717">
        <v>0</v>
      </c>
      <c r="ME19" s="716">
        <v>1</v>
      </c>
      <c r="MF19" s="716">
        <v>1</v>
      </c>
      <c r="MG19" s="716">
        <v>1</v>
      </c>
      <c r="MH19" s="716">
        <v>1</v>
      </c>
      <c r="MI19" s="718">
        <v>0.65</v>
      </c>
      <c r="MJ19" s="717">
        <v>0</v>
      </c>
      <c r="MK19" s="717">
        <v>0</v>
      </c>
      <c r="ML19" s="716">
        <v>1</v>
      </c>
      <c r="MM19" s="716">
        <v>1</v>
      </c>
      <c r="MN19" s="716">
        <v>1</v>
      </c>
      <c r="MO19" s="716">
        <v>1</v>
      </c>
      <c r="MP19" s="718">
        <v>0.65</v>
      </c>
      <c r="MQ19" s="717">
        <v>0</v>
      </c>
      <c r="MR19" s="717">
        <v>0</v>
      </c>
      <c r="MS19" s="716">
        <v>1</v>
      </c>
      <c r="MT19" s="716">
        <v>1</v>
      </c>
      <c r="MU19" s="716">
        <v>1</v>
      </c>
      <c r="MV19" s="716">
        <v>1</v>
      </c>
      <c r="MW19" s="718">
        <v>0.65</v>
      </c>
      <c r="MX19" s="717">
        <v>0</v>
      </c>
      <c r="MY19" s="717">
        <v>0</v>
      </c>
      <c r="MZ19" s="716">
        <v>1</v>
      </c>
      <c r="NA19" s="716">
        <v>1</v>
      </c>
      <c r="NB19" s="716">
        <v>1</v>
      </c>
      <c r="NC19" s="716">
        <v>1</v>
      </c>
      <c r="ND19" s="718">
        <v>0.65</v>
      </c>
      <c r="NE19" s="717">
        <v>0</v>
      </c>
      <c r="NF19" s="717">
        <v>0</v>
      </c>
      <c r="NG19" s="716">
        <v>1</v>
      </c>
      <c r="NH19" s="716">
        <v>1</v>
      </c>
      <c r="NI19" s="716">
        <v>1</v>
      </c>
      <c r="NJ19" s="716">
        <v>1</v>
      </c>
      <c r="NK19" s="718">
        <v>0.65</v>
      </c>
      <c r="NL19" s="717">
        <v>0</v>
      </c>
      <c r="NM19" s="717">
        <v>0</v>
      </c>
      <c r="NN19" s="716">
        <v>1</v>
      </c>
      <c r="NO19" s="716">
        <v>1</v>
      </c>
      <c r="NP19" s="716">
        <v>1</v>
      </c>
      <c r="NQ19" s="716">
        <v>1</v>
      </c>
      <c r="NR19" s="718">
        <v>0.65</v>
      </c>
      <c r="NS19" s="717">
        <v>0</v>
      </c>
      <c r="NT19" s="717">
        <v>0</v>
      </c>
      <c r="NU19" s="716">
        <v>1</v>
      </c>
      <c r="NV19" s="716">
        <v>1</v>
      </c>
      <c r="NW19" s="716">
        <v>1</v>
      </c>
      <c r="NX19" s="716">
        <v>1</v>
      </c>
      <c r="NY19" s="718">
        <v>0.65</v>
      </c>
      <c r="NZ19" s="717">
        <v>0</v>
      </c>
      <c r="OA19" s="717">
        <v>0</v>
      </c>
      <c r="OB19" s="716">
        <v>1</v>
      </c>
      <c r="OC19" s="716">
        <v>1</v>
      </c>
      <c r="OD19" s="716">
        <v>1</v>
      </c>
      <c r="OE19" s="716">
        <v>1</v>
      </c>
      <c r="OF19" s="718">
        <v>0.65</v>
      </c>
      <c r="OG19" s="717">
        <v>0</v>
      </c>
      <c r="OH19" s="717">
        <v>0</v>
      </c>
      <c r="OI19" s="716">
        <v>1</v>
      </c>
      <c r="OJ19" s="716">
        <v>1</v>
      </c>
      <c r="OK19" s="716">
        <v>1</v>
      </c>
      <c r="OL19" s="716">
        <v>1</v>
      </c>
      <c r="OM19" s="718">
        <v>0.65</v>
      </c>
      <c r="ON19" s="717">
        <v>0</v>
      </c>
      <c r="OO19" s="717">
        <v>0</v>
      </c>
      <c r="OP19" s="716">
        <v>1</v>
      </c>
      <c r="OQ19" s="716">
        <v>1</v>
      </c>
      <c r="OR19" s="716">
        <v>1</v>
      </c>
      <c r="OS19" s="716">
        <v>1</v>
      </c>
      <c r="OT19" s="718">
        <v>0.65</v>
      </c>
      <c r="OU19" s="717">
        <v>0</v>
      </c>
      <c r="OV19" s="717">
        <v>0</v>
      </c>
      <c r="OW19" s="716">
        <v>0</v>
      </c>
      <c r="OX19" s="716">
        <v>1</v>
      </c>
      <c r="OY19" s="716">
        <v>1</v>
      </c>
      <c r="OZ19" s="716">
        <v>1</v>
      </c>
      <c r="PA19" s="718">
        <v>0.65</v>
      </c>
      <c r="PB19" s="717">
        <v>0</v>
      </c>
      <c r="PC19" s="717">
        <v>0</v>
      </c>
      <c r="PD19" s="716">
        <v>1</v>
      </c>
      <c r="PE19" s="716">
        <v>1</v>
      </c>
      <c r="PF19" s="716">
        <v>1</v>
      </c>
      <c r="PG19" s="716">
        <v>0</v>
      </c>
      <c r="PH19" s="718">
        <v>0</v>
      </c>
      <c r="PI19" s="717">
        <v>0</v>
      </c>
      <c r="PJ19" s="717">
        <v>0</v>
      </c>
      <c r="PK19" s="716">
        <v>1</v>
      </c>
      <c r="PL19" s="716">
        <v>1</v>
      </c>
      <c r="PM19" s="716">
        <v>1</v>
      </c>
      <c r="PN19" s="716">
        <v>1</v>
      </c>
      <c r="PO19" s="718">
        <v>0.65</v>
      </c>
      <c r="PP19" s="717"/>
      <c r="PQ19" s="717"/>
      <c r="PR19" s="716">
        <v>1</v>
      </c>
      <c r="PS19" s="716">
        <v>0</v>
      </c>
      <c r="PT19" s="716">
        <v>1</v>
      </c>
      <c r="PU19" s="716">
        <v>1</v>
      </c>
      <c r="PV19" s="718">
        <v>0.65</v>
      </c>
      <c r="PW19" s="717"/>
      <c r="PX19" s="717"/>
      <c r="PY19" s="716">
        <v>1</v>
      </c>
      <c r="PZ19" s="716">
        <v>1</v>
      </c>
      <c r="QA19" s="716">
        <v>1</v>
      </c>
      <c r="QB19" s="716">
        <v>1</v>
      </c>
      <c r="QC19" s="718">
        <v>0.65</v>
      </c>
      <c r="QD19" s="717"/>
      <c r="QE19" s="717"/>
      <c r="QF19" s="716">
        <v>1</v>
      </c>
      <c r="QG19" s="716">
        <v>1</v>
      </c>
      <c r="QH19" s="716">
        <v>1</v>
      </c>
      <c r="QI19" s="716">
        <v>1</v>
      </c>
      <c r="QJ19" s="718">
        <v>0.65</v>
      </c>
      <c r="QK19" s="717"/>
      <c r="QL19" s="717"/>
      <c r="QM19" s="716">
        <v>1</v>
      </c>
      <c r="QN19" s="716">
        <v>1</v>
      </c>
      <c r="QO19" s="716">
        <v>1</v>
      </c>
      <c r="QP19" s="716">
        <v>1</v>
      </c>
      <c r="QQ19" s="718">
        <v>0.65</v>
      </c>
      <c r="QR19" s="717"/>
      <c r="QS19" s="717"/>
      <c r="QT19" s="716">
        <v>1</v>
      </c>
      <c r="QU19" s="716">
        <v>1</v>
      </c>
      <c r="QV19" s="716">
        <v>1</v>
      </c>
      <c r="QW19" s="716">
        <v>1</v>
      </c>
      <c r="QX19" s="718">
        <v>0.65</v>
      </c>
      <c r="QY19" s="717"/>
      <c r="QZ19" s="717"/>
      <c r="RA19" s="716">
        <v>1</v>
      </c>
      <c r="RB19" s="716">
        <v>0</v>
      </c>
      <c r="RC19" s="716">
        <v>1</v>
      </c>
      <c r="RD19" s="717"/>
      <c r="RE19" s="718">
        <v>0.65</v>
      </c>
      <c r="RF19" s="717"/>
      <c r="RG19" s="717"/>
      <c r="RH19" s="716">
        <v>1</v>
      </c>
      <c r="RI19" s="716">
        <v>1</v>
      </c>
      <c r="RJ19" s="716">
        <v>1</v>
      </c>
      <c r="RK19" s="716">
        <v>0</v>
      </c>
      <c r="RL19" s="718">
        <v>0.65</v>
      </c>
      <c r="RM19" s="717"/>
      <c r="RN19" s="717"/>
      <c r="RO19" s="716">
        <v>1</v>
      </c>
      <c r="RP19" s="716">
        <v>1</v>
      </c>
      <c r="RQ19" s="716">
        <v>1</v>
      </c>
      <c r="RR19" s="716">
        <v>1</v>
      </c>
      <c r="RS19" s="718">
        <v>0.65</v>
      </c>
      <c r="RT19" s="717"/>
      <c r="RU19" s="717"/>
      <c r="RV19" s="716">
        <v>0</v>
      </c>
      <c r="RW19" s="716">
        <v>1</v>
      </c>
      <c r="RX19" s="716">
        <v>1</v>
      </c>
      <c r="RY19" s="716">
        <v>1</v>
      </c>
      <c r="RZ19" s="718">
        <v>0.65</v>
      </c>
      <c r="SA19" s="717"/>
      <c r="SB19" s="717"/>
      <c r="SC19" s="716">
        <v>0</v>
      </c>
      <c r="SD19" s="716">
        <v>0</v>
      </c>
      <c r="SE19" s="716">
        <v>0</v>
      </c>
      <c r="SF19" s="716">
        <v>0</v>
      </c>
      <c r="SG19" s="716">
        <v>0</v>
      </c>
      <c r="SH19" s="717"/>
      <c r="SI19" s="717"/>
      <c r="SJ19" s="716">
        <v>0</v>
      </c>
      <c r="SK19" s="716">
        <v>0</v>
      </c>
      <c r="SL19" s="716">
        <v>0</v>
      </c>
      <c r="SM19" s="716">
        <v>0</v>
      </c>
      <c r="SN19" s="716">
        <v>0</v>
      </c>
      <c r="SO19" s="717"/>
      <c r="SP19" s="717"/>
      <c r="SQ19" s="716">
        <v>1</v>
      </c>
      <c r="SR19" s="716">
        <v>1</v>
      </c>
      <c r="SS19" s="716">
        <v>1</v>
      </c>
      <c r="ST19" s="716">
        <v>1</v>
      </c>
      <c r="SU19" s="762">
        <v>0.65</v>
      </c>
      <c r="SV19" s="755"/>
      <c r="SW19" s="749"/>
      <c r="SX19" s="748">
        <v>1</v>
      </c>
      <c r="SY19" s="748">
        <v>1</v>
      </c>
      <c r="SZ19" s="748">
        <v>1</v>
      </c>
      <c r="TA19" s="748">
        <v>0</v>
      </c>
      <c r="TB19" s="750">
        <v>0</v>
      </c>
      <c r="TC19" s="749"/>
      <c r="TD19" s="749"/>
      <c r="TE19" s="748">
        <v>1</v>
      </c>
      <c r="TF19" s="748">
        <v>1</v>
      </c>
      <c r="TG19" s="748">
        <v>1</v>
      </c>
      <c r="TH19" s="748">
        <v>1</v>
      </c>
      <c r="TI19" s="750">
        <v>0</v>
      </c>
      <c r="TJ19" s="749"/>
      <c r="TK19" s="749"/>
      <c r="TL19" s="748">
        <v>1</v>
      </c>
      <c r="TM19" s="748">
        <v>1</v>
      </c>
      <c r="TN19" s="748">
        <v>1</v>
      </c>
      <c r="TO19" s="748">
        <v>1</v>
      </c>
      <c r="TP19" s="750">
        <v>0.65</v>
      </c>
      <c r="TQ19" s="749"/>
      <c r="TR19" s="749"/>
      <c r="TS19" s="748">
        <v>1</v>
      </c>
      <c r="TT19" s="748">
        <v>1</v>
      </c>
      <c r="TU19" s="748">
        <v>1</v>
      </c>
      <c r="TV19" s="748">
        <v>1</v>
      </c>
      <c r="TW19" s="750">
        <v>0.65</v>
      </c>
      <c r="TX19" s="749"/>
      <c r="TY19" s="766"/>
      <c r="TZ19" s="761">
        <v>1</v>
      </c>
      <c r="UA19" s="756">
        <v>1</v>
      </c>
      <c r="UB19" s="748">
        <v>1</v>
      </c>
      <c r="UC19" s="748">
        <v>1</v>
      </c>
      <c r="UD19" s="750">
        <v>0.65</v>
      </c>
      <c r="UE19" s="749"/>
      <c r="UF19" s="749"/>
      <c r="UG19" s="748">
        <v>1</v>
      </c>
      <c r="UH19" s="748">
        <v>1</v>
      </c>
      <c r="UI19" s="748">
        <v>1</v>
      </c>
      <c r="UJ19" s="748">
        <v>1</v>
      </c>
      <c r="UK19" s="750">
        <v>0.65</v>
      </c>
      <c r="UL19" s="749"/>
      <c r="UM19" s="749"/>
      <c r="UN19" s="748">
        <v>1</v>
      </c>
      <c r="UO19" s="748">
        <v>1</v>
      </c>
      <c r="UP19" s="748">
        <v>1</v>
      </c>
      <c r="UQ19" s="748">
        <v>1</v>
      </c>
      <c r="UR19" s="750">
        <v>0.65</v>
      </c>
      <c r="US19" s="749"/>
      <c r="UT19" s="749"/>
      <c r="UU19" s="748">
        <v>1</v>
      </c>
      <c r="UV19" s="748">
        <v>1</v>
      </c>
      <c r="UW19" s="748">
        <v>1</v>
      </c>
      <c r="UX19" s="748">
        <v>1</v>
      </c>
      <c r="UY19" s="750">
        <v>0.65</v>
      </c>
      <c r="UZ19" s="749"/>
      <c r="VA19" s="749"/>
      <c r="VB19" s="748">
        <v>0</v>
      </c>
      <c r="VC19" s="767">
        <v>0</v>
      </c>
      <c r="VD19" s="761">
        <v>1</v>
      </c>
      <c r="VE19" s="761">
        <v>1</v>
      </c>
      <c r="VF19" s="762">
        <v>0.65</v>
      </c>
      <c r="VG19" s="763"/>
      <c r="VH19" s="763"/>
      <c r="VI19" s="761">
        <v>1</v>
      </c>
      <c r="VJ19" s="761">
        <v>1</v>
      </c>
      <c r="VK19" s="761">
        <v>1</v>
      </c>
      <c r="VL19" s="761">
        <v>1</v>
      </c>
      <c r="VM19" s="762">
        <v>0.65</v>
      </c>
      <c r="VN19" s="763"/>
      <c r="VO19" s="763"/>
      <c r="VP19" s="761">
        <v>1</v>
      </c>
      <c r="VQ19" s="761">
        <v>1</v>
      </c>
      <c r="VR19" s="761">
        <v>1</v>
      </c>
      <c r="VS19" s="761">
        <v>0</v>
      </c>
      <c r="VT19" s="762">
        <v>0.65</v>
      </c>
      <c r="VU19" s="763"/>
      <c r="VV19" s="763"/>
      <c r="VW19" s="761">
        <v>1</v>
      </c>
      <c r="VX19" s="761">
        <v>1</v>
      </c>
      <c r="VY19" s="761">
        <v>1</v>
      </c>
      <c r="VZ19" s="761">
        <v>1</v>
      </c>
      <c r="WA19" s="762">
        <v>0.65</v>
      </c>
      <c r="WB19" s="763"/>
      <c r="WC19" s="763"/>
      <c r="WD19" s="761">
        <v>1</v>
      </c>
      <c r="WE19" s="761">
        <v>1</v>
      </c>
      <c r="WF19" s="761">
        <v>1</v>
      </c>
      <c r="WG19" s="761">
        <v>1</v>
      </c>
      <c r="WH19" s="762">
        <v>0.65</v>
      </c>
      <c r="WI19" s="763"/>
      <c r="WJ19" s="763"/>
      <c r="WK19" s="761">
        <v>1</v>
      </c>
      <c r="WL19" s="761">
        <v>1</v>
      </c>
      <c r="WM19" s="761">
        <v>1</v>
      </c>
      <c r="WN19" s="761">
        <v>1</v>
      </c>
      <c r="WO19" s="762">
        <v>0.65</v>
      </c>
      <c r="WP19" s="763"/>
      <c r="WQ19" s="763"/>
      <c r="WR19" s="761">
        <v>0</v>
      </c>
      <c r="WS19" s="761">
        <v>0</v>
      </c>
      <c r="WT19" s="761">
        <v>0</v>
      </c>
      <c r="WU19" s="761">
        <v>0</v>
      </c>
      <c r="WV19" s="761">
        <v>0</v>
      </c>
      <c r="WW19" s="763"/>
      <c r="WX19" s="763"/>
      <c r="WY19" s="761">
        <v>0</v>
      </c>
      <c r="WZ19" s="761">
        <v>1</v>
      </c>
      <c r="XA19" s="761">
        <v>1</v>
      </c>
      <c r="XB19" s="761">
        <v>1</v>
      </c>
      <c r="XC19" s="762">
        <v>0.65</v>
      </c>
      <c r="XD19" s="763"/>
      <c r="XE19" s="763"/>
      <c r="XF19" s="761">
        <v>1</v>
      </c>
      <c r="XG19" s="761">
        <v>1</v>
      </c>
      <c r="XH19" s="761">
        <v>1</v>
      </c>
      <c r="XI19" s="761">
        <v>1</v>
      </c>
      <c r="XJ19" s="762">
        <v>0.65</v>
      </c>
      <c r="XK19" s="763"/>
      <c r="XL19" s="763"/>
      <c r="XM19" s="761">
        <v>0</v>
      </c>
      <c r="XN19" s="761">
        <v>0</v>
      </c>
      <c r="XO19" s="761">
        <v>1</v>
      </c>
      <c r="XP19" s="761">
        <v>1</v>
      </c>
      <c r="XQ19" s="762">
        <v>0.65</v>
      </c>
      <c r="XR19" s="763"/>
      <c r="XS19" s="763"/>
      <c r="XT19" s="761">
        <v>1</v>
      </c>
      <c r="XU19" s="761">
        <v>1</v>
      </c>
      <c r="XV19" s="761">
        <v>1</v>
      </c>
      <c r="XW19" s="761">
        <v>1</v>
      </c>
      <c r="XX19" s="762">
        <v>0.65</v>
      </c>
      <c r="XY19" s="763"/>
      <c r="XZ19" s="763"/>
      <c r="YA19" s="761">
        <v>1</v>
      </c>
      <c r="YB19" s="761">
        <v>1</v>
      </c>
      <c r="YC19" s="761">
        <v>1</v>
      </c>
      <c r="YD19" s="761">
        <v>1</v>
      </c>
      <c r="YE19" s="762">
        <v>0.65</v>
      </c>
      <c r="YF19" s="763"/>
      <c r="YG19" s="763"/>
      <c r="YH19" s="761">
        <v>0</v>
      </c>
      <c r="YI19" s="761">
        <v>0</v>
      </c>
      <c r="YJ19" s="761">
        <v>0</v>
      </c>
      <c r="YK19" s="761">
        <v>0</v>
      </c>
      <c r="YL19" s="761">
        <v>0</v>
      </c>
      <c r="YM19" s="763"/>
      <c r="YN19" s="763"/>
      <c r="YO19" s="761">
        <v>0</v>
      </c>
      <c r="YP19" s="761">
        <v>0</v>
      </c>
      <c r="YQ19" s="761">
        <v>0</v>
      </c>
      <c r="YR19" s="761">
        <v>0</v>
      </c>
      <c r="YS19" s="761">
        <v>0</v>
      </c>
      <c r="YT19" s="763"/>
      <c r="YU19" s="763"/>
      <c r="YV19" s="761">
        <v>0</v>
      </c>
      <c r="YW19" s="761">
        <v>0</v>
      </c>
      <c r="YX19" s="761">
        <v>0</v>
      </c>
      <c r="YY19" s="761">
        <v>0</v>
      </c>
      <c r="YZ19" s="762">
        <v>0</v>
      </c>
      <c r="ZA19" s="763"/>
      <c r="ZB19" s="763"/>
      <c r="ZC19" s="761">
        <v>1</v>
      </c>
      <c r="ZD19" s="761">
        <v>1</v>
      </c>
      <c r="ZE19" s="761">
        <v>1</v>
      </c>
      <c r="ZF19" s="761">
        <v>1</v>
      </c>
      <c r="ZG19" s="762">
        <v>0.65</v>
      </c>
      <c r="ZH19" s="763"/>
      <c r="ZI19" s="763"/>
      <c r="ZJ19" s="761">
        <v>1</v>
      </c>
      <c r="ZK19" s="761">
        <v>1</v>
      </c>
      <c r="ZL19" s="761">
        <v>1</v>
      </c>
      <c r="ZM19" s="761">
        <v>1</v>
      </c>
      <c r="ZN19" s="762">
        <v>0.65</v>
      </c>
      <c r="ZO19" s="763"/>
      <c r="ZP19" s="763"/>
      <c r="ZQ19" s="761">
        <v>1</v>
      </c>
      <c r="ZR19" s="761">
        <v>1</v>
      </c>
      <c r="ZS19" s="761">
        <v>1</v>
      </c>
      <c r="ZT19" s="761">
        <v>1</v>
      </c>
      <c r="ZU19" s="762">
        <v>0.65</v>
      </c>
      <c r="ZV19" s="763"/>
      <c r="ZW19" s="763"/>
      <c r="ZX19" s="761">
        <v>1</v>
      </c>
      <c r="ZY19" s="761">
        <v>1</v>
      </c>
      <c r="ZZ19" s="761">
        <v>1</v>
      </c>
      <c r="AAA19" s="761">
        <v>1</v>
      </c>
      <c r="AAB19" s="762">
        <v>0.65</v>
      </c>
      <c r="AAC19" s="763"/>
      <c r="AAD19" s="763"/>
      <c r="AAE19" s="761">
        <v>1</v>
      </c>
      <c r="AAF19" s="761">
        <v>1</v>
      </c>
      <c r="AAG19" s="761">
        <v>1</v>
      </c>
      <c r="AAH19" s="761">
        <v>1</v>
      </c>
      <c r="AAI19" s="762">
        <v>0.65</v>
      </c>
      <c r="AAJ19" s="763"/>
      <c r="AAK19" s="763"/>
      <c r="AAL19" s="761">
        <v>1</v>
      </c>
      <c r="AAM19" s="761">
        <v>1</v>
      </c>
      <c r="AAN19" s="761">
        <v>1</v>
      </c>
      <c r="AAO19" s="761">
        <v>1</v>
      </c>
      <c r="AAP19" s="762">
        <v>0.65</v>
      </c>
      <c r="AAQ19" s="763"/>
      <c r="AAR19" s="763"/>
      <c r="AAS19" s="761">
        <v>1</v>
      </c>
      <c r="AAT19" s="761">
        <v>1</v>
      </c>
      <c r="AAU19" s="761">
        <v>1</v>
      </c>
      <c r="AAV19" s="761">
        <v>1</v>
      </c>
      <c r="AAW19" s="762">
        <v>0.65</v>
      </c>
      <c r="AAX19" s="763"/>
      <c r="AAY19" s="763"/>
      <c r="AAZ19" s="761">
        <v>1</v>
      </c>
      <c r="ABA19" s="761">
        <v>1</v>
      </c>
      <c r="ABB19" s="761">
        <v>1</v>
      </c>
      <c r="ABC19" s="761">
        <v>1</v>
      </c>
      <c r="ABD19" s="762">
        <v>0.65</v>
      </c>
      <c r="ABE19" s="763"/>
      <c r="ABF19" s="763"/>
      <c r="ABG19" s="761">
        <v>1</v>
      </c>
      <c r="ABH19" s="761">
        <v>1</v>
      </c>
      <c r="ABI19" s="761">
        <v>1</v>
      </c>
      <c r="ABJ19" s="761">
        <v>1</v>
      </c>
      <c r="ABK19" s="762">
        <v>0.65</v>
      </c>
      <c r="ABL19" s="763"/>
      <c r="ABM19" s="763"/>
      <c r="ABN19" s="761">
        <v>1</v>
      </c>
      <c r="ABO19" s="761">
        <v>1</v>
      </c>
      <c r="ABP19" s="761">
        <v>1</v>
      </c>
      <c r="ABQ19" s="761">
        <v>1</v>
      </c>
      <c r="ABR19" s="762">
        <v>0.65</v>
      </c>
      <c r="ABS19" s="763"/>
      <c r="ABT19" s="763"/>
      <c r="ABU19" s="761">
        <v>1</v>
      </c>
      <c r="ABV19" s="761">
        <v>1</v>
      </c>
      <c r="ABW19" s="761">
        <v>1</v>
      </c>
      <c r="ABX19" s="761">
        <v>1</v>
      </c>
      <c r="ABY19" s="762">
        <v>0.65</v>
      </c>
      <c r="ABZ19" s="763"/>
      <c r="ACA19" s="763"/>
      <c r="ACB19" s="761">
        <v>1</v>
      </c>
      <c r="ACC19" s="761">
        <v>1</v>
      </c>
      <c r="ACD19" s="761">
        <v>1</v>
      </c>
      <c r="ACE19" s="761">
        <v>0</v>
      </c>
      <c r="ACF19" s="762">
        <v>0.65</v>
      </c>
      <c r="ACG19" s="763"/>
      <c r="ACH19" s="763"/>
      <c r="ACI19" s="761">
        <v>0</v>
      </c>
      <c r="ACJ19" s="761">
        <v>1</v>
      </c>
      <c r="ACK19" s="761">
        <v>1</v>
      </c>
      <c r="ACL19" s="761">
        <v>1</v>
      </c>
      <c r="ACM19" s="762">
        <v>0.65</v>
      </c>
      <c r="ACN19" s="763"/>
      <c r="ACO19" s="763"/>
      <c r="ACP19" s="761">
        <v>1</v>
      </c>
      <c r="ACQ19" s="761">
        <v>1</v>
      </c>
      <c r="ACR19" s="761">
        <v>1</v>
      </c>
      <c r="ACS19" s="761">
        <v>1</v>
      </c>
      <c r="ACT19" s="762">
        <v>0.65</v>
      </c>
      <c r="ACU19" s="763"/>
      <c r="ACV19" s="763"/>
      <c r="ACW19" s="761">
        <v>1</v>
      </c>
      <c r="ACX19" s="761">
        <v>1</v>
      </c>
      <c r="ACY19" s="761">
        <v>1</v>
      </c>
      <c r="ACZ19" s="761">
        <v>0</v>
      </c>
      <c r="ADA19" s="762">
        <v>0.65</v>
      </c>
      <c r="ADB19" s="763"/>
      <c r="ADC19" s="763"/>
      <c r="ADD19" s="761">
        <v>1</v>
      </c>
      <c r="ADE19" s="761">
        <v>1</v>
      </c>
      <c r="ADF19" s="761">
        <v>1</v>
      </c>
      <c r="ADG19" s="761">
        <v>1</v>
      </c>
      <c r="ADH19" s="762">
        <v>0</v>
      </c>
      <c r="ADI19" s="763"/>
      <c r="ADJ19" s="763"/>
      <c r="ADK19" s="762">
        <v>0</v>
      </c>
      <c r="ADL19" s="762">
        <v>0</v>
      </c>
      <c r="ADM19" s="762">
        <v>0</v>
      </c>
      <c r="ADN19" s="762">
        <v>0</v>
      </c>
      <c r="ADO19" s="762">
        <v>0</v>
      </c>
      <c r="ADP19" s="763"/>
      <c r="ADQ19" s="763"/>
      <c r="ADR19" s="761">
        <v>1</v>
      </c>
      <c r="ADS19" s="761">
        <v>1</v>
      </c>
      <c r="ADT19" s="761">
        <v>1</v>
      </c>
      <c r="ADU19" s="761">
        <v>1</v>
      </c>
      <c r="ADV19" s="762">
        <v>0.65</v>
      </c>
      <c r="ADW19" s="763"/>
      <c r="ADX19" s="763"/>
      <c r="ADY19" s="761">
        <v>1</v>
      </c>
      <c r="ADZ19" s="761">
        <v>1</v>
      </c>
      <c r="AEA19" s="761">
        <v>1</v>
      </c>
      <c r="AEB19" s="761">
        <v>1</v>
      </c>
      <c r="AEC19" s="762">
        <v>0.65</v>
      </c>
      <c r="AED19" s="763"/>
      <c r="AEE19" s="763"/>
      <c r="AEF19" s="761">
        <v>1</v>
      </c>
      <c r="AEG19" s="761">
        <v>0</v>
      </c>
      <c r="AEH19" s="761">
        <v>1</v>
      </c>
      <c r="AEI19" s="761">
        <v>1</v>
      </c>
      <c r="AEJ19" s="762">
        <v>0.65</v>
      </c>
      <c r="AEK19" s="763"/>
      <c r="AEL19" s="763"/>
      <c r="AEM19" s="761">
        <v>0</v>
      </c>
      <c r="AEN19" s="761">
        <v>1</v>
      </c>
      <c r="AEO19" s="761">
        <v>1</v>
      </c>
      <c r="AEP19" s="761">
        <v>0</v>
      </c>
      <c r="AEQ19" s="762">
        <v>0.65</v>
      </c>
      <c r="AER19" s="763"/>
      <c r="AES19" s="763"/>
      <c r="AET19" s="761">
        <v>1</v>
      </c>
      <c r="AEU19" s="761">
        <v>1</v>
      </c>
      <c r="AEV19" s="761">
        <v>1</v>
      </c>
      <c r="AEW19" s="761">
        <v>1</v>
      </c>
      <c r="AEX19" s="762">
        <v>0.65</v>
      </c>
      <c r="AEY19" s="763"/>
      <c r="AEZ19" s="763"/>
      <c r="AFA19" s="761">
        <v>1</v>
      </c>
      <c r="AFB19" s="761">
        <v>1</v>
      </c>
      <c r="AFC19" s="761">
        <v>1</v>
      </c>
      <c r="AFD19" s="761">
        <v>1</v>
      </c>
      <c r="AFE19" s="762">
        <v>0.65</v>
      </c>
      <c r="AFF19" s="763"/>
      <c r="AFG19" s="763"/>
      <c r="AFH19" s="761">
        <v>1</v>
      </c>
      <c r="AFI19" s="761">
        <v>1</v>
      </c>
      <c r="AFJ19" s="761">
        <v>1</v>
      </c>
      <c r="AFK19" s="761">
        <v>1</v>
      </c>
      <c r="AFL19" s="762">
        <v>0.65</v>
      </c>
      <c r="AFM19" s="763"/>
      <c r="AFN19" s="763"/>
      <c r="AFO19" s="761">
        <v>1</v>
      </c>
      <c r="AFP19" s="761">
        <v>1</v>
      </c>
      <c r="AFQ19" s="761">
        <v>1</v>
      </c>
      <c r="AFR19" s="761">
        <v>1</v>
      </c>
      <c r="AFS19" s="762">
        <v>0.65</v>
      </c>
      <c r="AFT19" s="763"/>
      <c r="AFU19" s="763"/>
      <c r="AFV19" s="761">
        <v>0</v>
      </c>
      <c r="AFW19" s="761">
        <v>1</v>
      </c>
      <c r="AFX19" s="761">
        <v>1</v>
      </c>
      <c r="AFY19" s="761">
        <v>1</v>
      </c>
      <c r="AFZ19" s="762">
        <v>0.65</v>
      </c>
      <c r="AGA19" s="763"/>
      <c r="AGB19" s="763"/>
      <c r="AGC19" s="761">
        <v>0</v>
      </c>
      <c r="AGD19" s="761">
        <v>0</v>
      </c>
      <c r="AGE19" s="761">
        <v>0</v>
      </c>
      <c r="AGF19" s="761">
        <v>0</v>
      </c>
      <c r="AGG19" s="761">
        <v>0</v>
      </c>
      <c r="AGH19" s="763"/>
      <c r="AGI19" s="763"/>
      <c r="AGJ19" s="761">
        <v>0</v>
      </c>
      <c r="AGK19" s="761">
        <v>0</v>
      </c>
      <c r="AGL19" s="761">
        <v>0</v>
      </c>
      <c r="AGM19" s="761">
        <v>0</v>
      </c>
      <c r="AGN19" s="761">
        <v>0</v>
      </c>
      <c r="AGO19" s="763"/>
      <c r="AGP19" s="763"/>
      <c r="AGQ19" s="761">
        <v>0</v>
      </c>
      <c r="AGR19" s="761">
        <v>1</v>
      </c>
      <c r="AGS19" s="761">
        <v>1</v>
      </c>
      <c r="AGT19" s="761">
        <v>1</v>
      </c>
      <c r="AGU19" s="762">
        <v>0.65</v>
      </c>
      <c r="AGV19" s="763"/>
      <c r="AGW19" s="763"/>
      <c r="AGX19" s="761">
        <v>1</v>
      </c>
      <c r="AGY19" s="761">
        <v>1</v>
      </c>
      <c r="AGZ19" s="761">
        <v>1</v>
      </c>
      <c r="AHA19" s="761">
        <v>1</v>
      </c>
      <c r="AHB19" s="762">
        <v>0.65</v>
      </c>
      <c r="AHC19" s="763"/>
      <c r="AHD19" s="763"/>
      <c r="AHE19" s="761">
        <v>1</v>
      </c>
      <c r="AHF19" s="761">
        <v>1</v>
      </c>
      <c r="AHG19" s="761">
        <v>0</v>
      </c>
      <c r="AHH19" s="761">
        <v>0</v>
      </c>
      <c r="AHI19" s="762">
        <v>0</v>
      </c>
      <c r="AHJ19" s="763"/>
      <c r="AHK19" s="763"/>
      <c r="AHL19" s="761">
        <v>1</v>
      </c>
      <c r="AHM19" s="761">
        <v>1</v>
      </c>
      <c r="AHN19" s="761">
        <v>1</v>
      </c>
      <c r="AHO19" s="761">
        <v>1</v>
      </c>
      <c r="AHP19" s="762">
        <v>0.65</v>
      </c>
      <c r="AHQ19" s="763"/>
      <c r="AHR19" s="763"/>
      <c r="AHS19" s="761">
        <v>1</v>
      </c>
      <c r="AHT19" s="761">
        <v>1</v>
      </c>
      <c r="AHU19" s="761">
        <v>1</v>
      </c>
      <c r="AHV19" s="761">
        <v>1</v>
      </c>
      <c r="AHW19" s="762">
        <v>0.65</v>
      </c>
      <c r="AHX19" s="763"/>
      <c r="AHY19" s="763"/>
      <c r="AHZ19" s="761">
        <v>1</v>
      </c>
      <c r="AIA19" s="761">
        <v>1</v>
      </c>
      <c r="AIB19" s="761">
        <v>1</v>
      </c>
      <c r="AIC19" s="761">
        <v>1</v>
      </c>
      <c r="AID19" s="762">
        <v>0.65</v>
      </c>
      <c r="AIE19" s="763"/>
      <c r="AIF19" s="763"/>
      <c r="AIG19" s="761">
        <v>1</v>
      </c>
      <c r="AIH19" s="761">
        <v>1</v>
      </c>
      <c r="AII19" s="761">
        <v>1</v>
      </c>
      <c r="AIJ19" s="761">
        <v>1</v>
      </c>
      <c r="AIK19" s="762">
        <v>0.65</v>
      </c>
      <c r="AIL19" s="763"/>
      <c r="AIM19" s="763"/>
      <c r="AIN19" s="761">
        <v>1</v>
      </c>
      <c r="AIO19" s="761">
        <v>1</v>
      </c>
      <c r="AIP19" s="761">
        <v>1</v>
      </c>
      <c r="AIQ19" s="761">
        <v>1</v>
      </c>
      <c r="AIR19" s="762">
        <v>0.65</v>
      </c>
      <c r="AIS19" s="763"/>
      <c r="AIT19" s="763"/>
      <c r="AIU19" s="761">
        <v>0</v>
      </c>
      <c r="AIV19" s="761">
        <v>0</v>
      </c>
      <c r="AIW19" s="761">
        <v>1</v>
      </c>
      <c r="AIX19" s="761">
        <v>1</v>
      </c>
      <c r="AIY19" s="762">
        <v>0.65</v>
      </c>
      <c r="AIZ19" s="763"/>
      <c r="AJA19" s="763"/>
      <c r="AJB19" s="761">
        <v>1</v>
      </c>
      <c r="AJC19" s="761">
        <v>1</v>
      </c>
      <c r="AJD19" s="761">
        <v>1</v>
      </c>
      <c r="AJE19" s="761">
        <v>1</v>
      </c>
      <c r="AJF19" s="762">
        <v>0.65</v>
      </c>
      <c r="AJG19" s="763"/>
      <c r="AJH19" s="763"/>
      <c r="AJI19" s="761">
        <v>1</v>
      </c>
      <c r="AJJ19" s="761">
        <v>1</v>
      </c>
      <c r="AJK19" s="761">
        <v>1</v>
      </c>
      <c r="AJL19" s="761">
        <v>1</v>
      </c>
      <c r="AJM19" s="762">
        <v>0.65</v>
      </c>
      <c r="AJN19" s="763"/>
      <c r="AJO19" s="763"/>
      <c r="AJP19" s="761">
        <v>1</v>
      </c>
      <c r="AJQ19" s="761">
        <v>1</v>
      </c>
      <c r="AJR19" s="761">
        <v>1</v>
      </c>
      <c r="AJS19" s="761">
        <v>1</v>
      </c>
      <c r="AJT19" s="762">
        <v>0.65</v>
      </c>
      <c r="AJU19" s="763"/>
      <c r="AJV19" s="763"/>
      <c r="AJW19" s="761">
        <v>1</v>
      </c>
      <c r="AJX19" s="761">
        <v>1</v>
      </c>
      <c r="AJY19" s="761">
        <v>1</v>
      </c>
      <c r="AJZ19" s="761">
        <v>1</v>
      </c>
      <c r="AKA19" s="762">
        <v>0.65</v>
      </c>
      <c r="AKB19" s="763"/>
      <c r="AKC19" s="763"/>
      <c r="AKD19" s="761">
        <v>1</v>
      </c>
      <c r="AKE19" s="761">
        <v>1</v>
      </c>
      <c r="AKF19" s="761">
        <v>1</v>
      </c>
      <c r="AKG19" s="761">
        <v>1</v>
      </c>
      <c r="AKH19" s="762">
        <v>0.65</v>
      </c>
      <c r="AKI19" s="763"/>
      <c r="AKJ19" s="763"/>
      <c r="AKK19" s="761">
        <v>1</v>
      </c>
      <c r="AKL19" s="761">
        <v>1</v>
      </c>
      <c r="AKM19" s="761">
        <v>1</v>
      </c>
      <c r="AKN19" s="761">
        <v>1</v>
      </c>
      <c r="AKO19" s="762">
        <v>0.65</v>
      </c>
      <c r="AKP19" s="763"/>
      <c r="AKQ19" s="763"/>
      <c r="AKR19" s="761">
        <v>0</v>
      </c>
      <c r="AKS19" s="761">
        <v>0</v>
      </c>
      <c r="AKT19" s="761">
        <v>0</v>
      </c>
      <c r="AKU19" s="761">
        <v>1</v>
      </c>
      <c r="AKV19" s="762">
        <v>0.65</v>
      </c>
      <c r="AKW19" s="763"/>
      <c r="AKX19" s="763"/>
      <c r="AKY19" s="761">
        <v>1</v>
      </c>
      <c r="AKZ19" s="761">
        <v>1</v>
      </c>
      <c r="ALA19" s="761">
        <v>1</v>
      </c>
      <c r="ALB19" s="761">
        <v>1</v>
      </c>
      <c r="ALC19" s="762">
        <v>0.65</v>
      </c>
      <c r="ALD19" s="763"/>
      <c r="ALE19" s="763"/>
      <c r="ALF19" s="761">
        <v>1</v>
      </c>
      <c r="ALG19" s="761">
        <v>1</v>
      </c>
      <c r="ALH19" s="761">
        <v>1</v>
      </c>
      <c r="ALI19" s="761">
        <v>1</v>
      </c>
      <c r="ALJ19" s="762">
        <v>0.65</v>
      </c>
      <c r="ALK19" s="763"/>
      <c r="ALL19" s="763"/>
      <c r="ALM19" s="761">
        <v>1</v>
      </c>
      <c r="ALN19" s="761">
        <v>1</v>
      </c>
      <c r="ALO19" s="761">
        <v>1</v>
      </c>
      <c r="ALP19" s="761">
        <v>1</v>
      </c>
      <c r="ALQ19" s="762">
        <v>0.65</v>
      </c>
      <c r="ALR19" s="763"/>
      <c r="ALS19" s="763"/>
      <c r="ALT19" s="761">
        <v>1</v>
      </c>
      <c r="ALU19" s="761">
        <v>1</v>
      </c>
      <c r="ALV19" s="761">
        <v>1</v>
      </c>
      <c r="ALW19" s="761">
        <v>1</v>
      </c>
      <c r="ALX19" s="762">
        <v>0.65</v>
      </c>
      <c r="ALY19" s="763"/>
      <c r="ALZ19" s="763"/>
      <c r="AMA19" s="761">
        <v>1</v>
      </c>
      <c r="AMB19" s="761">
        <v>1</v>
      </c>
      <c r="AMC19" s="761">
        <v>1</v>
      </c>
      <c r="AMD19" s="761">
        <v>1</v>
      </c>
      <c r="AME19" s="762">
        <v>0.65</v>
      </c>
      <c r="AMF19" s="763"/>
      <c r="AMG19" s="763"/>
      <c r="AMH19" s="761">
        <v>0</v>
      </c>
      <c r="AMI19" s="761">
        <v>0</v>
      </c>
      <c r="AMJ19" s="761">
        <v>0</v>
      </c>
      <c r="AMK19" s="761">
        <v>0</v>
      </c>
      <c r="AML19" s="762">
        <v>0</v>
      </c>
      <c r="AMM19" s="763"/>
      <c r="AMN19" s="763"/>
      <c r="AMO19" s="761">
        <v>0</v>
      </c>
      <c r="AMP19" s="761">
        <v>0</v>
      </c>
      <c r="AMQ19" s="761">
        <v>0</v>
      </c>
      <c r="AMR19" s="761">
        <v>0</v>
      </c>
      <c r="AMS19" s="762">
        <v>0</v>
      </c>
      <c r="AMT19" s="763"/>
      <c r="AMU19" s="763"/>
      <c r="AMV19" s="761">
        <v>1</v>
      </c>
      <c r="AMW19" s="761">
        <v>1</v>
      </c>
      <c r="AMX19" s="761">
        <v>0</v>
      </c>
      <c r="AMY19" s="761">
        <v>1</v>
      </c>
      <c r="AMZ19" s="762">
        <v>0.65</v>
      </c>
      <c r="ANA19" s="763"/>
      <c r="ANB19" s="763"/>
      <c r="ANC19" s="761">
        <v>1</v>
      </c>
      <c r="AND19" s="761">
        <v>1</v>
      </c>
      <c r="ANE19" s="761">
        <v>1</v>
      </c>
      <c r="ANF19" s="761">
        <v>1</v>
      </c>
      <c r="ANG19" s="762">
        <v>0.65</v>
      </c>
      <c r="ANH19" s="763"/>
      <c r="ANI19" s="763"/>
      <c r="ANJ19" s="761">
        <v>1</v>
      </c>
      <c r="ANK19" s="761">
        <v>1</v>
      </c>
      <c r="ANL19" s="761">
        <v>1</v>
      </c>
      <c r="ANM19" s="761">
        <v>1</v>
      </c>
      <c r="ANN19" s="762">
        <v>0.65</v>
      </c>
      <c r="ANO19" s="763"/>
      <c r="ANP19" s="763"/>
      <c r="ANQ19" s="761">
        <v>1</v>
      </c>
      <c r="ANR19" s="761">
        <v>1</v>
      </c>
      <c r="ANS19" s="761">
        <v>1</v>
      </c>
      <c r="ANT19" s="761">
        <v>1</v>
      </c>
      <c r="ANU19" s="762">
        <v>0.65</v>
      </c>
      <c r="ANV19" s="763"/>
      <c r="ANW19" s="763"/>
      <c r="ANX19" s="761">
        <v>1</v>
      </c>
      <c r="ANY19" s="761">
        <v>1</v>
      </c>
      <c r="ANZ19" s="761">
        <v>1</v>
      </c>
      <c r="AOA19" s="761">
        <v>1</v>
      </c>
      <c r="AOB19" s="762">
        <v>0.65</v>
      </c>
      <c r="AOC19" s="763"/>
      <c r="AOD19" s="763"/>
      <c r="AOE19" s="761">
        <v>1</v>
      </c>
      <c r="AOF19" s="761">
        <v>1</v>
      </c>
      <c r="AOG19" s="761">
        <v>1</v>
      </c>
      <c r="AOH19" s="761">
        <v>1</v>
      </c>
      <c r="AOI19" s="762">
        <v>0.65</v>
      </c>
      <c r="AOJ19" s="763"/>
      <c r="AOK19" s="763"/>
      <c r="AOL19" s="761">
        <v>1</v>
      </c>
      <c r="AOM19" s="761">
        <v>1</v>
      </c>
      <c r="AON19" s="761">
        <v>1</v>
      </c>
      <c r="AOO19" s="761">
        <v>1</v>
      </c>
      <c r="AOP19" s="762">
        <v>0.65</v>
      </c>
      <c r="AOQ19" s="763"/>
      <c r="AOR19" s="763"/>
      <c r="AOS19" s="761">
        <v>1</v>
      </c>
      <c r="AOT19" s="761">
        <v>1</v>
      </c>
      <c r="AOU19" s="761">
        <v>1</v>
      </c>
      <c r="AOV19" s="761">
        <v>1</v>
      </c>
      <c r="AOW19" s="762">
        <v>0.65</v>
      </c>
    </row>
    <row r="20" spans="1:1089" s="764" customFormat="1" ht="10.5" customHeight="1">
      <c r="A20" s="769" t="s">
        <v>142</v>
      </c>
      <c r="B20" s="771" t="s">
        <v>143</v>
      </c>
      <c r="C20" s="772" t="str">
        <f t="shared" si="0"/>
        <v>Jakub Kulesza</v>
      </c>
      <c r="D20" s="771" t="s">
        <v>144</v>
      </c>
      <c r="E20" s="771" t="s">
        <v>5</v>
      </c>
      <c r="F20" s="757"/>
      <c r="G20" s="713">
        <v>0</v>
      </c>
      <c r="H20" s="713">
        <v>0</v>
      </c>
      <c r="I20" s="713">
        <v>0</v>
      </c>
      <c r="J20" s="713">
        <v>0</v>
      </c>
      <c r="K20" s="714">
        <v>0</v>
      </c>
      <c r="L20" s="715">
        <v>0</v>
      </c>
      <c r="M20" s="715">
        <v>0</v>
      </c>
      <c r="N20" s="713">
        <v>0</v>
      </c>
      <c r="O20" s="713">
        <v>0</v>
      </c>
      <c r="P20" s="713">
        <v>0</v>
      </c>
      <c r="Q20" s="713">
        <v>0</v>
      </c>
      <c r="R20" s="714">
        <v>0</v>
      </c>
      <c r="S20" s="715">
        <v>0</v>
      </c>
      <c r="T20" s="715">
        <v>0</v>
      </c>
      <c r="U20" s="713">
        <v>0</v>
      </c>
      <c r="V20" s="713">
        <v>0</v>
      </c>
      <c r="W20" s="713">
        <v>0</v>
      </c>
      <c r="X20" s="713">
        <v>0</v>
      </c>
      <c r="Y20" s="714">
        <v>0</v>
      </c>
      <c r="Z20" s="715">
        <v>0</v>
      </c>
      <c r="AA20" s="715">
        <v>0</v>
      </c>
      <c r="AB20" s="713">
        <v>0</v>
      </c>
      <c r="AC20" s="713">
        <v>0</v>
      </c>
      <c r="AD20" s="713">
        <v>0</v>
      </c>
      <c r="AE20" s="713">
        <v>0</v>
      </c>
      <c r="AF20" s="714">
        <v>0</v>
      </c>
      <c r="AG20" s="715">
        <v>0</v>
      </c>
      <c r="AH20" s="715">
        <v>0</v>
      </c>
      <c r="AI20" s="713">
        <v>0</v>
      </c>
      <c r="AJ20" s="713">
        <v>0</v>
      </c>
      <c r="AK20" s="713">
        <v>0</v>
      </c>
      <c r="AL20" s="713">
        <v>0</v>
      </c>
      <c r="AM20" s="714">
        <v>0</v>
      </c>
      <c r="AN20" s="715">
        <v>0</v>
      </c>
      <c r="AO20" s="715">
        <v>0</v>
      </c>
      <c r="AP20" s="713">
        <v>0</v>
      </c>
      <c r="AQ20" s="713">
        <v>0</v>
      </c>
      <c r="AR20" s="713">
        <v>0</v>
      </c>
      <c r="AS20" s="713">
        <v>0</v>
      </c>
      <c r="AT20" s="714">
        <v>0</v>
      </c>
      <c r="AU20" s="715">
        <v>0</v>
      </c>
      <c r="AV20" s="715">
        <v>0</v>
      </c>
      <c r="AW20" s="713">
        <v>0</v>
      </c>
      <c r="AX20" s="713">
        <v>0</v>
      </c>
      <c r="AY20" s="713">
        <v>0</v>
      </c>
      <c r="AZ20" s="713">
        <v>0</v>
      </c>
      <c r="BA20" s="714">
        <v>0</v>
      </c>
      <c r="BB20" s="715">
        <v>0</v>
      </c>
      <c r="BC20" s="715">
        <v>0</v>
      </c>
      <c r="BD20" s="716">
        <v>0</v>
      </c>
      <c r="BE20" s="716">
        <v>0</v>
      </c>
      <c r="BF20" s="716">
        <v>0</v>
      </c>
      <c r="BG20" s="716">
        <v>0</v>
      </c>
      <c r="BH20" s="716">
        <v>0</v>
      </c>
      <c r="BI20" s="717">
        <v>0</v>
      </c>
      <c r="BJ20" s="717">
        <v>0</v>
      </c>
      <c r="BK20" s="716">
        <v>0</v>
      </c>
      <c r="BL20" s="716">
        <v>0</v>
      </c>
      <c r="BM20" s="716">
        <v>0</v>
      </c>
      <c r="BN20" s="716">
        <v>0</v>
      </c>
      <c r="BO20" s="718">
        <v>0</v>
      </c>
      <c r="BP20" s="717">
        <v>0</v>
      </c>
      <c r="BQ20" s="717">
        <v>0</v>
      </c>
      <c r="BR20" s="716">
        <v>0</v>
      </c>
      <c r="BS20" s="716">
        <v>0</v>
      </c>
      <c r="BT20" s="716">
        <v>0</v>
      </c>
      <c r="BU20" s="716">
        <v>0</v>
      </c>
      <c r="BV20" s="718">
        <v>0</v>
      </c>
      <c r="BW20" s="717">
        <v>0</v>
      </c>
      <c r="BX20" s="717">
        <v>0</v>
      </c>
      <c r="BY20" s="716">
        <v>0</v>
      </c>
      <c r="BZ20" s="716">
        <v>0</v>
      </c>
      <c r="CA20" s="716">
        <v>0</v>
      </c>
      <c r="CB20" s="716">
        <v>0</v>
      </c>
      <c r="CC20" s="718">
        <v>0</v>
      </c>
      <c r="CD20" s="717">
        <v>0</v>
      </c>
      <c r="CE20" s="717">
        <v>0</v>
      </c>
      <c r="CF20" s="716">
        <v>0</v>
      </c>
      <c r="CG20" s="716">
        <v>0</v>
      </c>
      <c r="CH20" s="716">
        <v>0</v>
      </c>
      <c r="CI20" s="716">
        <v>0</v>
      </c>
      <c r="CJ20" s="718">
        <v>0</v>
      </c>
      <c r="CK20" s="717">
        <v>0</v>
      </c>
      <c r="CL20" s="717">
        <v>0</v>
      </c>
      <c r="CM20" s="716">
        <v>0</v>
      </c>
      <c r="CN20" s="716">
        <v>0</v>
      </c>
      <c r="CO20" s="716">
        <v>0</v>
      </c>
      <c r="CP20" s="716">
        <v>0</v>
      </c>
      <c r="CQ20" s="718">
        <v>0</v>
      </c>
      <c r="CR20" s="717">
        <v>0</v>
      </c>
      <c r="CS20" s="717">
        <v>0</v>
      </c>
      <c r="CT20" s="716">
        <v>0</v>
      </c>
      <c r="CU20" s="716">
        <v>0</v>
      </c>
      <c r="CV20" s="716">
        <v>0</v>
      </c>
      <c r="CW20" s="716">
        <v>0</v>
      </c>
      <c r="CX20" s="718">
        <v>0</v>
      </c>
      <c r="CY20" s="717">
        <v>0</v>
      </c>
      <c r="CZ20" s="717">
        <v>0</v>
      </c>
      <c r="DA20" s="716">
        <v>1</v>
      </c>
      <c r="DB20" s="716">
        <v>1</v>
      </c>
      <c r="DC20" s="716">
        <v>1</v>
      </c>
      <c r="DD20" s="716">
        <v>1</v>
      </c>
      <c r="DE20" s="718">
        <v>0.65</v>
      </c>
      <c r="DF20" s="717">
        <v>0</v>
      </c>
      <c r="DG20" s="717">
        <v>0</v>
      </c>
      <c r="DH20" s="716">
        <v>1</v>
      </c>
      <c r="DI20" s="716">
        <v>1</v>
      </c>
      <c r="DJ20" s="716">
        <v>1</v>
      </c>
      <c r="DK20" s="716">
        <v>1</v>
      </c>
      <c r="DL20" s="718">
        <v>0.65</v>
      </c>
      <c r="DM20" s="717">
        <v>0</v>
      </c>
      <c r="DN20" s="717">
        <v>0</v>
      </c>
      <c r="DO20" s="716">
        <v>1</v>
      </c>
      <c r="DP20" s="716">
        <v>1</v>
      </c>
      <c r="DQ20" s="716">
        <v>1</v>
      </c>
      <c r="DR20" s="716">
        <v>1</v>
      </c>
      <c r="DS20" s="718">
        <v>0.65</v>
      </c>
      <c r="DT20" s="717">
        <v>0</v>
      </c>
      <c r="DU20" s="717">
        <v>0</v>
      </c>
      <c r="DV20" s="716">
        <v>1</v>
      </c>
      <c r="DW20" s="716">
        <v>1</v>
      </c>
      <c r="DX20" s="716">
        <v>1</v>
      </c>
      <c r="DY20" s="716">
        <v>1</v>
      </c>
      <c r="DZ20" s="718">
        <v>0.65</v>
      </c>
      <c r="EA20" s="717">
        <v>0</v>
      </c>
      <c r="EB20" s="717">
        <v>0</v>
      </c>
      <c r="EC20" s="716">
        <v>1</v>
      </c>
      <c r="ED20" s="716">
        <v>1</v>
      </c>
      <c r="EE20" s="716">
        <v>1</v>
      </c>
      <c r="EF20" s="716">
        <v>1</v>
      </c>
      <c r="EG20" s="718">
        <v>0.65</v>
      </c>
      <c r="EH20" s="717">
        <v>0</v>
      </c>
      <c r="EI20" s="717">
        <v>0</v>
      </c>
      <c r="EJ20" s="716">
        <v>1</v>
      </c>
      <c r="EK20" s="716">
        <v>1</v>
      </c>
      <c r="EL20" s="716">
        <v>1</v>
      </c>
      <c r="EM20" s="716">
        <v>1</v>
      </c>
      <c r="EN20" s="718">
        <v>0.65</v>
      </c>
      <c r="EO20" s="717">
        <v>0</v>
      </c>
      <c r="EP20" s="717">
        <v>0</v>
      </c>
      <c r="EQ20" s="716">
        <v>1</v>
      </c>
      <c r="ER20" s="716">
        <v>1</v>
      </c>
      <c r="ES20" s="716">
        <v>1</v>
      </c>
      <c r="ET20" s="716">
        <v>1</v>
      </c>
      <c r="EU20" s="718">
        <v>0.65</v>
      </c>
      <c r="EV20" s="717">
        <v>0</v>
      </c>
      <c r="EW20" s="717">
        <v>0</v>
      </c>
      <c r="EX20" s="716">
        <v>1</v>
      </c>
      <c r="EY20" s="716">
        <v>1</v>
      </c>
      <c r="EZ20" s="716">
        <v>1</v>
      </c>
      <c r="FA20" s="716">
        <v>1</v>
      </c>
      <c r="FB20" s="718">
        <v>0.65</v>
      </c>
      <c r="FC20" s="717">
        <v>0</v>
      </c>
      <c r="FD20" s="717">
        <v>0</v>
      </c>
      <c r="FE20" s="716">
        <v>0</v>
      </c>
      <c r="FF20" s="716">
        <v>0</v>
      </c>
      <c r="FG20" s="716">
        <v>0</v>
      </c>
      <c r="FH20" s="716">
        <v>0</v>
      </c>
      <c r="FI20" s="718">
        <v>0</v>
      </c>
      <c r="FJ20" s="717">
        <v>0</v>
      </c>
      <c r="FK20" s="717">
        <v>0</v>
      </c>
      <c r="FL20" s="716">
        <v>1</v>
      </c>
      <c r="FM20" s="716">
        <v>1</v>
      </c>
      <c r="FN20" s="716">
        <v>1</v>
      </c>
      <c r="FO20" s="716">
        <v>1</v>
      </c>
      <c r="FP20" s="718">
        <v>0.65</v>
      </c>
      <c r="FQ20" s="717">
        <v>0</v>
      </c>
      <c r="FR20" s="717">
        <v>0</v>
      </c>
      <c r="FS20" s="716">
        <v>1</v>
      </c>
      <c r="FT20" s="716">
        <v>1</v>
      </c>
      <c r="FU20" s="716">
        <v>1</v>
      </c>
      <c r="FV20" s="716">
        <v>1</v>
      </c>
      <c r="FW20" s="718">
        <v>0.65</v>
      </c>
      <c r="FX20" s="717">
        <v>0</v>
      </c>
      <c r="FY20" s="717">
        <v>0</v>
      </c>
      <c r="FZ20" s="716">
        <v>1</v>
      </c>
      <c r="GA20" s="716">
        <v>1</v>
      </c>
      <c r="GB20" s="716">
        <v>1</v>
      </c>
      <c r="GC20" s="716">
        <v>1</v>
      </c>
      <c r="GD20" s="718">
        <v>0.65</v>
      </c>
      <c r="GE20" s="717">
        <v>0</v>
      </c>
      <c r="GF20" s="717">
        <v>0</v>
      </c>
      <c r="GG20" s="716">
        <v>1</v>
      </c>
      <c r="GH20" s="716">
        <v>1</v>
      </c>
      <c r="GI20" s="716">
        <v>1</v>
      </c>
      <c r="GJ20" s="716">
        <v>1</v>
      </c>
      <c r="GK20" s="718">
        <v>0.65</v>
      </c>
      <c r="GL20" s="717">
        <v>0</v>
      </c>
      <c r="GM20" s="717">
        <v>0</v>
      </c>
      <c r="GN20" s="716">
        <v>1</v>
      </c>
      <c r="GO20" s="716">
        <v>1</v>
      </c>
      <c r="GP20" s="716">
        <v>1</v>
      </c>
      <c r="GQ20" s="716">
        <v>1</v>
      </c>
      <c r="GR20" s="718">
        <v>0.65</v>
      </c>
      <c r="GS20" s="717">
        <v>0</v>
      </c>
      <c r="GT20" s="717">
        <v>0</v>
      </c>
      <c r="GU20" s="716">
        <v>1</v>
      </c>
      <c r="GV20" s="716">
        <v>1</v>
      </c>
      <c r="GW20" s="716">
        <v>1</v>
      </c>
      <c r="GX20" s="716">
        <v>1</v>
      </c>
      <c r="GY20" s="718">
        <v>0.65</v>
      </c>
      <c r="GZ20" s="717">
        <v>0</v>
      </c>
      <c r="HA20" s="717">
        <v>0</v>
      </c>
      <c r="HB20" s="716">
        <v>1</v>
      </c>
      <c r="HC20" s="716">
        <v>1</v>
      </c>
      <c r="HD20" s="716">
        <v>1</v>
      </c>
      <c r="HE20" s="716">
        <v>1</v>
      </c>
      <c r="HF20" s="718">
        <v>0.65</v>
      </c>
      <c r="HG20" s="717">
        <v>0</v>
      </c>
      <c r="HH20" s="717">
        <v>0</v>
      </c>
      <c r="HI20" s="716">
        <v>1</v>
      </c>
      <c r="HJ20" s="716">
        <v>0</v>
      </c>
      <c r="HK20" s="716">
        <v>1</v>
      </c>
      <c r="HL20" s="716">
        <v>1</v>
      </c>
      <c r="HM20" s="718">
        <v>0.65</v>
      </c>
      <c r="HN20" s="717">
        <v>0</v>
      </c>
      <c r="HO20" s="717">
        <v>0</v>
      </c>
      <c r="HP20" s="716">
        <v>1</v>
      </c>
      <c r="HQ20" s="716">
        <v>0</v>
      </c>
      <c r="HR20" s="716">
        <v>1</v>
      </c>
      <c r="HS20" s="716">
        <v>1</v>
      </c>
      <c r="HT20" s="718">
        <v>0.65</v>
      </c>
      <c r="HU20" s="717">
        <v>0</v>
      </c>
      <c r="HV20" s="717">
        <v>0</v>
      </c>
      <c r="HW20" s="716">
        <v>1</v>
      </c>
      <c r="HX20" s="716">
        <v>1</v>
      </c>
      <c r="HY20" s="716">
        <v>1</v>
      </c>
      <c r="HZ20" s="716">
        <v>1</v>
      </c>
      <c r="IA20" s="718">
        <v>0.65</v>
      </c>
      <c r="IB20" s="717">
        <v>0</v>
      </c>
      <c r="IC20" s="717">
        <v>0</v>
      </c>
      <c r="ID20" s="716">
        <v>1</v>
      </c>
      <c r="IE20" s="716">
        <v>1</v>
      </c>
      <c r="IF20" s="716">
        <v>1</v>
      </c>
      <c r="IG20" s="716">
        <v>1</v>
      </c>
      <c r="IH20" s="718">
        <v>0</v>
      </c>
      <c r="II20" s="717">
        <v>0</v>
      </c>
      <c r="IJ20" s="717">
        <v>0</v>
      </c>
      <c r="IK20" s="716">
        <v>1</v>
      </c>
      <c r="IL20" s="716">
        <v>1</v>
      </c>
      <c r="IM20" s="716">
        <v>1</v>
      </c>
      <c r="IN20" s="716">
        <v>1</v>
      </c>
      <c r="IO20" s="718">
        <v>0.65</v>
      </c>
      <c r="IP20" s="717">
        <v>0</v>
      </c>
      <c r="IQ20" s="717">
        <v>0</v>
      </c>
      <c r="IR20" s="716">
        <v>0</v>
      </c>
      <c r="IS20" s="716">
        <v>1</v>
      </c>
      <c r="IT20" s="716">
        <v>1</v>
      </c>
      <c r="IU20" s="716">
        <v>1</v>
      </c>
      <c r="IV20" s="718">
        <v>0.65</v>
      </c>
      <c r="IW20" s="717">
        <v>0</v>
      </c>
      <c r="IX20" s="717">
        <v>0</v>
      </c>
      <c r="IY20" s="716">
        <v>1</v>
      </c>
      <c r="IZ20" s="716">
        <v>1</v>
      </c>
      <c r="JA20" s="716">
        <v>1</v>
      </c>
      <c r="JB20" s="716">
        <v>1</v>
      </c>
      <c r="JC20" s="718">
        <v>0.65</v>
      </c>
      <c r="JD20" s="717">
        <v>0</v>
      </c>
      <c r="JE20" s="717">
        <v>0</v>
      </c>
      <c r="JF20" s="716">
        <v>1</v>
      </c>
      <c r="JG20" s="716">
        <v>1</v>
      </c>
      <c r="JH20" s="716">
        <v>1</v>
      </c>
      <c r="JI20" s="716">
        <v>1</v>
      </c>
      <c r="JJ20" s="718">
        <v>0.65</v>
      </c>
      <c r="JK20" s="717">
        <v>0</v>
      </c>
      <c r="JL20" s="717">
        <v>0</v>
      </c>
      <c r="JM20" s="716">
        <v>1</v>
      </c>
      <c r="JN20" s="716">
        <v>1</v>
      </c>
      <c r="JO20" s="716">
        <v>1</v>
      </c>
      <c r="JP20" s="716">
        <v>1</v>
      </c>
      <c r="JQ20" s="717">
        <v>0</v>
      </c>
      <c r="JR20" s="717">
        <v>0</v>
      </c>
      <c r="JS20" s="717">
        <v>0</v>
      </c>
      <c r="JT20" s="716">
        <v>1</v>
      </c>
      <c r="JU20" s="716">
        <v>1</v>
      </c>
      <c r="JV20" s="716">
        <v>1</v>
      </c>
      <c r="JW20" s="716">
        <v>1</v>
      </c>
      <c r="JX20" s="718">
        <v>0.65</v>
      </c>
      <c r="JY20" s="717">
        <v>0</v>
      </c>
      <c r="JZ20" s="717">
        <v>0</v>
      </c>
      <c r="KA20" s="717">
        <v>0</v>
      </c>
      <c r="KB20" s="717">
        <v>0</v>
      </c>
      <c r="KC20" s="716">
        <v>1</v>
      </c>
      <c r="KD20" s="716">
        <v>1</v>
      </c>
      <c r="KE20" s="718">
        <v>0.65</v>
      </c>
      <c r="KF20" s="717">
        <v>0</v>
      </c>
      <c r="KG20" s="717">
        <v>0</v>
      </c>
      <c r="KH20" s="716">
        <v>0</v>
      </c>
      <c r="KI20" s="716">
        <v>0</v>
      </c>
      <c r="KJ20" s="717">
        <v>0</v>
      </c>
      <c r="KK20" s="717">
        <v>0</v>
      </c>
      <c r="KL20" s="716">
        <v>0</v>
      </c>
      <c r="KM20" s="717">
        <v>0</v>
      </c>
      <c r="KN20" s="717">
        <v>0</v>
      </c>
      <c r="KO20" s="716">
        <v>0</v>
      </c>
      <c r="KP20" s="716">
        <v>0</v>
      </c>
      <c r="KQ20" s="717">
        <v>0</v>
      </c>
      <c r="KR20" s="716">
        <v>1</v>
      </c>
      <c r="KS20" s="718">
        <v>0.65</v>
      </c>
      <c r="KT20" s="717">
        <v>0</v>
      </c>
      <c r="KU20" s="717">
        <v>0</v>
      </c>
      <c r="KV20" s="717">
        <v>0</v>
      </c>
      <c r="KW20" s="716">
        <v>1</v>
      </c>
      <c r="KX20" s="716">
        <v>1</v>
      </c>
      <c r="KY20" s="716">
        <v>1</v>
      </c>
      <c r="KZ20" s="718">
        <v>0.65</v>
      </c>
      <c r="LA20" s="717">
        <v>0</v>
      </c>
      <c r="LB20" s="717">
        <v>0</v>
      </c>
      <c r="LC20" s="716">
        <v>1</v>
      </c>
      <c r="LD20" s="716">
        <v>1</v>
      </c>
      <c r="LE20" s="716">
        <v>1</v>
      </c>
      <c r="LF20" s="716">
        <v>1</v>
      </c>
      <c r="LG20" s="718">
        <v>0.65</v>
      </c>
      <c r="LH20" s="717">
        <v>0</v>
      </c>
      <c r="LI20" s="717">
        <v>0</v>
      </c>
      <c r="LJ20" s="716">
        <v>1</v>
      </c>
      <c r="LK20" s="716">
        <v>1</v>
      </c>
      <c r="LL20" s="716">
        <v>1</v>
      </c>
      <c r="LM20" s="716">
        <v>1</v>
      </c>
      <c r="LN20" s="718">
        <v>0.65</v>
      </c>
      <c r="LO20" s="717">
        <v>0</v>
      </c>
      <c r="LP20" s="717">
        <v>0</v>
      </c>
      <c r="LQ20" s="716">
        <v>1</v>
      </c>
      <c r="LR20" s="716">
        <v>1</v>
      </c>
      <c r="LS20" s="716">
        <v>1</v>
      </c>
      <c r="LT20" s="716">
        <v>1</v>
      </c>
      <c r="LU20" s="718">
        <v>0.65</v>
      </c>
      <c r="LV20" s="717">
        <v>0</v>
      </c>
      <c r="LW20" s="717">
        <v>0</v>
      </c>
      <c r="LX20" s="716">
        <v>1</v>
      </c>
      <c r="LY20" s="716">
        <v>1</v>
      </c>
      <c r="LZ20" s="716">
        <v>1</v>
      </c>
      <c r="MA20" s="716">
        <v>1</v>
      </c>
      <c r="MB20" s="718">
        <v>0.65</v>
      </c>
      <c r="MC20" s="717">
        <v>0</v>
      </c>
      <c r="MD20" s="717">
        <v>0</v>
      </c>
      <c r="ME20" s="716">
        <v>1</v>
      </c>
      <c r="MF20" s="716">
        <v>1</v>
      </c>
      <c r="MG20" s="716">
        <v>1</v>
      </c>
      <c r="MH20" s="716">
        <v>1</v>
      </c>
      <c r="MI20" s="718">
        <v>0.65</v>
      </c>
      <c r="MJ20" s="717">
        <v>0</v>
      </c>
      <c r="MK20" s="717">
        <v>0</v>
      </c>
      <c r="ML20" s="716">
        <v>1</v>
      </c>
      <c r="MM20" s="716">
        <v>0</v>
      </c>
      <c r="MN20" s="716">
        <v>0</v>
      </c>
      <c r="MO20" s="716">
        <v>0</v>
      </c>
      <c r="MP20" s="718">
        <v>0.65</v>
      </c>
      <c r="MQ20" s="717">
        <v>0</v>
      </c>
      <c r="MR20" s="717">
        <v>0</v>
      </c>
      <c r="MS20" s="716">
        <v>1</v>
      </c>
      <c r="MT20" s="716">
        <v>1</v>
      </c>
      <c r="MU20" s="716">
        <v>1</v>
      </c>
      <c r="MV20" s="716">
        <v>1</v>
      </c>
      <c r="MW20" s="718">
        <v>0.65</v>
      </c>
      <c r="MX20" s="717">
        <v>0</v>
      </c>
      <c r="MY20" s="717">
        <v>0</v>
      </c>
      <c r="MZ20" s="716">
        <v>0</v>
      </c>
      <c r="NA20" s="716">
        <v>0.5</v>
      </c>
      <c r="NB20" s="716">
        <v>1</v>
      </c>
      <c r="NC20" s="716">
        <v>1</v>
      </c>
      <c r="ND20" s="718">
        <v>0.65</v>
      </c>
      <c r="NE20" s="717">
        <v>0</v>
      </c>
      <c r="NF20" s="717">
        <v>0</v>
      </c>
      <c r="NG20" s="716">
        <v>1</v>
      </c>
      <c r="NH20" s="716">
        <v>1</v>
      </c>
      <c r="NI20" s="716">
        <v>1</v>
      </c>
      <c r="NJ20" s="716">
        <v>1</v>
      </c>
      <c r="NK20" s="718">
        <v>0.65</v>
      </c>
      <c r="NL20" s="717">
        <v>0</v>
      </c>
      <c r="NM20" s="717">
        <v>0</v>
      </c>
      <c r="NN20" s="716">
        <v>1</v>
      </c>
      <c r="NO20" s="716">
        <v>1</v>
      </c>
      <c r="NP20" s="716">
        <v>1</v>
      </c>
      <c r="NQ20" s="716">
        <v>1</v>
      </c>
      <c r="NR20" s="718">
        <v>0.65</v>
      </c>
      <c r="NS20" s="717">
        <v>0</v>
      </c>
      <c r="NT20" s="717">
        <v>0</v>
      </c>
      <c r="NU20" s="716">
        <v>1</v>
      </c>
      <c r="NV20" s="716">
        <v>1</v>
      </c>
      <c r="NW20" s="716">
        <v>1</v>
      </c>
      <c r="NX20" s="716">
        <v>1</v>
      </c>
      <c r="NY20" s="718">
        <v>0.65</v>
      </c>
      <c r="NZ20" s="717">
        <v>0</v>
      </c>
      <c r="OA20" s="717">
        <v>0</v>
      </c>
      <c r="OB20" s="716">
        <v>1</v>
      </c>
      <c r="OC20" s="716">
        <v>1</v>
      </c>
      <c r="OD20" s="716">
        <v>1</v>
      </c>
      <c r="OE20" s="716">
        <v>1</v>
      </c>
      <c r="OF20" s="718">
        <v>0.65</v>
      </c>
      <c r="OG20" s="717">
        <v>0</v>
      </c>
      <c r="OH20" s="717">
        <v>0</v>
      </c>
      <c r="OI20" s="716">
        <v>1</v>
      </c>
      <c r="OJ20" s="716">
        <v>1</v>
      </c>
      <c r="OK20" s="716">
        <v>1</v>
      </c>
      <c r="OL20" s="716">
        <v>1</v>
      </c>
      <c r="OM20" s="718">
        <v>0.65</v>
      </c>
      <c r="ON20" s="717">
        <v>0</v>
      </c>
      <c r="OO20" s="717">
        <v>0</v>
      </c>
      <c r="OP20" s="716">
        <v>1</v>
      </c>
      <c r="OQ20" s="716">
        <v>1</v>
      </c>
      <c r="OR20" s="716">
        <v>1</v>
      </c>
      <c r="OS20" s="716">
        <v>1</v>
      </c>
      <c r="OT20" s="718">
        <v>0.65</v>
      </c>
      <c r="OU20" s="717">
        <v>0</v>
      </c>
      <c r="OV20" s="717">
        <v>0</v>
      </c>
      <c r="OW20" s="716">
        <v>0</v>
      </c>
      <c r="OX20" s="716">
        <v>1</v>
      </c>
      <c r="OY20" s="716">
        <v>1</v>
      </c>
      <c r="OZ20" s="716">
        <v>1</v>
      </c>
      <c r="PA20" s="718">
        <v>0.65</v>
      </c>
      <c r="PB20" s="717">
        <v>0</v>
      </c>
      <c r="PC20" s="717">
        <v>0</v>
      </c>
      <c r="PD20" s="716">
        <v>1</v>
      </c>
      <c r="PE20" s="716">
        <v>1</v>
      </c>
      <c r="PF20" s="716">
        <v>1</v>
      </c>
      <c r="PG20" s="716">
        <v>0</v>
      </c>
      <c r="PH20" s="718">
        <v>0</v>
      </c>
      <c r="PI20" s="717">
        <v>0</v>
      </c>
      <c r="PJ20" s="717">
        <v>0</v>
      </c>
      <c r="PK20" s="716">
        <v>1</v>
      </c>
      <c r="PL20" s="716">
        <v>1</v>
      </c>
      <c r="PM20" s="716">
        <v>1</v>
      </c>
      <c r="PN20" s="716">
        <v>1</v>
      </c>
      <c r="PO20" s="718">
        <v>0.65</v>
      </c>
      <c r="PP20" s="717"/>
      <c r="PQ20" s="717"/>
      <c r="PR20" s="716">
        <v>0</v>
      </c>
      <c r="PS20" s="716">
        <v>0</v>
      </c>
      <c r="PT20" s="716">
        <v>0</v>
      </c>
      <c r="PU20" s="716">
        <v>0</v>
      </c>
      <c r="PV20" s="716">
        <v>0</v>
      </c>
      <c r="PW20" s="717"/>
      <c r="PX20" s="717"/>
      <c r="PY20" s="716">
        <v>1</v>
      </c>
      <c r="PZ20" s="716">
        <v>1</v>
      </c>
      <c r="QA20" s="716">
        <v>1</v>
      </c>
      <c r="QB20" s="716">
        <v>1</v>
      </c>
      <c r="QC20" s="718">
        <v>0.65</v>
      </c>
      <c r="QD20" s="717"/>
      <c r="QE20" s="717"/>
      <c r="QF20" s="716">
        <v>1</v>
      </c>
      <c r="QG20" s="716">
        <v>1</v>
      </c>
      <c r="QH20" s="716">
        <v>1</v>
      </c>
      <c r="QI20" s="716">
        <v>1</v>
      </c>
      <c r="QJ20" s="718">
        <v>0.65</v>
      </c>
      <c r="QK20" s="717"/>
      <c r="QL20" s="717"/>
      <c r="QM20" s="716">
        <v>1</v>
      </c>
      <c r="QN20" s="716">
        <v>1</v>
      </c>
      <c r="QO20" s="716">
        <v>1</v>
      </c>
      <c r="QP20" s="716">
        <v>1</v>
      </c>
      <c r="QQ20" s="718">
        <v>0.65</v>
      </c>
      <c r="QR20" s="717"/>
      <c r="QS20" s="717"/>
      <c r="QT20" s="716">
        <v>1</v>
      </c>
      <c r="QU20" s="716">
        <v>1</v>
      </c>
      <c r="QV20" s="716">
        <v>1</v>
      </c>
      <c r="QW20" s="716">
        <v>1</v>
      </c>
      <c r="QX20" s="718">
        <v>0.65</v>
      </c>
      <c r="QY20" s="717"/>
      <c r="QZ20" s="717"/>
      <c r="RA20" s="716">
        <v>1</v>
      </c>
      <c r="RB20" s="716">
        <v>1</v>
      </c>
      <c r="RC20" s="716">
        <v>1</v>
      </c>
      <c r="RD20" s="717"/>
      <c r="RE20" s="718">
        <v>0.65</v>
      </c>
      <c r="RF20" s="717"/>
      <c r="RG20" s="717"/>
      <c r="RH20" s="716">
        <v>1</v>
      </c>
      <c r="RI20" s="716">
        <v>1</v>
      </c>
      <c r="RJ20" s="716">
        <v>1</v>
      </c>
      <c r="RK20" s="716">
        <v>1</v>
      </c>
      <c r="RL20" s="718">
        <v>0.65</v>
      </c>
      <c r="RM20" s="717"/>
      <c r="RN20" s="717"/>
      <c r="RO20" s="716">
        <v>1</v>
      </c>
      <c r="RP20" s="716">
        <v>1</v>
      </c>
      <c r="RQ20" s="716">
        <v>1</v>
      </c>
      <c r="RR20" s="716">
        <v>1</v>
      </c>
      <c r="RS20" s="718">
        <v>0.65</v>
      </c>
      <c r="RT20" s="717"/>
      <c r="RU20" s="717"/>
      <c r="RV20" s="716">
        <v>1</v>
      </c>
      <c r="RW20" s="716">
        <v>1</v>
      </c>
      <c r="RX20" s="716">
        <v>1</v>
      </c>
      <c r="RY20" s="716">
        <v>1</v>
      </c>
      <c r="RZ20" s="718">
        <v>0.65</v>
      </c>
      <c r="SA20" s="717"/>
      <c r="SB20" s="717"/>
      <c r="SC20" s="716">
        <v>0</v>
      </c>
      <c r="SD20" s="716">
        <v>0</v>
      </c>
      <c r="SE20" s="716">
        <v>0</v>
      </c>
      <c r="SF20" s="716">
        <v>0</v>
      </c>
      <c r="SG20" s="716">
        <v>0</v>
      </c>
      <c r="SH20" s="717"/>
      <c r="SI20" s="717"/>
      <c r="SJ20" s="716">
        <v>0</v>
      </c>
      <c r="SK20" s="716">
        <v>0</v>
      </c>
      <c r="SL20" s="716">
        <v>0</v>
      </c>
      <c r="SM20" s="716">
        <v>0</v>
      </c>
      <c r="SN20" s="716">
        <v>0</v>
      </c>
      <c r="SO20" s="717"/>
      <c r="SP20" s="717"/>
      <c r="SQ20" s="716">
        <v>0</v>
      </c>
      <c r="SR20" s="716">
        <v>0</v>
      </c>
      <c r="SS20" s="716">
        <v>0</v>
      </c>
      <c r="ST20" s="716">
        <v>0</v>
      </c>
      <c r="SU20" s="761">
        <v>0</v>
      </c>
      <c r="SV20" s="755"/>
      <c r="SW20" s="749"/>
      <c r="SX20" s="748">
        <v>0</v>
      </c>
      <c r="SY20" s="748">
        <v>0</v>
      </c>
      <c r="SZ20" s="748">
        <v>0</v>
      </c>
      <c r="TA20" s="748">
        <v>0</v>
      </c>
      <c r="TB20" s="748">
        <v>0</v>
      </c>
      <c r="TC20" s="749"/>
      <c r="TD20" s="749"/>
      <c r="TE20" s="748">
        <v>0</v>
      </c>
      <c r="TF20" s="748">
        <v>0</v>
      </c>
      <c r="TG20" s="748">
        <v>0</v>
      </c>
      <c r="TH20" s="748">
        <v>0</v>
      </c>
      <c r="TI20" s="748">
        <v>0</v>
      </c>
      <c r="TJ20" s="749"/>
      <c r="TK20" s="749"/>
      <c r="TL20" s="748">
        <v>1</v>
      </c>
      <c r="TM20" s="748">
        <v>1</v>
      </c>
      <c r="TN20" s="748">
        <v>1</v>
      </c>
      <c r="TO20" s="748">
        <v>1</v>
      </c>
      <c r="TP20" s="750">
        <v>0.65</v>
      </c>
      <c r="TQ20" s="749"/>
      <c r="TR20" s="749"/>
      <c r="TS20" s="748">
        <v>1</v>
      </c>
      <c r="TT20" s="748">
        <v>1</v>
      </c>
      <c r="TU20" s="748">
        <v>1</v>
      </c>
      <c r="TV20" s="748">
        <v>1</v>
      </c>
      <c r="TW20" s="750">
        <v>0.65</v>
      </c>
      <c r="TX20" s="749"/>
      <c r="TY20" s="766"/>
      <c r="TZ20" s="761">
        <v>1</v>
      </c>
      <c r="UA20" s="756">
        <v>1</v>
      </c>
      <c r="UB20" s="748">
        <v>1</v>
      </c>
      <c r="UC20" s="748">
        <v>1</v>
      </c>
      <c r="UD20" s="750">
        <v>0.65</v>
      </c>
      <c r="UE20" s="749"/>
      <c r="UF20" s="749"/>
      <c r="UG20" s="748">
        <v>1</v>
      </c>
      <c r="UH20" s="748">
        <v>1</v>
      </c>
      <c r="UI20" s="748">
        <v>1</v>
      </c>
      <c r="UJ20" s="748">
        <v>1</v>
      </c>
      <c r="UK20" s="750">
        <v>0.65</v>
      </c>
      <c r="UL20" s="749"/>
      <c r="UM20" s="749"/>
      <c r="UN20" s="748">
        <v>1</v>
      </c>
      <c r="UO20" s="748">
        <v>1</v>
      </c>
      <c r="UP20" s="748">
        <v>1</v>
      </c>
      <c r="UQ20" s="748">
        <v>1</v>
      </c>
      <c r="UR20" s="750">
        <v>0.65</v>
      </c>
      <c r="US20" s="749"/>
      <c r="UT20" s="749"/>
      <c r="UU20" s="748">
        <v>1</v>
      </c>
      <c r="UV20" s="748">
        <v>1</v>
      </c>
      <c r="UW20" s="748">
        <v>1</v>
      </c>
      <c r="UX20" s="748">
        <v>0</v>
      </c>
      <c r="UY20" s="750">
        <v>0</v>
      </c>
      <c r="UZ20" s="749"/>
      <c r="VA20" s="749"/>
      <c r="VB20" s="748">
        <v>1</v>
      </c>
      <c r="VC20" s="767">
        <v>1</v>
      </c>
      <c r="VD20" s="761">
        <v>1</v>
      </c>
      <c r="VE20" s="761">
        <v>1</v>
      </c>
      <c r="VF20" s="762">
        <v>0.65</v>
      </c>
      <c r="VG20" s="763"/>
      <c r="VH20" s="763"/>
      <c r="VI20" s="761">
        <v>1</v>
      </c>
      <c r="VJ20" s="761">
        <v>1</v>
      </c>
      <c r="VK20" s="761">
        <v>1</v>
      </c>
      <c r="VL20" s="761">
        <v>1</v>
      </c>
      <c r="VM20" s="762">
        <v>0.65</v>
      </c>
      <c r="VN20" s="763"/>
      <c r="VO20" s="763"/>
      <c r="VP20" s="761">
        <v>1</v>
      </c>
      <c r="VQ20" s="761">
        <v>1</v>
      </c>
      <c r="VR20" s="761">
        <v>1</v>
      </c>
      <c r="VS20" s="761">
        <v>1</v>
      </c>
      <c r="VT20" s="762">
        <v>0.65</v>
      </c>
      <c r="VU20" s="763"/>
      <c r="VV20" s="763"/>
      <c r="VW20" s="761">
        <v>1</v>
      </c>
      <c r="VX20" s="761">
        <v>1</v>
      </c>
      <c r="VY20" s="761">
        <v>1</v>
      </c>
      <c r="VZ20" s="761">
        <v>1</v>
      </c>
      <c r="WA20" s="762">
        <v>0.65</v>
      </c>
      <c r="WB20" s="763"/>
      <c r="WC20" s="763"/>
      <c r="WD20" s="761">
        <v>1</v>
      </c>
      <c r="WE20" s="761">
        <v>1</v>
      </c>
      <c r="WF20" s="761">
        <v>1</v>
      </c>
      <c r="WG20" s="761">
        <v>1</v>
      </c>
      <c r="WH20" s="762">
        <v>0.65</v>
      </c>
      <c r="WI20" s="763"/>
      <c r="WJ20" s="763"/>
      <c r="WK20" s="761">
        <v>1</v>
      </c>
      <c r="WL20" s="762">
        <v>0</v>
      </c>
      <c r="WM20" s="761">
        <v>1</v>
      </c>
      <c r="WN20" s="761">
        <v>1</v>
      </c>
      <c r="WO20" s="762">
        <v>0.65</v>
      </c>
      <c r="WP20" s="763"/>
      <c r="WQ20" s="763"/>
      <c r="WR20" s="761">
        <v>0</v>
      </c>
      <c r="WS20" s="761">
        <v>0</v>
      </c>
      <c r="WT20" s="761">
        <v>1</v>
      </c>
      <c r="WU20" s="761">
        <v>1</v>
      </c>
      <c r="WV20" s="762">
        <v>0.65</v>
      </c>
      <c r="WW20" s="763"/>
      <c r="WX20" s="763"/>
      <c r="WY20" s="761">
        <v>1</v>
      </c>
      <c r="WZ20" s="761">
        <v>1</v>
      </c>
      <c r="XA20" s="761">
        <v>1</v>
      </c>
      <c r="XB20" s="761">
        <v>1</v>
      </c>
      <c r="XC20" s="762">
        <v>0.65</v>
      </c>
      <c r="XD20" s="763"/>
      <c r="XE20" s="763"/>
      <c r="XF20" s="761">
        <v>1</v>
      </c>
      <c r="XG20" s="761">
        <v>1</v>
      </c>
      <c r="XH20" s="761">
        <v>1</v>
      </c>
      <c r="XI20" s="761">
        <v>1</v>
      </c>
      <c r="XJ20" s="762">
        <v>0.65</v>
      </c>
      <c r="XK20" s="763"/>
      <c r="XL20" s="763"/>
      <c r="XM20" s="761">
        <v>1</v>
      </c>
      <c r="XN20" s="761">
        <v>1</v>
      </c>
      <c r="XO20" s="761">
        <v>1</v>
      </c>
      <c r="XP20" s="761">
        <v>1</v>
      </c>
      <c r="XQ20" s="762">
        <v>0.65</v>
      </c>
      <c r="XR20" s="763"/>
      <c r="XS20" s="763"/>
      <c r="XT20" s="761">
        <v>1</v>
      </c>
      <c r="XU20" s="761">
        <v>1</v>
      </c>
      <c r="XV20" s="761">
        <v>1</v>
      </c>
      <c r="XW20" s="761">
        <v>1</v>
      </c>
      <c r="XX20" s="762">
        <v>0.65</v>
      </c>
      <c r="XY20" s="763"/>
      <c r="XZ20" s="763"/>
      <c r="YA20" s="761">
        <v>1</v>
      </c>
      <c r="YB20" s="761">
        <v>1</v>
      </c>
      <c r="YC20" s="761">
        <v>1</v>
      </c>
      <c r="YD20" s="761">
        <v>1</v>
      </c>
      <c r="YE20" s="761">
        <v>0</v>
      </c>
      <c r="YF20" s="763"/>
      <c r="YG20" s="763"/>
      <c r="YH20" s="761">
        <v>1</v>
      </c>
      <c r="YI20" s="761">
        <v>1</v>
      </c>
      <c r="YJ20" s="761">
        <v>0</v>
      </c>
      <c r="YK20" s="761">
        <v>0</v>
      </c>
      <c r="YL20" s="761">
        <v>0</v>
      </c>
      <c r="YM20" s="763"/>
      <c r="YN20" s="763"/>
      <c r="YO20" s="761">
        <v>0</v>
      </c>
      <c r="YP20" s="761">
        <v>0</v>
      </c>
      <c r="YQ20" s="761">
        <v>0</v>
      </c>
      <c r="YR20" s="761">
        <v>0</v>
      </c>
      <c r="YS20" s="761">
        <v>0.65</v>
      </c>
      <c r="YT20" s="763"/>
      <c r="YU20" s="763"/>
      <c r="YV20" s="761">
        <v>1</v>
      </c>
      <c r="YW20" s="761">
        <v>0</v>
      </c>
      <c r="YX20" s="761">
        <v>1</v>
      </c>
      <c r="YY20" s="761">
        <v>1</v>
      </c>
      <c r="YZ20" s="762">
        <v>0.65</v>
      </c>
      <c r="ZA20" s="763"/>
      <c r="ZB20" s="763"/>
      <c r="ZC20" s="761">
        <v>1</v>
      </c>
      <c r="ZD20" s="761">
        <v>1</v>
      </c>
      <c r="ZE20" s="761">
        <v>1</v>
      </c>
      <c r="ZF20" s="761">
        <v>1</v>
      </c>
      <c r="ZG20" s="762">
        <v>0.65</v>
      </c>
      <c r="ZH20" s="763"/>
      <c r="ZI20" s="763"/>
      <c r="ZJ20" s="761">
        <v>1</v>
      </c>
      <c r="ZK20" s="761">
        <v>1</v>
      </c>
      <c r="ZL20" s="761">
        <v>1</v>
      </c>
      <c r="ZM20" s="761">
        <v>1</v>
      </c>
      <c r="ZN20" s="762">
        <v>0.65</v>
      </c>
      <c r="ZO20" s="763"/>
      <c r="ZP20" s="763"/>
      <c r="ZQ20" s="761">
        <v>1</v>
      </c>
      <c r="ZR20" s="761">
        <v>1</v>
      </c>
      <c r="ZS20" s="761">
        <v>1</v>
      </c>
      <c r="ZT20" s="761">
        <v>1</v>
      </c>
      <c r="ZU20" s="762">
        <v>0.65</v>
      </c>
      <c r="ZV20" s="763"/>
      <c r="ZW20" s="763"/>
      <c r="ZX20" s="761">
        <v>1</v>
      </c>
      <c r="ZY20" s="761">
        <v>1</v>
      </c>
      <c r="ZZ20" s="761">
        <v>1</v>
      </c>
      <c r="AAA20" s="761">
        <v>1</v>
      </c>
      <c r="AAB20" s="762">
        <v>0.65</v>
      </c>
      <c r="AAC20" s="763"/>
      <c r="AAD20" s="763"/>
      <c r="AAE20" s="761">
        <v>1</v>
      </c>
      <c r="AAF20" s="761">
        <v>1</v>
      </c>
      <c r="AAG20" s="761">
        <v>1</v>
      </c>
      <c r="AAH20" s="761">
        <v>1</v>
      </c>
      <c r="AAI20" s="762">
        <v>0.65</v>
      </c>
      <c r="AAJ20" s="763"/>
      <c r="AAK20" s="763"/>
      <c r="AAL20" s="761">
        <v>0</v>
      </c>
      <c r="AAM20" s="761">
        <v>1</v>
      </c>
      <c r="AAN20" s="761">
        <v>1</v>
      </c>
      <c r="AAO20" s="761">
        <v>1</v>
      </c>
      <c r="AAP20" s="762">
        <v>0.65</v>
      </c>
      <c r="AAQ20" s="763"/>
      <c r="AAR20" s="763"/>
      <c r="AAS20" s="761">
        <v>1</v>
      </c>
      <c r="AAT20" s="761">
        <v>1</v>
      </c>
      <c r="AAU20" s="761">
        <v>1</v>
      </c>
      <c r="AAV20" s="761">
        <v>1</v>
      </c>
      <c r="AAW20" s="762">
        <v>0.65</v>
      </c>
      <c r="AAX20" s="763"/>
      <c r="AAY20" s="763"/>
      <c r="AAZ20" s="761">
        <v>1</v>
      </c>
      <c r="ABA20" s="761">
        <v>0</v>
      </c>
      <c r="ABB20" s="761">
        <v>1</v>
      </c>
      <c r="ABC20" s="761">
        <v>1</v>
      </c>
      <c r="ABD20" s="762">
        <v>0.65</v>
      </c>
      <c r="ABE20" s="763"/>
      <c r="ABF20" s="763"/>
      <c r="ABG20" s="761">
        <v>1</v>
      </c>
      <c r="ABH20" s="761">
        <v>1</v>
      </c>
      <c r="ABI20" s="761">
        <v>1</v>
      </c>
      <c r="ABJ20" s="761">
        <v>1</v>
      </c>
      <c r="ABK20" s="762">
        <v>0.65</v>
      </c>
      <c r="ABL20" s="763"/>
      <c r="ABM20" s="763"/>
      <c r="ABN20" s="761">
        <v>1</v>
      </c>
      <c r="ABO20" s="761">
        <v>0</v>
      </c>
      <c r="ABP20" s="761">
        <v>1</v>
      </c>
      <c r="ABQ20" s="761">
        <v>1</v>
      </c>
      <c r="ABR20" s="762">
        <v>0.65</v>
      </c>
      <c r="ABS20" s="763"/>
      <c r="ABT20" s="763"/>
      <c r="ABU20" s="761">
        <v>1</v>
      </c>
      <c r="ABV20" s="761">
        <v>1</v>
      </c>
      <c r="ABW20" s="761">
        <v>1</v>
      </c>
      <c r="ABX20" s="761">
        <v>1</v>
      </c>
      <c r="ABY20" s="762">
        <v>0.65</v>
      </c>
      <c r="ABZ20" s="763"/>
      <c r="ACA20" s="763"/>
      <c r="ACB20" s="761">
        <v>1</v>
      </c>
      <c r="ACC20" s="761">
        <v>1</v>
      </c>
      <c r="ACD20" s="761">
        <v>1</v>
      </c>
      <c r="ACE20" s="761">
        <v>1</v>
      </c>
      <c r="ACF20" s="762">
        <v>0.65</v>
      </c>
      <c r="ACG20" s="763"/>
      <c r="ACH20" s="763"/>
      <c r="ACI20" s="761">
        <v>0</v>
      </c>
      <c r="ACJ20" s="761">
        <v>1</v>
      </c>
      <c r="ACK20" s="761">
        <v>1</v>
      </c>
      <c r="ACL20" s="761">
        <v>1</v>
      </c>
      <c r="ACM20" s="762">
        <v>0.65</v>
      </c>
      <c r="ACN20" s="763"/>
      <c r="ACO20" s="763"/>
      <c r="ACP20" s="761">
        <v>1</v>
      </c>
      <c r="ACQ20" s="761">
        <v>1</v>
      </c>
      <c r="ACR20" s="761">
        <v>1</v>
      </c>
      <c r="ACS20" s="761">
        <v>1</v>
      </c>
      <c r="ACT20" s="762">
        <v>0.65</v>
      </c>
      <c r="ACU20" s="763"/>
      <c r="ACV20" s="763"/>
      <c r="ACW20" s="761">
        <v>1</v>
      </c>
      <c r="ACX20" s="761">
        <v>1</v>
      </c>
      <c r="ACY20" s="761">
        <v>1</v>
      </c>
      <c r="ACZ20" s="761">
        <v>1</v>
      </c>
      <c r="ADA20" s="762">
        <v>0.65</v>
      </c>
      <c r="ADB20" s="763"/>
      <c r="ADC20" s="763"/>
      <c r="ADD20" s="761">
        <v>1</v>
      </c>
      <c r="ADE20" s="761">
        <v>1</v>
      </c>
      <c r="ADF20" s="761">
        <v>1</v>
      </c>
      <c r="ADG20" s="761">
        <v>1</v>
      </c>
      <c r="ADH20" s="762">
        <v>0</v>
      </c>
      <c r="ADI20" s="763"/>
      <c r="ADJ20" s="763"/>
      <c r="ADK20" s="761">
        <v>1</v>
      </c>
      <c r="ADL20" s="761">
        <v>1</v>
      </c>
      <c r="ADM20" s="761">
        <v>1</v>
      </c>
      <c r="ADN20" s="761">
        <v>1</v>
      </c>
      <c r="ADO20" s="762">
        <v>0.65</v>
      </c>
      <c r="ADP20" s="763"/>
      <c r="ADQ20" s="763"/>
      <c r="ADR20" s="761">
        <v>0</v>
      </c>
      <c r="ADS20" s="761">
        <v>0</v>
      </c>
      <c r="ADT20" s="761">
        <v>0</v>
      </c>
      <c r="ADU20" s="761">
        <v>0</v>
      </c>
      <c r="ADV20" s="761">
        <v>0</v>
      </c>
      <c r="ADW20" s="763"/>
      <c r="ADX20" s="763"/>
      <c r="ADY20" s="761">
        <v>1</v>
      </c>
      <c r="ADZ20" s="761">
        <v>1</v>
      </c>
      <c r="AEA20" s="761">
        <v>1</v>
      </c>
      <c r="AEB20" s="761">
        <v>1</v>
      </c>
      <c r="AEC20" s="761">
        <v>0.65</v>
      </c>
      <c r="AED20" s="763"/>
      <c r="AEE20" s="763"/>
      <c r="AEF20" s="761">
        <v>1</v>
      </c>
      <c r="AEG20" s="761">
        <v>1</v>
      </c>
      <c r="AEH20" s="761">
        <v>1</v>
      </c>
      <c r="AEI20" s="761">
        <v>1</v>
      </c>
      <c r="AEJ20" s="762">
        <v>0.65</v>
      </c>
      <c r="AEK20" s="763"/>
      <c r="AEL20" s="763"/>
      <c r="AEM20" s="761">
        <v>1</v>
      </c>
      <c r="AEN20" s="761">
        <v>1</v>
      </c>
      <c r="AEO20" s="761">
        <v>1</v>
      </c>
      <c r="AEP20" s="761">
        <v>0</v>
      </c>
      <c r="AEQ20" s="762">
        <v>0.65</v>
      </c>
      <c r="AER20" s="763"/>
      <c r="AES20" s="763"/>
      <c r="AET20" s="761">
        <v>1</v>
      </c>
      <c r="AEU20" s="761">
        <v>1</v>
      </c>
      <c r="AEV20" s="761">
        <v>1</v>
      </c>
      <c r="AEW20" s="761">
        <v>1</v>
      </c>
      <c r="AEX20" s="762">
        <v>0.65</v>
      </c>
      <c r="AEY20" s="763"/>
      <c r="AEZ20" s="763"/>
      <c r="AFA20" s="761">
        <v>1</v>
      </c>
      <c r="AFB20" s="761">
        <v>1</v>
      </c>
      <c r="AFC20" s="761">
        <v>1</v>
      </c>
      <c r="AFD20" s="761">
        <v>1</v>
      </c>
      <c r="AFE20" s="761">
        <v>0.65</v>
      </c>
      <c r="AFF20" s="763"/>
      <c r="AFG20" s="763"/>
      <c r="AFH20" s="761">
        <v>1</v>
      </c>
      <c r="AFI20" s="761">
        <v>1</v>
      </c>
      <c r="AFJ20" s="761">
        <v>1</v>
      </c>
      <c r="AFK20" s="761">
        <v>1</v>
      </c>
      <c r="AFL20" s="762">
        <v>0.65</v>
      </c>
      <c r="AFM20" s="763"/>
      <c r="AFN20" s="763"/>
      <c r="AFO20" s="761">
        <v>1</v>
      </c>
      <c r="AFP20" s="761">
        <v>1</v>
      </c>
      <c r="AFQ20" s="761">
        <v>1</v>
      </c>
      <c r="AFR20" s="761">
        <v>1</v>
      </c>
      <c r="AFS20" s="762">
        <v>0.65</v>
      </c>
      <c r="AFT20" s="763"/>
      <c r="AFU20" s="763"/>
      <c r="AFV20" s="761">
        <v>1</v>
      </c>
      <c r="AFW20" s="761">
        <v>1</v>
      </c>
      <c r="AFX20" s="761">
        <v>1</v>
      </c>
      <c r="AFY20" s="761">
        <v>1</v>
      </c>
      <c r="AFZ20" s="762">
        <v>0.65</v>
      </c>
      <c r="AGA20" s="763"/>
      <c r="AGB20" s="763"/>
      <c r="AGC20" s="761">
        <v>1</v>
      </c>
      <c r="AGD20" s="761">
        <v>1</v>
      </c>
      <c r="AGE20" s="761">
        <v>1</v>
      </c>
      <c r="AGF20" s="761">
        <v>1</v>
      </c>
      <c r="AGG20" s="762">
        <v>0.65</v>
      </c>
      <c r="AGH20" s="763"/>
      <c r="AGI20" s="763"/>
      <c r="AGJ20" s="761">
        <v>1</v>
      </c>
      <c r="AGK20" s="761">
        <v>1</v>
      </c>
      <c r="AGL20" s="761">
        <v>1</v>
      </c>
      <c r="AGM20" s="761">
        <v>1</v>
      </c>
      <c r="AGN20" s="762">
        <v>0.65</v>
      </c>
      <c r="AGO20" s="763"/>
      <c r="AGP20" s="763"/>
      <c r="AGQ20" s="761">
        <v>1</v>
      </c>
      <c r="AGR20" s="761">
        <v>1</v>
      </c>
      <c r="AGS20" s="761">
        <v>1</v>
      </c>
      <c r="AGT20" s="761">
        <v>1</v>
      </c>
      <c r="AGU20" s="762">
        <v>0.65</v>
      </c>
      <c r="AGV20" s="763"/>
      <c r="AGW20" s="763"/>
      <c r="AGX20" s="761">
        <v>1</v>
      </c>
      <c r="AGY20" s="761">
        <v>1</v>
      </c>
      <c r="AGZ20" s="761">
        <v>1</v>
      </c>
      <c r="AHA20" s="761">
        <v>1</v>
      </c>
      <c r="AHB20" s="762">
        <v>0.65</v>
      </c>
      <c r="AHC20" s="763"/>
      <c r="AHD20" s="763"/>
      <c r="AHE20" s="761">
        <v>1</v>
      </c>
      <c r="AHF20" s="761">
        <v>1</v>
      </c>
      <c r="AHG20" s="761">
        <v>1</v>
      </c>
      <c r="AHH20" s="761">
        <v>1</v>
      </c>
      <c r="AHI20" s="762">
        <v>0</v>
      </c>
      <c r="AHJ20" s="763"/>
      <c r="AHK20" s="763"/>
      <c r="AHL20" s="761">
        <v>1</v>
      </c>
      <c r="AHM20" s="761">
        <v>1</v>
      </c>
      <c r="AHN20" s="761">
        <v>1</v>
      </c>
      <c r="AHO20" s="761">
        <v>1</v>
      </c>
      <c r="AHP20" s="762">
        <v>0.65</v>
      </c>
      <c r="AHQ20" s="763"/>
      <c r="AHR20" s="763"/>
      <c r="AHS20" s="761">
        <v>1</v>
      </c>
      <c r="AHT20" s="761">
        <v>1</v>
      </c>
      <c r="AHU20" s="761">
        <v>1</v>
      </c>
      <c r="AHV20" s="761">
        <v>1</v>
      </c>
      <c r="AHW20" s="762">
        <v>0.65</v>
      </c>
      <c r="AHX20" s="763"/>
      <c r="AHY20" s="763"/>
      <c r="AHZ20" s="761">
        <v>1</v>
      </c>
      <c r="AIA20" s="761">
        <v>1</v>
      </c>
      <c r="AIB20" s="761">
        <v>1</v>
      </c>
      <c r="AIC20" s="761">
        <v>1</v>
      </c>
      <c r="AID20" s="762">
        <v>0.65</v>
      </c>
      <c r="AIE20" s="763"/>
      <c r="AIF20" s="763"/>
      <c r="AIG20" s="761">
        <v>1</v>
      </c>
      <c r="AIH20" s="761">
        <v>1</v>
      </c>
      <c r="AII20" s="761">
        <v>1</v>
      </c>
      <c r="AIJ20" s="761">
        <v>1</v>
      </c>
      <c r="AIK20" s="762">
        <v>0.65</v>
      </c>
      <c r="AIL20" s="763"/>
      <c r="AIM20" s="763"/>
      <c r="AIN20" s="761">
        <v>1</v>
      </c>
      <c r="AIO20" s="761">
        <v>1</v>
      </c>
      <c r="AIP20" s="761">
        <v>1</v>
      </c>
      <c r="AIQ20" s="761">
        <v>1</v>
      </c>
      <c r="AIR20" s="762">
        <v>0.65</v>
      </c>
      <c r="AIS20" s="763"/>
      <c r="AIT20" s="763"/>
      <c r="AIU20" s="761">
        <v>1</v>
      </c>
      <c r="AIV20" s="761">
        <v>1</v>
      </c>
      <c r="AIW20" s="761">
        <v>1</v>
      </c>
      <c r="AIX20" s="761">
        <v>1</v>
      </c>
      <c r="AIY20" s="762">
        <v>0.65</v>
      </c>
      <c r="AIZ20" s="763"/>
      <c r="AJA20" s="763"/>
      <c r="AJB20" s="761">
        <v>1</v>
      </c>
      <c r="AJC20" s="761">
        <v>1</v>
      </c>
      <c r="AJD20" s="761">
        <v>1</v>
      </c>
      <c r="AJE20" s="761">
        <v>1</v>
      </c>
      <c r="AJF20" s="762">
        <v>0.65</v>
      </c>
      <c r="AJG20" s="763"/>
      <c r="AJH20" s="763"/>
      <c r="AJI20" s="761">
        <v>1</v>
      </c>
      <c r="AJJ20" s="761">
        <v>1</v>
      </c>
      <c r="AJK20" s="761">
        <v>1</v>
      </c>
      <c r="AJL20" s="761">
        <v>1</v>
      </c>
      <c r="AJM20" s="762">
        <v>0.65</v>
      </c>
      <c r="AJN20" s="763"/>
      <c r="AJO20" s="763"/>
      <c r="AJP20" s="761">
        <v>1</v>
      </c>
      <c r="AJQ20" s="761">
        <v>1</v>
      </c>
      <c r="AJR20" s="761">
        <v>1</v>
      </c>
      <c r="AJS20" s="761">
        <v>1</v>
      </c>
      <c r="AJT20" s="762">
        <v>0.65</v>
      </c>
      <c r="AJU20" s="763"/>
      <c r="AJV20" s="763"/>
      <c r="AJW20" s="761">
        <v>1</v>
      </c>
      <c r="AJX20" s="761">
        <v>1</v>
      </c>
      <c r="AJY20" s="761">
        <v>1</v>
      </c>
      <c r="AJZ20" s="761">
        <v>1</v>
      </c>
      <c r="AKA20" s="762">
        <v>0.65</v>
      </c>
      <c r="AKB20" s="763"/>
      <c r="AKC20" s="763"/>
      <c r="AKD20" s="761">
        <v>1</v>
      </c>
      <c r="AKE20" s="761">
        <v>1</v>
      </c>
      <c r="AKF20" s="761">
        <v>1</v>
      </c>
      <c r="AKG20" s="761">
        <v>1</v>
      </c>
      <c r="AKH20" s="762">
        <v>0.65</v>
      </c>
      <c r="AKI20" s="763"/>
      <c r="AKJ20" s="763"/>
      <c r="AKK20" s="761">
        <v>1</v>
      </c>
      <c r="AKL20" s="761">
        <v>1</v>
      </c>
      <c r="AKM20" s="761">
        <v>1</v>
      </c>
      <c r="AKN20" s="761">
        <v>1</v>
      </c>
      <c r="AKO20" s="762">
        <v>0.65</v>
      </c>
      <c r="AKP20" s="763"/>
      <c r="AKQ20" s="763"/>
      <c r="AKR20" s="761">
        <v>1</v>
      </c>
      <c r="AKS20" s="761">
        <v>1</v>
      </c>
      <c r="AKT20" s="761">
        <v>0</v>
      </c>
      <c r="AKU20" s="761">
        <v>1</v>
      </c>
      <c r="AKV20" s="762">
        <v>0.65</v>
      </c>
      <c r="AKW20" s="763"/>
      <c r="AKX20" s="763"/>
      <c r="AKY20" s="761">
        <v>1</v>
      </c>
      <c r="AKZ20" s="761">
        <v>1</v>
      </c>
      <c r="ALA20" s="761">
        <v>1</v>
      </c>
      <c r="ALB20" s="761">
        <v>1</v>
      </c>
      <c r="ALC20" s="762">
        <v>0.65</v>
      </c>
      <c r="ALD20" s="763"/>
      <c r="ALE20" s="763"/>
      <c r="ALF20" s="761">
        <v>1</v>
      </c>
      <c r="ALG20" s="761">
        <v>1</v>
      </c>
      <c r="ALH20" s="761">
        <v>1</v>
      </c>
      <c r="ALI20" s="761">
        <v>1</v>
      </c>
      <c r="ALJ20" s="762">
        <v>0.65</v>
      </c>
      <c r="ALK20" s="763"/>
      <c r="ALL20" s="763"/>
      <c r="ALM20" s="761">
        <v>1</v>
      </c>
      <c r="ALN20" s="761">
        <v>1</v>
      </c>
      <c r="ALO20" s="761">
        <v>1</v>
      </c>
      <c r="ALP20" s="761">
        <v>1</v>
      </c>
      <c r="ALQ20" s="762">
        <v>0.65</v>
      </c>
      <c r="ALR20" s="763"/>
      <c r="ALS20" s="763"/>
      <c r="ALT20" s="761">
        <v>1</v>
      </c>
      <c r="ALU20" s="761">
        <v>1</v>
      </c>
      <c r="ALV20" s="761">
        <v>1</v>
      </c>
      <c r="ALW20" s="761">
        <v>1</v>
      </c>
      <c r="ALX20" s="762">
        <v>0.65</v>
      </c>
      <c r="ALY20" s="763"/>
      <c r="ALZ20" s="763"/>
      <c r="AMA20" s="761">
        <v>1</v>
      </c>
      <c r="AMB20" s="761">
        <v>1</v>
      </c>
      <c r="AMC20" s="761">
        <v>1</v>
      </c>
      <c r="AMD20" s="761">
        <v>1</v>
      </c>
      <c r="AME20" s="762">
        <v>0.65</v>
      </c>
      <c r="AMF20" s="763"/>
      <c r="AMG20" s="763"/>
      <c r="AMH20" s="761">
        <v>1</v>
      </c>
      <c r="AMI20" s="761">
        <v>1</v>
      </c>
      <c r="AMJ20" s="761">
        <v>1</v>
      </c>
      <c r="AMK20" s="761">
        <v>0</v>
      </c>
      <c r="AML20" s="762">
        <v>0</v>
      </c>
      <c r="AMM20" s="763"/>
      <c r="AMN20" s="763"/>
      <c r="AMO20" s="761">
        <v>1</v>
      </c>
      <c r="AMP20" s="761">
        <v>1</v>
      </c>
      <c r="AMQ20" s="761">
        <v>1</v>
      </c>
      <c r="AMR20" s="761">
        <v>0</v>
      </c>
      <c r="AMS20" s="762">
        <v>0</v>
      </c>
      <c r="AMT20" s="763"/>
      <c r="AMU20" s="763"/>
      <c r="AMV20" s="761">
        <v>1</v>
      </c>
      <c r="AMW20" s="761">
        <v>1</v>
      </c>
      <c r="AMX20" s="761">
        <v>0</v>
      </c>
      <c r="AMY20" s="761">
        <v>1</v>
      </c>
      <c r="AMZ20" s="762">
        <v>0.65</v>
      </c>
      <c r="ANA20" s="763"/>
      <c r="ANB20" s="763"/>
      <c r="ANC20" s="761">
        <v>1</v>
      </c>
      <c r="AND20" s="761">
        <v>1</v>
      </c>
      <c r="ANE20" s="761">
        <v>1</v>
      </c>
      <c r="ANF20" s="761">
        <v>1</v>
      </c>
      <c r="ANG20" s="762">
        <v>0.65</v>
      </c>
      <c r="ANH20" s="763"/>
      <c r="ANI20" s="763"/>
      <c r="ANJ20" s="761">
        <v>1</v>
      </c>
      <c r="ANK20" s="761">
        <v>1</v>
      </c>
      <c r="ANL20" s="761">
        <v>1</v>
      </c>
      <c r="ANM20" s="761">
        <v>1</v>
      </c>
      <c r="ANN20" s="762">
        <v>0.65</v>
      </c>
      <c r="ANO20" s="763"/>
      <c r="ANP20" s="763"/>
      <c r="ANQ20" s="761">
        <v>1</v>
      </c>
      <c r="ANR20" s="761">
        <v>1</v>
      </c>
      <c r="ANS20" s="761">
        <v>1</v>
      </c>
      <c r="ANT20" s="761">
        <v>1</v>
      </c>
      <c r="ANU20" s="762">
        <v>0.65</v>
      </c>
      <c r="ANV20" s="763"/>
      <c r="ANW20" s="763"/>
      <c r="ANX20" s="761">
        <v>1</v>
      </c>
      <c r="ANY20" s="761">
        <v>1</v>
      </c>
      <c r="ANZ20" s="761">
        <v>1</v>
      </c>
      <c r="AOA20" s="761">
        <v>1</v>
      </c>
      <c r="AOB20" s="762">
        <v>0.65</v>
      </c>
      <c r="AOC20" s="763"/>
      <c r="AOD20" s="763"/>
      <c r="AOE20" s="761">
        <v>1</v>
      </c>
      <c r="AOF20" s="761">
        <v>1</v>
      </c>
      <c r="AOG20" s="761">
        <v>1</v>
      </c>
      <c r="AOH20" s="761">
        <v>1</v>
      </c>
      <c r="AOI20" s="762">
        <v>0.65</v>
      </c>
      <c r="AOJ20" s="763"/>
      <c r="AOK20" s="763"/>
      <c r="AOL20" s="761">
        <v>1</v>
      </c>
      <c r="AOM20" s="761">
        <v>1</v>
      </c>
      <c r="AON20" s="761">
        <v>1</v>
      </c>
      <c r="AOO20" s="761">
        <v>1</v>
      </c>
      <c r="AOP20" s="762">
        <v>0.65</v>
      </c>
      <c r="AOQ20" s="763"/>
      <c r="AOR20" s="763"/>
      <c r="AOS20" s="761">
        <v>1</v>
      </c>
      <c r="AOT20" s="761">
        <v>1</v>
      </c>
      <c r="AOU20" s="761">
        <v>1</v>
      </c>
      <c r="AOV20" s="761">
        <v>1</v>
      </c>
      <c r="AOW20" s="762">
        <v>0.65</v>
      </c>
    </row>
    <row r="21" spans="1:1089" s="764" customFormat="1" ht="10.5" customHeight="1">
      <c r="A21" s="771" t="s">
        <v>78</v>
      </c>
      <c r="B21" s="771" t="s">
        <v>79</v>
      </c>
      <c r="C21" s="772" t="str">
        <f t="shared" si="0"/>
        <v>Adrian Słabicki</v>
      </c>
      <c r="D21" s="771" t="s">
        <v>138</v>
      </c>
      <c r="E21" s="771" t="s">
        <v>5</v>
      </c>
      <c r="F21" s="757"/>
      <c r="G21" s="713">
        <v>1</v>
      </c>
      <c r="H21" s="713">
        <v>1</v>
      </c>
      <c r="I21" s="713">
        <v>1</v>
      </c>
      <c r="J21" s="713">
        <v>1</v>
      </c>
      <c r="K21" s="714">
        <v>0.65</v>
      </c>
      <c r="L21" s="715">
        <v>0</v>
      </c>
      <c r="M21" s="715">
        <v>0</v>
      </c>
      <c r="N21" s="713">
        <v>1</v>
      </c>
      <c r="O21" s="713">
        <v>1</v>
      </c>
      <c r="P21" s="713">
        <v>1</v>
      </c>
      <c r="Q21" s="713">
        <v>1</v>
      </c>
      <c r="R21" s="714">
        <v>0.65</v>
      </c>
      <c r="S21" s="715">
        <v>0</v>
      </c>
      <c r="T21" s="715">
        <v>0</v>
      </c>
      <c r="U21" s="713">
        <v>1</v>
      </c>
      <c r="V21" s="713">
        <v>1</v>
      </c>
      <c r="W21" s="713">
        <v>1</v>
      </c>
      <c r="X21" s="713">
        <v>1</v>
      </c>
      <c r="Y21" s="714">
        <v>0.65</v>
      </c>
      <c r="Z21" s="715">
        <v>0</v>
      </c>
      <c r="AA21" s="715">
        <v>0</v>
      </c>
      <c r="AB21" s="713">
        <v>0</v>
      </c>
      <c r="AC21" s="713">
        <v>1</v>
      </c>
      <c r="AD21" s="713">
        <v>1</v>
      </c>
      <c r="AE21" s="713">
        <v>1</v>
      </c>
      <c r="AF21" s="714">
        <v>0.65</v>
      </c>
      <c r="AG21" s="715">
        <v>0</v>
      </c>
      <c r="AH21" s="715">
        <v>0</v>
      </c>
      <c r="AI21" s="713">
        <v>1</v>
      </c>
      <c r="AJ21" s="713">
        <v>1</v>
      </c>
      <c r="AK21" s="713">
        <v>1</v>
      </c>
      <c r="AL21" s="713">
        <v>1</v>
      </c>
      <c r="AM21" s="714">
        <v>0.65</v>
      </c>
      <c r="AN21" s="715">
        <v>0</v>
      </c>
      <c r="AO21" s="715">
        <v>0</v>
      </c>
      <c r="AP21" s="713">
        <v>1</v>
      </c>
      <c r="AQ21" s="713">
        <v>1</v>
      </c>
      <c r="AR21" s="713">
        <v>1</v>
      </c>
      <c r="AS21" s="713">
        <v>1</v>
      </c>
      <c r="AT21" s="714">
        <v>0.65</v>
      </c>
      <c r="AU21" s="715">
        <v>0</v>
      </c>
      <c r="AV21" s="715">
        <v>0</v>
      </c>
      <c r="AW21" s="713">
        <v>1</v>
      </c>
      <c r="AX21" s="713">
        <v>1</v>
      </c>
      <c r="AY21" s="713">
        <v>1</v>
      </c>
      <c r="AZ21" s="713">
        <v>1</v>
      </c>
      <c r="BA21" s="714">
        <v>0.65</v>
      </c>
      <c r="BB21" s="715">
        <v>0</v>
      </c>
      <c r="BC21" s="715">
        <v>0</v>
      </c>
      <c r="BD21" s="716">
        <v>1</v>
      </c>
      <c r="BE21" s="716">
        <v>1</v>
      </c>
      <c r="BF21" s="716">
        <v>0</v>
      </c>
      <c r="BG21" s="716">
        <v>0</v>
      </c>
      <c r="BH21" s="716">
        <v>0</v>
      </c>
      <c r="BI21" s="717">
        <v>0</v>
      </c>
      <c r="BJ21" s="717">
        <v>0</v>
      </c>
      <c r="BK21" s="716">
        <v>1</v>
      </c>
      <c r="BL21" s="716">
        <v>1</v>
      </c>
      <c r="BM21" s="716">
        <v>1</v>
      </c>
      <c r="BN21" s="716">
        <v>1</v>
      </c>
      <c r="BO21" s="718">
        <v>0.65</v>
      </c>
      <c r="BP21" s="717">
        <v>0</v>
      </c>
      <c r="BQ21" s="717">
        <v>0</v>
      </c>
      <c r="BR21" s="716">
        <v>1</v>
      </c>
      <c r="BS21" s="716">
        <v>1</v>
      </c>
      <c r="BT21" s="716">
        <v>1</v>
      </c>
      <c r="BU21" s="716">
        <v>1</v>
      </c>
      <c r="BV21" s="718">
        <v>0.65</v>
      </c>
      <c r="BW21" s="717">
        <v>0</v>
      </c>
      <c r="BX21" s="717">
        <v>0</v>
      </c>
      <c r="BY21" s="716">
        <v>1</v>
      </c>
      <c r="BZ21" s="716">
        <v>1</v>
      </c>
      <c r="CA21" s="716">
        <v>1</v>
      </c>
      <c r="CB21" s="716">
        <v>1</v>
      </c>
      <c r="CC21" s="718">
        <v>0.65</v>
      </c>
      <c r="CD21" s="717">
        <v>0</v>
      </c>
      <c r="CE21" s="717">
        <v>0</v>
      </c>
      <c r="CF21" s="716">
        <v>1</v>
      </c>
      <c r="CG21" s="716">
        <v>1</v>
      </c>
      <c r="CH21" s="716">
        <v>1</v>
      </c>
      <c r="CI21" s="716">
        <v>1</v>
      </c>
      <c r="CJ21" s="718">
        <v>0.65</v>
      </c>
      <c r="CK21" s="717">
        <v>0</v>
      </c>
      <c r="CL21" s="717">
        <v>0</v>
      </c>
      <c r="CM21" s="716">
        <v>1</v>
      </c>
      <c r="CN21" s="716">
        <v>1</v>
      </c>
      <c r="CO21" s="716">
        <v>1</v>
      </c>
      <c r="CP21" s="716">
        <v>1</v>
      </c>
      <c r="CQ21" s="718">
        <v>0.65</v>
      </c>
      <c r="CR21" s="717">
        <v>0</v>
      </c>
      <c r="CS21" s="717">
        <v>0</v>
      </c>
      <c r="CT21" s="716">
        <v>1</v>
      </c>
      <c r="CU21" s="716">
        <v>1</v>
      </c>
      <c r="CV21" s="716">
        <v>1</v>
      </c>
      <c r="CW21" s="716">
        <v>1</v>
      </c>
      <c r="CX21" s="718">
        <v>1</v>
      </c>
      <c r="CY21" s="717">
        <v>0</v>
      </c>
      <c r="CZ21" s="717">
        <v>0</v>
      </c>
      <c r="DA21" s="716">
        <v>0</v>
      </c>
      <c r="DB21" s="716">
        <v>0</v>
      </c>
      <c r="DC21" s="716">
        <v>0</v>
      </c>
      <c r="DD21" s="716">
        <v>0</v>
      </c>
      <c r="DE21" s="718">
        <v>0</v>
      </c>
      <c r="DF21" s="717">
        <v>0</v>
      </c>
      <c r="DG21" s="717">
        <v>0</v>
      </c>
      <c r="DH21" s="716">
        <v>0</v>
      </c>
      <c r="DI21" s="716">
        <v>0</v>
      </c>
      <c r="DJ21" s="716">
        <v>0</v>
      </c>
      <c r="DK21" s="716">
        <v>0</v>
      </c>
      <c r="DL21" s="718">
        <v>0</v>
      </c>
      <c r="DM21" s="717">
        <v>0</v>
      </c>
      <c r="DN21" s="717">
        <v>0</v>
      </c>
      <c r="DO21" s="716">
        <v>1</v>
      </c>
      <c r="DP21" s="716">
        <v>1</v>
      </c>
      <c r="DQ21" s="716">
        <v>1</v>
      </c>
      <c r="DR21" s="716">
        <v>1</v>
      </c>
      <c r="DS21" s="718">
        <v>0.65</v>
      </c>
      <c r="DT21" s="717">
        <v>0</v>
      </c>
      <c r="DU21" s="717">
        <v>0</v>
      </c>
      <c r="DV21" s="716">
        <v>1</v>
      </c>
      <c r="DW21" s="716">
        <v>1</v>
      </c>
      <c r="DX21" s="716">
        <v>1</v>
      </c>
      <c r="DY21" s="716">
        <v>1</v>
      </c>
      <c r="DZ21" s="718">
        <v>0.65</v>
      </c>
      <c r="EA21" s="717">
        <v>0</v>
      </c>
      <c r="EB21" s="717">
        <v>0</v>
      </c>
      <c r="EC21" s="716">
        <v>1</v>
      </c>
      <c r="ED21" s="716">
        <v>1</v>
      </c>
      <c r="EE21" s="716">
        <v>1</v>
      </c>
      <c r="EF21" s="716">
        <v>1</v>
      </c>
      <c r="EG21" s="718">
        <v>0.65</v>
      </c>
      <c r="EH21" s="717">
        <v>0</v>
      </c>
      <c r="EI21" s="717">
        <v>0</v>
      </c>
      <c r="EJ21" s="716">
        <v>1</v>
      </c>
      <c r="EK21" s="716">
        <v>1</v>
      </c>
      <c r="EL21" s="716">
        <v>1</v>
      </c>
      <c r="EM21" s="716">
        <v>1</v>
      </c>
      <c r="EN21" s="718">
        <v>0.65</v>
      </c>
      <c r="EO21" s="717">
        <v>0</v>
      </c>
      <c r="EP21" s="717">
        <v>0</v>
      </c>
      <c r="EQ21" s="716">
        <v>1</v>
      </c>
      <c r="ER21" s="716">
        <v>1</v>
      </c>
      <c r="ES21" s="716">
        <v>1</v>
      </c>
      <c r="ET21" s="716">
        <v>1</v>
      </c>
      <c r="EU21" s="718">
        <v>0.65</v>
      </c>
      <c r="EV21" s="717">
        <v>0</v>
      </c>
      <c r="EW21" s="717">
        <v>0</v>
      </c>
      <c r="EX21" s="716">
        <v>1</v>
      </c>
      <c r="EY21" s="716">
        <v>1</v>
      </c>
      <c r="EZ21" s="716">
        <v>1</v>
      </c>
      <c r="FA21" s="716">
        <v>1</v>
      </c>
      <c r="FB21" s="718">
        <v>0.65</v>
      </c>
      <c r="FC21" s="717">
        <v>0</v>
      </c>
      <c r="FD21" s="717">
        <v>0</v>
      </c>
      <c r="FE21" s="716">
        <v>1</v>
      </c>
      <c r="FF21" s="716">
        <v>1</v>
      </c>
      <c r="FG21" s="716">
        <v>1</v>
      </c>
      <c r="FH21" s="716">
        <v>0</v>
      </c>
      <c r="FI21" s="718">
        <v>0.65</v>
      </c>
      <c r="FJ21" s="717">
        <v>0</v>
      </c>
      <c r="FK21" s="717">
        <v>0</v>
      </c>
      <c r="FL21" s="716">
        <v>1</v>
      </c>
      <c r="FM21" s="716">
        <v>1</v>
      </c>
      <c r="FN21" s="716">
        <v>1</v>
      </c>
      <c r="FO21" s="716">
        <v>1</v>
      </c>
      <c r="FP21" s="718">
        <v>0.65</v>
      </c>
      <c r="FQ21" s="717">
        <v>0</v>
      </c>
      <c r="FR21" s="717">
        <v>0</v>
      </c>
      <c r="FS21" s="716">
        <v>1</v>
      </c>
      <c r="FT21" s="716">
        <v>1</v>
      </c>
      <c r="FU21" s="716">
        <v>1</v>
      </c>
      <c r="FV21" s="716">
        <v>1</v>
      </c>
      <c r="FW21" s="718">
        <v>0.65</v>
      </c>
      <c r="FX21" s="717">
        <v>0</v>
      </c>
      <c r="FY21" s="717">
        <v>0</v>
      </c>
      <c r="FZ21" s="716">
        <v>1</v>
      </c>
      <c r="GA21" s="716">
        <v>1</v>
      </c>
      <c r="GB21" s="716">
        <v>1</v>
      </c>
      <c r="GC21" s="716">
        <v>1</v>
      </c>
      <c r="GD21" s="718">
        <v>0.65</v>
      </c>
      <c r="GE21" s="717">
        <v>0</v>
      </c>
      <c r="GF21" s="717">
        <v>0</v>
      </c>
      <c r="GG21" s="716">
        <v>1</v>
      </c>
      <c r="GH21" s="716">
        <v>1</v>
      </c>
      <c r="GI21" s="716">
        <v>1</v>
      </c>
      <c r="GJ21" s="716">
        <v>1</v>
      </c>
      <c r="GK21" s="718">
        <v>0.65</v>
      </c>
      <c r="GL21" s="717">
        <v>0</v>
      </c>
      <c r="GM21" s="717">
        <v>0</v>
      </c>
      <c r="GN21" s="716">
        <v>1</v>
      </c>
      <c r="GO21" s="716">
        <v>1</v>
      </c>
      <c r="GP21" s="716">
        <v>1</v>
      </c>
      <c r="GQ21" s="716">
        <v>1</v>
      </c>
      <c r="GR21" s="718">
        <v>0.65</v>
      </c>
      <c r="GS21" s="717">
        <v>0</v>
      </c>
      <c r="GT21" s="717">
        <v>0</v>
      </c>
      <c r="GU21" s="716">
        <v>1</v>
      </c>
      <c r="GV21" s="716">
        <v>1</v>
      </c>
      <c r="GW21" s="716">
        <v>1</v>
      </c>
      <c r="GX21" s="716">
        <v>1</v>
      </c>
      <c r="GY21" s="718">
        <v>0.65</v>
      </c>
      <c r="GZ21" s="717">
        <v>0</v>
      </c>
      <c r="HA21" s="717">
        <v>0</v>
      </c>
      <c r="HB21" s="716">
        <v>1</v>
      </c>
      <c r="HC21" s="716">
        <v>1</v>
      </c>
      <c r="HD21" s="716">
        <v>1</v>
      </c>
      <c r="HE21" s="716">
        <v>1</v>
      </c>
      <c r="HF21" s="718">
        <v>0.65</v>
      </c>
      <c r="HG21" s="717">
        <v>0</v>
      </c>
      <c r="HH21" s="717">
        <v>0</v>
      </c>
      <c r="HI21" s="716">
        <v>1</v>
      </c>
      <c r="HJ21" s="716">
        <v>1</v>
      </c>
      <c r="HK21" s="716">
        <v>1</v>
      </c>
      <c r="HL21" s="716">
        <v>1</v>
      </c>
      <c r="HM21" s="718">
        <v>0.65</v>
      </c>
      <c r="HN21" s="717">
        <v>0</v>
      </c>
      <c r="HO21" s="717">
        <v>0</v>
      </c>
      <c r="HP21" s="716">
        <v>1</v>
      </c>
      <c r="HQ21" s="716">
        <v>1</v>
      </c>
      <c r="HR21" s="716">
        <v>1</v>
      </c>
      <c r="HS21" s="716">
        <v>1</v>
      </c>
      <c r="HT21" s="718">
        <v>0.65</v>
      </c>
      <c r="HU21" s="717">
        <v>0</v>
      </c>
      <c r="HV21" s="717">
        <v>0</v>
      </c>
      <c r="HW21" s="716">
        <v>1</v>
      </c>
      <c r="HX21" s="716">
        <v>1</v>
      </c>
      <c r="HY21" s="716">
        <v>1</v>
      </c>
      <c r="HZ21" s="716">
        <v>1</v>
      </c>
      <c r="IA21" s="718">
        <v>0.65</v>
      </c>
      <c r="IB21" s="717">
        <v>0</v>
      </c>
      <c r="IC21" s="717">
        <v>0</v>
      </c>
      <c r="ID21" s="716">
        <v>1</v>
      </c>
      <c r="IE21" s="716">
        <v>1</v>
      </c>
      <c r="IF21" s="716">
        <v>1</v>
      </c>
      <c r="IG21" s="716">
        <v>1</v>
      </c>
      <c r="IH21" s="718">
        <v>0</v>
      </c>
      <c r="II21" s="717">
        <v>0</v>
      </c>
      <c r="IJ21" s="717">
        <v>0</v>
      </c>
      <c r="IK21" s="716">
        <v>1</v>
      </c>
      <c r="IL21" s="716">
        <v>1</v>
      </c>
      <c r="IM21" s="716">
        <v>1</v>
      </c>
      <c r="IN21" s="716">
        <v>1</v>
      </c>
      <c r="IO21" s="718">
        <v>0.65</v>
      </c>
      <c r="IP21" s="717">
        <v>0</v>
      </c>
      <c r="IQ21" s="717">
        <v>0</v>
      </c>
      <c r="IR21" s="716">
        <v>0</v>
      </c>
      <c r="IS21" s="716">
        <v>1</v>
      </c>
      <c r="IT21" s="716">
        <v>1</v>
      </c>
      <c r="IU21" s="716">
        <v>1</v>
      </c>
      <c r="IV21" s="718">
        <v>0.65</v>
      </c>
      <c r="IW21" s="717">
        <v>0</v>
      </c>
      <c r="IX21" s="717">
        <v>0</v>
      </c>
      <c r="IY21" s="716">
        <v>1</v>
      </c>
      <c r="IZ21" s="716">
        <v>1</v>
      </c>
      <c r="JA21" s="716">
        <v>1</v>
      </c>
      <c r="JB21" s="716">
        <v>1</v>
      </c>
      <c r="JC21" s="718">
        <v>0.65</v>
      </c>
      <c r="JD21" s="717">
        <v>0</v>
      </c>
      <c r="JE21" s="717">
        <v>0</v>
      </c>
      <c r="JF21" s="716">
        <v>1</v>
      </c>
      <c r="JG21" s="716">
        <v>1</v>
      </c>
      <c r="JH21" s="716">
        <v>1</v>
      </c>
      <c r="JI21" s="716">
        <v>1</v>
      </c>
      <c r="JJ21" s="718">
        <v>0.65</v>
      </c>
      <c r="JK21" s="717">
        <v>0</v>
      </c>
      <c r="JL21" s="717">
        <v>0</v>
      </c>
      <c r="JM21" s="716">
        <v>1</v>
      </c>
      <c r="JN21" s="716">
        <v>1</v>
      </c>
      <c r="JO21" s="716">
        <v>0</v>
      </c>
      <c r="JP21" s="716">
        <v>1</v>
      </c>
      <c r="JQ21" s="716">
        <v>1</v>
      </c>
      <c r="JR21" s="717">
        <v>0</v>
      </c>
      <c r="JS21" s="717">
        <v>0</v>
      </c>
      <c r="JT21" s="716">
        <v>1</v>
      </c>
      <c r="JU21" s="716">
        <v>1</v>
      </c>
      <c r="JV21" s="716">
        <v>1</v>
      </c>
      <c r="JW21" s="716">
        <v>1</v>
      </c>
      <c r="JX21" s="718">
        <v>0.65</v>
      </c>
      <c r="JY21" s="717">
        <v>0</v>
      </c>
      <c r="JZ21" s="717">
        <v>0</v>
      </c>
      <c r="KA21" s="716">
        <v>1</v>
      </c>
      <c r="KB21" s="716">
        <v>1</v>
      </c>
      <c r="KC21" s="716">
        <v>1</v>
      </c>
      <c r="KD21" s="716">
        <v>1</v>
      </c>
      <c r="KE21" s="718">
        <v>0.65</v>
      </c>
      <c r="KF21" s="717">
        <v>0</v>
      </c>
      <c r="KG21" s="717">
        <v>0</v>
      </c>
      <c r="KH21" s="716">
        <v>1</v>
      </c>
      <c r="KI21" s="716">
        <v>1</v>
      </c>
      <c r="KJ21" s="717">
        <v>0</v>
      </c>
      <c r="KK21" s="717">
        <v>0</v>
      </c>
      <c r="KL21" s="718">
        <v>0.65</v>
      </c>
      <c r="KM21" s="717">
        <v>0</v>
      </c>
      <c r="KN21" s="717">
        <v>0</v>
      </c>
      <c r="KO21" s="716">
        <v>1</v>
      </c>
      <c r="KP21" s="716">
        <v>1</v>
      </c>
      <c r="KQ21" s="717">
        <v>0</v>
      </c>
      <c r="KR21" s="716">
        <v>1</v>
      </c>
      <c r="KS21" s="718">
        <v>0.65</v>
      </c>
      <c r="KT21" s="717">
        <v>0</v>
      </c>
      <c r="KU21" s="717">
        <v>0</v>
      </c>
      <c r="KV21" s="717">
        <v>0</v>
      </c>
      <c r="KW21" s="716">
        <v>1</v>
      </c>
      <c r="KX21" s="716">
        <v>1</v>
      </c>
      <c r="KY21" s="716">
        <v>1</v>
      </c>
      <c r="KZ21" s="718">
        <v>0.65</v>
      </c>
      <c r="LA21" s="717">
        <v>0</v>
      </c>
      <c r="LB21" s="717">
        <v>0</v>
      </c>
      <c r="LC21" s="716">
        <v>1</v>
      </c>
      <c r="LD21" s="716">
        <v>1</v>
      </c>
      <c r="LE21" s="716">
        <v>1</v>
      </c>
      <c r="LF21" s="716">
        <v>1</v>
      </c>
      <c r="LG21" s="718">
        <v>0.65</v>
      </c>
      <c r="LH21" s="717">
        <v>0</v>
      </c>
      <c r="LI21" s="717">
        <v>0</v>
      </c>
      <c r="LJ21" s="716">
        <v>1</v>
      </c>
      <c r="LK21" s="716">
        <v>1</v>
      </c>
      <c r="LL21" s="716">
        <v>1</v>
      </c>
      <c r="LM21" s="716">
        <v>1</v>
      </c>
      <c r="LN21" s="718">
        <v>0.65</v>
      </c>
      <c r="LO21" s="717">
        <v>0</v>
      </c>
      <c r="LP21" s="717">
        <v>0</v>
      </c>
      <c r="LQ21" s="716">
        <v>1</v>
      </c>
      <c r="LR21" s="716">
        <v>1</v>
      </c>
      <c r="LS21" s="716">
        <v>1</v>
      </c>
      <c r="LT21" s="716">
        <v>1</v>
      </c>
      <c r="LU21" s="718">
        <v>0.65</v>
      </c>
      <c r="LV21" s="717">
        <v>0</v>
      </c>
      <c r="LW21" s="717">
        <v>0</v>
      </c>
      <c r="LX21" s="716">
        <v>1</v>
      </c>
      <c r="LY21" s="716">
        <v>1</v>
      </c>
      <c r="LZ21" s="716">
        <v>1</v>
      </c>
      <c r="MA21" s="716">
        <v>1</v>
      </c>
      <c r="MB21" s="718">
        <v>0.65</v>
      </c>
      <c r="MC21" s="717">
        <v>0</v>
      </c>
      <c r="MD21" s="717">
        <v>0</v>
      </c>
      <c r="ME21" s="716">
        <v>1</v>
      </c>
      <c r="MF21" s="716">
        <v>1</v>
      </c>
      <c r="MG21" s="716">
        <v>1</v>
      </c>
      <c r="MH21" s="716">
        <v>1</v>
      </c>
      <c r="MI21" s="718">
        <v>0.65</v>
      </c>
      <c r="MJ21" s="717">
        <v>0</v>
      </c>
      <c r="MK21" s="717">
        <v>0</v>
      </c>
      <c r="ML21" s="716">
        <v>1</v>
      </c>
      <c r="MM21" s="716">
        <v>1</v>
      </c>
      <c r="MN21" s="716">
        <v>1</v>
      </c>
      <c r="MO21" s="716">
        <v>1</v>
      </c>
      <c r="MP21" s="718">
        <v>0.65</v>
      </c>
      <c r="MQ21" s="717">
        <v>0</v>
      </c>
      <c r="MR21" s="717">
        <v>0</v>
      </c>
      <c r="MS21" s="716">
        <v>1</v>
      </c>
      <c r="MT21" s="716">
        <v>1</v>
      </c>
      <c r="MU21" s="716">
        <v>1</v>
      </c>
      <c r="MV21" s="716">
        <v>1</v>
      </c>
      <c r="MW21" s="718">
        <v>0.65</v>
      </c>
      <c r="MX21" s="717">
        <v>0</v>
      </c>
      <c r="MY21" s="717">
        <v>0</v>
      </c>
      <c r="MZ21" s="716">
        <v>1</v>
      </c>
      <c r="NA21" s="716">
        <v>1</v>
      </c>
      <c r="NB21" s="716">
        <v>1</v>
      </c>
      <c r="NC21" s="716">
        <v>1</v>
      </c>
      <c r="ND21" s="718">
        <v>0.65</v>
      </c>
      <c r="NE21" s="717">
        <v>0</v>
      </c>
      <c r="NF21" s="717">
        <v>0</v>
      </c>
      <c r="NG21" s="716">
        <v>1</v>
      </c>
      <c r="NH21" s="716">
        <v>1</v>
      </c>
      <c r="NI21" s="716">
        <v>1</v>
      </c>
      <c r="NJ21" s="716">
        <v>1</v>
      </c>
      <c r="NK21" s="718">
        <v>0.65</v>
      </c>
      <c r="NL21" s="717">
        <v>0</v>
      </c>
      <c r="NM21" s="717">
        <v>0</v>
      </c>
      <c r="NN21" s="716">
        <v>1</v>
      </c>
      <c r="NO21" s="716">
        <v>1</v>
      </c>
      <c r="NP21" s="716">
        <v>1</v>
      </c>
      <c r="NQ21" s="716">
        <v>1</v>
      </c>
      <c r="NR21" s="718">
        <v>0.65</v>
      </c>
      <c r="NS21" s="717">
        <v>0</v>
      </c>
      <c r="NT21" s="717">
        <v>0</v>
      </c>
      <c r="NU21" s="716">
        <v>1</v>
      </c>
      <c r="NV21" s="716">
        <v>1</v>
      </c>
      <c r="NW21" s="716">
        <v>1</v>
      </c>
      <c r="NX21" s="716">
        <v>1</v>
      </c>
      <c r="NY21" s="718">
        <v>0.65</v>
      </c>
      <c r="NZ21" s="717">
        <v>0</v>
      </c>
      <c r="OA21" s="717">
        <v>0</v>
      </c>
      <c r="OB21" s="716">
        <v>1</v>
      </c>
      <c r="OC21" s="716">
        <v>1</v>
      </c>
      <c r="OD21" s="716">
        <v>1</v>
      </c>
      <c r="OE21" s="716">
        <v>1</v>
      </c>
      <c r="OF21" s="718">
        <v>0.65</v>
      </c>
      <c r="OG21" s="717">
        <v>0</v>
      </c>
      <c r="OH21" s="717">
        <v>0</v>
      </c>
      <c r="OI21" s="716">
        <v>1</v>
      </c>
      <c r="OJ21" s="716">
        <v>1</v>
      </c>
      <c r="OK21" s="716">
        <v>1</v>
      </c>
      <c r="OL21" s="716">
        <v>1</v>
      </c>
      <c r="OM21" s="718">
        <v>0.65</v>
      </c>
      <c r="ON21" s="717">
        <v>0</v>
      </c>
      <c r="OO21" s="717">
        <v>0</v>
      </c>
      <c r="OP21" s="716">
        <v>1</v>
      </c>
      <c r="OQ21" s="716">
        <v>1</v>
      </c>
      <c r="OR21" s="716">
        <v>1</v>
      </c>
      <c r="OS21" s="716">
        <v>1</v>
      </c>
      <c r="OT21" s="718">
        <v>0.65</v>
      </c>
      <c r="OU21" s="717">
        <v>0</v>
      </c>
      <c r="OV21" s="717">
        <v>0</v>
      </c>
      <c r="OW21" s="716">
        <v>0</v>
      </c>
      <c r="OX21" s="716">
        <v>1</v>
      </c>
      <c r="OY21" s="716">
        <v>1</v>
      </c>
      <c r="OZ21" s="716">
        <v>1</v>
      </c>
      <c r="PA21" s="718">
        <v>0.65</v>
      </c>
      <c r="PB21" s="717">
        <v>0</v>
      </c>
      <c r="PC21" s="717">
        <v>0</v>
      </c>
      <c r="PD21" s="716">
        <v>1</v>
      </c>
      <c r="PE21" s="716">
        <v>1</v>
      </c>
      <c r="PF21" s="716">
        <v>1</v>
      </c>
      <c r="PG21" s="716">
        <v>0</v>
      </c>
      <c r="PH21" s="718">
        <v>0</v>
      </c>
      <c r="PI21" s="717">
        <v>0</v>
      </c>
      <c r="PJ21" s="717">
        <v>0</v>
      </c>
      <c r="PK21" s="716">
        <v>1</v>
      </c>
      <c r="PL21" s="716">
        <v>1</v>
      </c>
      <c r="PM21" s="716">
        <v>1</v>
      </c>
      <c r="PN21" s="716">
        <v>1</v>
      </c>
      <c r="PO21" s="718">
        <v>0.65</v>
      </c>
      <c r="PP21" s="717"/>
      <c r="PQ21" s="717"/>
      <c r="PR21" s="716">
        <v>1</v>
      </c>
      <c r="PS21" s="716">
        <v>1</v>
      </c>
      <c r="PT21" s="716">
        <v>1</v>
      </c>
      <c r="PU21" s="716">
        <v>1</v>
      </c>
      <c r="PV21" s="718">
        <v>0</v>
      </c>
      <c r="PW21" s="717"/>
      <c r="PX21" s="717"/>
      <c r="PY21" s="716">
        <v>1</v>
      </c>
      <c r="PZ21" s="716">
        <v>1</v>
      </c>
      <c r="QA21" s="716">
        <v>1</v>
      </c>
      <c r="QB21" s="716">
        <v>1</v>
      </c>
      <c r="QC21" s="718">
        <v>0.65</v>
      </c>
      <c r="QD21" s="717"/>
      <c r="QE21" s="717"/>
      <c r="QF21" s="716">
        <v>1</v>
      </c>
      <c r="QG21" s="716">
        <v>1</v>
      </c>
      <c r="QH21" s="716">
        <v>1</v>
      </c>
      <c r="QI21" s="716">
        <v>1</v>
      </c>
      <c r="QJ21" s="718">
        <v>0.65</v>
      </c>
      <c r="QK21" s="717"/>
      <c r="QL21" s="717"/>
      <c r="QM21" s="716">
        <v>1</v>
      </c>
      <c r="QN21" s="716">
        <v>1</v>
      </c>
      <c r="QO21" s="716">
        <v>1</v>
      </c>
      <c r="QP21" s="716">
        <v>1</v>
      </c>
      <c r="QQ21" s="718">
        <v>0.65</v>
      </c>
      <c r="QR21" s="717"/>
      <c r="QS21" s="717"/>
      <c r="QT21" s="716">
        <v>1</v>
      </c>
      <c r="QU21" s="716">
        <v>1</v>
      </c>
      <c r="QV21" s="716">
        <v>1</v>
      </c>
      <c r="QW21" s="716">
        <v>1</v>
      </c>
      <c r="QX21" s="718">
        <v>0.65</v>
      </c>
      <c r="QY21" s="717"/>
      <c r="QZ21" s="717"/>
      <c r="RA21" s="716">
        <v>1</v>
      </c>
      <c r="RB21" s="716">
        <v>1</v>
      </c>
      <c r="RC21" s="716">
        <v>1</v>
      </c>
      <c r="RD21" s="717"/>
      <c r="RE21" s="718">
        <v>0.65</v>
      </c>
      <c r="RF21" s="717"/>
      <c r="RG21" s="717"/>
      <c r="RH21" s="716">
        <v>1</v>
      </c>
      <c r="RI21" s="716">
        <v>1</v>
      </c>
      <c r="RJ21" s="716">
        <v>1</v>
      </c>
      <c r="RK21" s="716">
        <v>1</v>
      </c>
      <c r="RL21" s="718">
        <v>0.65</v>
      </c>
      <c r="RM21" s="717"/>
      <c r="RN21" s="717"/>
      <c r="RO21" s="716">
        <v>1</v>
      </c>
      <c r="RP21" s="716">
        <v>1</v>
      </c>
      <c r="RQ21" s="716">
        <v>1</v>
      </c>
      <c r="RR21" s="716">
        <v>1</v>
      </c>
      <c r="RS21" s="718">
        <v>0.65</v>
      </c>
      <c r="RT21" s="717"/>
      <c r="RU21" s="717"/>
      <c r="RV21" s="716">
        <v>1</v>
      </c>
      <c r="RW21" s="716">
        <v>1</v>
      </c>
      <c r="RX21" s="716">
        <v>1</v>
      </c>
      <c r="RY21" s="716">
        <v>1</v>
      </c>
      <c r="RZ21" s="718">
        <v>0.65</v>
      </c>
      <c r="SA21" s="717"/>
      <c r="SB21" s="717"/>
      <c r="SC21" s="716">
        <v>1</v>
      </c>
      <c r="SD21" s="716">
        <v>1</v>
      </c>
      <c r="SE21" s="716">
        <v>1</v>
      </c>
      <c r="SF21" s="716">
        <v>1</v>
      </c>
      <c r="SG21" s="718">
        <v>0.65</v>
      </c>
      <c r="SH21" s="717"/>
      <c r="SI21" s="717"/>
      <c r="SJ21" s="716">
        <v>1</v>
      </c>
      <c r="SK21" s="716">
        <v>1</v>
      </c>
      <c r="SL21" s="716">
        <v>1</v>
      </c>
      <c r="SM21" s="716">
        <v>1</v>
      </c>
      <c r="SN21" s="718">
        <v>0.65</v>
      </c>
      <c r="SO21" s="717"/>
      <c r="SP21" s="717"/>
      <c r="SQ21" s="716">
        <v>1</v>
      </c>
      <c r="SR21" s="716">
        <v>1</v>
      </c>
      <c r="SS21" s="716">
        <v>1</v>
      </c>
      <c r="ST21" s="716">
        <v>1</v>
      </c>
      <c r="SU21" s="762">
        <v>0.65</v>
      </c>
      <c r="SV21" s="755"/>
      <c r="SW21" s="749"/>
      <c r="SX21" s="748">
        <v>1</v>
      </c>
      <c r="SY21" s="748">
        <v>1</v>
      </c>
      <c r="SZ21" s="748">
        <v>1</v>
      </c>
      <c r="TA21" s="748">
        <v>1</v>
      </c>
      <c r="TB21" s="750">
        <v>0.65</v>
      </c>
      <c r="TC21" s="749"/>
      <c r="TD21" s="749"/>
      <c r="TE21" s="748">
        <v>1</v>
      </c>
      <c r="TF21" s="748">
        <v>1</v>
      </c>
      <c r="TG21" s="748">
        <v>1</v>
      </c>
      <c r="TH21" s="748">
        <v>1</v>
      </c>
      <c r="TI21" s="750">
        <v>0</v>
      </c>
      <c r="TJ21" s="749"/>
      <c r="TK21" s="749"/>
      <c r="TL21" s="748">
        <v>1</v>
      </c>
      <c r="TM21" s="748">
        <v>1</v>
      </c>
      <c r="TN21" s="748">
        <v>1</v>
      </c>
      <c r="TO21" s="748">
        <v>1</v>
      </c>
      <c r="TP21" s="750">
        <v>0.65</v>
      </c>
      <c r="TQ21" s="749"/>
      <c r="TR21" s="749"/>
      <c r="TS21" s="748">
        <v>1</v>
      </c>
      <c r="TT21" s="748">
        <v>1</v>
      </c>
      <c r="TU21" s="748">
        <v>1</v>
      </c>
      <c r="TV21" s="748">
        <v>1</v>
      </c>
      <c r="TW21" s="750">
        <v>0.65</v>
      </c>
      <c r="TX21" s="749"/>
      <c r="TY21" s="766"/>
      <c r="TZ21" s="761">
        <v>1</v>
      </c>
      <c r="UA21" s="756">
        <v>1</v>
      </c>
      <c r="UB21" s="748">
        <v>1</v>
      </c>
      <c r="UC21" s="748">
        <v>1</v>
      </c>
      <c r="UD21" s="750">
        <v>0.65</v>
      </c>
      <c r="UE21" s="749"/>
      <c r="UF21" s="749"/>
      <c r="UG21" s="748">
        <v>1</v>
      </c>
      <c r="UH21" s="748">
        <v>1</v>
      </c>
      <c r="UI21" s="748">
        <v>1</v>
      </c>
      <c r="UJ21" s="748">
        <v>1</v>
      </c>
      <c r="UK21" s="750">
        <v>0.65</v>
      </c>
      <c r="UL21" s="749"/>
      <c r="UM21" s="749"/>
      <c r="UN21" s="748">
        <v>1</v>
      </c>
      <c r="UO21" s="748">
        <v>1</v>
      </c>
      <c r="UP21" s="748">
        <v>1</v>
      </c>
      <c r="UQ21" s="748">
        <v>1</v>
      </c>
      <c r="UR21" s="750">
        <v>0.65</v>
      </c>
      <c r="US21" s="749"/>
      <c r="UT21" s="749"/>
      <c r="UU21" s="748">
        <v>1</v>
      </c>
      <c r="UV21" s="748">
        <v>1</v>
      </c>
      <c r="UW21" s="748">
        <v>1</v>
      </c>
      <c r="UX21" s="748">
        <v>1</v>
      </c>
      <c r="UY21" s="750">
        <v>0.65</v>
      </c>
      <c r="UZ21" s="749"/>
      <c r="VA21" s="749"/>
      <c r="VB21" s="748">
        <v>1</v>
      </c>
      <c r="VC21" s="767">
        <v>1</v>
      </c>
      <c r="VD21" s="761">
        <v>1</v>
      </c>
      <c r="VE21" s="761">
        <v>1</v>
      </c>
      <c r="VF21" s="762">
        <v>0.65</v>
      </c>
      <c r="VG21" s="763"/>
      <c r="VH21" s="763"/>
      <c r="VI21" s="761">
        <v>1</v>
      </c>
      <c r="VJ21" s="761">
        <v>1</v>
      </c>
      <c r="VK21" s="761">
        <v>1</v>
      </c>
      <c r="VL21" s="761">
        <v>1</v>
      </c>
      <c r="VM21" s="762">
        <v>0.65</v>
      </c>
      <c r="VN21" s="763"/>
      <c r="VO21" s="763"/>
      <c r="VP21" s="761">
        <v>1</v>
      </c>
      <c r="VQ21" s="761">
        <v>1</v>
      </c>
      <c r="VR21" s="761">
        <v>1</v>
      </c>
      <c r="VS21" s="761">
        <v>1</v>
      </c>
      <c r="VT21" s="762">
        <v>0.65</v>
      </c>
      <c r="VU21" s="763"/>
      <c r="VV21" s="763"/>
      <c r="VW21" s="761">
        <v>1</v>
      </c>
      <c r="VX21" s="761">
        <v>1</v>
      </c>
      <c r="VY21" s="761">
        <v>1</v>
      </c>
      <c r="VZ21" s="761">
        <v>1</v>
      </c>
      <c r="WA21" s="762">
        <v>0.65</v>
      </c>
      <c r="WB21" s="763"/>
      <c r="WC21" s="763"/>
      <c r="WD21" s="761">
        <v>1</v>
      </c>
      <c r="WE21" s="761">
        <v>1</v>
      </c>
      <c r="WF21" s="761">
        <v>1</v>
      </c>
      <c r="WG21" s="761">
        <v>1</v>
      </c>
      <c r="WH21" s="762">
        <v>0.65</v>
      </c>
      <c r="WI21" s="763"/>
      <c r="WJ21" s="763"/>
      <c r="WK21" s="761">
        <v>1</v>
      </c>
      <c r="WL21" s="761">
        <v>1</v>
      </c>
      <c r="WM21" s="761">
        <v>1</v>
      </c>
      <c r="WN21" s="761">
        <v>1</v>
      </c>
      <c r="WO21" s="762">
        <v>0.65</v>
      </c>
      <c r="WP21" s="763"/>
      <c r="WQ21" s="763"/>
      <c r="WR21" s="761">
        <v>0</v>
      </c>
      <c r="WS21" s="761">
        <v>0</v>
      </c>
      <c r="WT21" s="761">
        <v>1</v>
      </c>
      <c r="WU21" s="761">
        <v>1</v>
      </c>
      <c r="WV21" s="762">
        <v>0.65</v>
      </c>
      <c r="WW21" s="763"/>
      <c r="WX21" s="763"/>
      <c r="WY21" s="761">
        <v>1</v>
      </c>
      <c r="WZ21" s="761">
        <v>1</v>
      </c>
      <c r="XA21" s="761">
        <v>1</v>
      </c>
      <c r="XB21" s="761">
        <v>1</v>
      </c>
      <c r="XC21" s="762">
        <v>0.65</v>
      </c>
      <c r="XD21" s="763"/>
      <c r="XE21" s="763"/>
      <c r="XF21" s="761">
        <v>1</v>
      </c>
      <c r="XG21" s="761">
        <v>1</v>
      </c>
      <c r="XH21" s="761">
        <v>1</v>
      </c>
      <c r="XI21" s="761">
        <v>1</v>
      </c>
      <c r="XJ21" s="762">
        <v>0.65</v>
      </c>
      <c r="XK21" s="763"/>
      <c r="XL21" s="763"/>
      <c r="XM21" s="761">
        <v>1</v>
      </c>
      <c r="XN21" s="761">
        <v>1</v>
      </c>
      <c r="XO21" s="761">
        <v>1</v>
      </c>
      <c r="XP21" s="761">
        <v>1</v>
      </c>
      <c r="XQ21" s="762">
        <v>0.65</v>
      </c>
      <c r="XR21" s="763"/>
      <c r="XS21" s="763"/>
      <c r="XT21" s="761">
        <v>1</v>
      </c>
      <c r="XU21" s="761">
        <v>1</v>
      </c>
      <c r="XV21" s="761">
        <v>1</v>
      </c>
      <c r="XW21" s="761">
        <v>1</v>
      </c>
      <c r="XX21" s="762">
        <v>0.65</v>
      </c>
      <c r="XY21" s="763"/>
      <c r="XZ21" s="763"/>
      <c r="YA21" s="761">
        <v>1</v>
      </c>
      <c r="YB21" s="761">
        <v>1</v>
      </c>
      <c r="YC21" s="761">
        <v>1</v>
      </c>
      <c r="YD21" s="761">
        <v>1</v>
      </c>
      <c r="YE21" s="762">
        <v>0.65</v>
      </c>
      <c r="YF21" s="763"/>
      <c r="YG21" s="763"/>
      <c r="YH21" s="761">
        <v>1</v>
      </c>
      <c r="YI21" s="761">
        <v>1</v>
      </c>
      <c r="YJ21" s="761">
        <v>0</v>
      </c>
      <c r="YK21" s="761">
        <v>0</v>
      </c>
      <c r="YL21" s="761">
        <v>0</v>
      </c>
      <c r="YM21" s="763"/>
      <c r="YN21" s="763"/>
      <c r="YO21" s="761">
        <v>1</v>
      </c>
      <c r="YP21" s="761">
        <v>1</v>
      </c>
      <c r="YQ21" s="761">
        <v>1</v>
      </c>
      <c r="YR21" s="761">
        <v>0</v>
      </c>
      <c r="YS21" s="761">
        <v>0.65</v>
      </c>
      <c r="YT21" s="763"/>
      <c r="YU21" s="763"/>
      <c r="YV21" s="761">
        <v>1</v>
      </c>
      <c r="YW21" s="761">
        <v>0</v>
      </c>
      <c r="YX21" s="761">
        <v>1</v>
      </c>
      <c r="YY21" s="761">
        <v>1</v>
      </c>
      <c r="YZ21" s="762">
        <v>0.65</v>
      </c>
      <c r="ZA21" s="763"/>
      <c r="ZB21" s="763"/>
      <c r="ZC21" s="761">
        <v>1</v>
      </c>
      <c r="ZD21" s="761">
        <v>1</v>
      </c>
      <c r="ZE21" s="761">
        <v>1</v>
      </c>
      <c r="ZF21" s="761">
        <v>1</v>
      </c>
      <c r="ZG21" s="762">
        <v>0.65</v>
      </c>
      <c r="ZH21" s="763"/>
      <c r="ZI21" s="763"/>
      <c r="ZJ21" s="761">
        <v>1</v>
      </c>
      <c r="ZK21" s="761">
        <v>1</v>
      </c>
      <c r="ZL21" s="761">
        <v>1</v>
      </c>
      <c r="ZM21" s="761">
        <v>1</v>
      </c>
      <c r="ZN21" s="762">
        <v>0.65</v>
      </c>
      <c r="ZO21" s="763"/>
      <c r="ZP21" s="763"/>
      <c r="ZQ21" s="761">
        <v>1</v>
      </c>
      <c r="ZR21" s="761">
        <v>1</v>
      </c>
      <c r="ZS21" s="761">
        <v>1</v>
      </c>
      <c r="ZT21" s="761">
        <v>1</v>
      </c>
      <c r="ZU21" s="762">
        <v>0.65</v>
      </c>
      <c r="ZV21" s="763"/>
      <c r="ZW21" s="763"/>
      <c r="ZX21" s="761">
        <v>1</v>
      </c>
      <c r="ZY21" s="761">
        <v>1</v>
      </c>
      <c r="ZZ21" s="761">
        <v>1</v>
      </c>
      <c r="AAA21" s="761">
        <v>1</v>
      </c>
      <c r="AAB21" s="762">
        <v>0.65</v>
      </c>
      <c r="AAC21" s="763"/>
      <c r="AAD21" s="763"/>
      <c r="AAE21" s="761">
        <v>1</v>
      </c>
      <c r="AAF21" s="761">
        <v>1</v>
      </c>
      <c r="AAG21" s="761">
        <v>1</v>
      </c>
      <c r="AAH21" s="761">
        <v>1</v>
      </c>
      <c r="AAI21" s="762">
        <v>0.65</v>
      </c>
      <c r="AAJ21" s="763"/>
      <c r="AAK21" s="763"/>
      <c r="AAL21" s="761">
        <v>1</v>
      </c>
      <c r="AAM21" s="761">
        <v>1</v>
      </c>
      <c r="AAN21" s="761">
        <v>1</v>
      </c>
      <c r="AAO21" s="761">
        <v>1</v>
      </c>
      <c r="AAP21" s="762">
        <v>0.65</v>
      </c>
      <c r="AAQ21" s="763"/>
      <c r="AAR21" s="763"/>
      <c r="AAS21" s="761">
        <v>1</v>
      </c>
      <c r="AAT21" s="761">
        <v>1</v>
      </c>
      <c r="AAU21" s="761">
        <v>1</v>
      </c>
      <c r="AAV21" s="761">
        <v>1</v>
      </c>
      <c r="AAW21" s="762">
        <v>0.65</v>
      </c>
      <c r="AAX21" s="763"/>
      <c r="AAY21" s="763"/>
      <c r="AAZ21" s="761">
        <v>1</v>
      </c>
      <c r="ABA21" s="761">
        <v>1</v>
      </c>
      <c r="ABB21" s="761">
        <v>1</v>
      </c>
      <c r="ABC21" s="761">
        <v>1</v>
      </c>
      <c r="ABD21" s="762">
        <v>0.65</v>
      </c>
      <c r="ABE21" s="763"/>
      <c r="ABF21" s="763"/>
      <c r="ABG21" s="761">
        <v>1</v>
      </c>
      <c r="ABH21" s="761">
        <v>1</v>
      </c>
      <c r="ABI21" s="761">
        <v>1</v>
      </c>
      <c r="ABJ21" s="761">
        <v>1</v>
      </c>
      <c r="ABK21" s="762">
        <v>0.65</v>
      </c>
      <c r="ABL21" s="763"/>
      <c r="ABM21" s="763"/>
      <c r="ABN21" s="761">
        <v>1</v>
      </c>
      <c r="ABO21" s="761">
        <v>1</v>
      </c>
      <c r="ABP21" s="761">
        <v>1</v>
      </c>
      <c r="ABQ21" s="761">
        <v>1</v>
      </c>
      <c r="ABR21" s="762">
        <v>0.65</v>
      </c>
      <c r="ABS21" s="763"/>
      <c r="ABT21" s="763"/>
      <c r="ABU21" s="761">
        <v>1</v>
      </c>
      <c r="ABV21" s="761">
        <v>1</v>
      </c>
      <c r="ABW21" s="761">
        <v>1</v>
      </c>
      <c r="ABX21" s="761">
        <v>1</v>
      </c>
      <c r="ABY21" s="762">
        <v>0.65</v>
      </c>
      <c r="ABZ21" s="763"/>
      <c r="ACA21" s="763"/>
      <c r="ACB21" s="761">
        <v>1</v>
      </c>
      <c r="ACC21" s="761">
        <v>1</v>
      </c>
      <c r="ACD21" s="761">
        <v>1</v>
      </c>
      <c r="ACE21" s="761">
        <v>1</v>
      </c>
      <c r="ACF21" s="762">
        <v>0.65</v>
      </c>
      <c r="ACG21" s="763"/>
      <c r="ACH21" s="763"/>
      <c r="ACI21" s="761">
        <v>0</v>
      </c>
      <c r="ACJ21" s="761">
        <v>1</v>
      </c>
      <c r="ACK21" s="761">
        <v>1</v>
      </c>
      <c r="ACL21" s="761">
        <v>1</v>
      </c>
      <c r="ACM21" s="762">
        <v>0.65</v>
      </c>
      <c r="ACN21" s="763"/>
      <c r="ACO21" s="763"/>
      <c r="ACP21" s="761">
        <v>1</v>
      </c>
      <c r="ACQ21" s="761">
        <v>1</v>
      </c>
      <c r="ACR21" s="761">
        <v>1</v>
      </c>
      <c r="ACS21" s="761">
        <v>1</v>
      </c>
      <c r="ACT21" s="762">
        <v>0.65</v>
      </c>
      <c r="ACU21" s="763"/>
      <c r="ACV21" s="763"/>
      <c r="ACW21" s="761">
        <v>1</v>
      </c>
      <c r="ACX21" s="761">
        <v>1</v>
      </c>
      <c r="ACY21" s="761">
        <v>1</v>
      </c>
      <c r="ACZ21" s="761">
        <v>1</v>
      </c>
      <c r="ADA21" s="762">
        <v>0.65</v>
      </c>
      <c r="ADB21" s="763"/>
      <c r="ADC21" s="763"/>
      <c r="ADD21" s="761">
        <v>1</v>
      </c>
      <c r="ADE21" s="761">
        <v>1</v>
      </c>
      <c r="ADF21" s="761">
        <v>1</v>
      </c>
      <c r="ADG21" s="761">
        <v>1</v>
      </c>
      <c r="ADH21" s="762">
        <v>0</v>
      </c>
      <c r="ADI21" s="763"/>
      <c r="ADJ21" s="763"/>
      <c r="ADK21" s="761">
        <v>1</v>
      </c>
      <c r="ADL21" s="761">
        <v>1</v>
      </c>
      <c r="ADM21" s="761">
        <v>1</v>
      </c>
      <c r="ADN21" s="761">
        <v>1</v>
      </c>
      <c r="ADO21" s="762">
        <v>0.65</v>
      </c>
      <c r="ADP21" s="763"/>
      <c r="ADQ21" s="763"/>
      <c r="ADR21" s="761">
        <v>1</v>
      </c>
      <c r="ADS21" s="761">
        <v>1</v>
      </c>
      <c r="ADT21" s="761">
        <v>1</v>
      </c>
      <c r="ADU21" s="761">
        <v>1</v>
      </c>
      <c r="ADV21" s="762">
        <v>0.65</v>
      </c>
      <c r="ADW21" s="763"/>
      <c r="ADX21" s="763"/>
      <c r="ADY21" s="761">
        <v>1</v>
      </c>
      <c r="ADZ21" s="761">
        <v>1</v>
      </c>
      <c r="AEA21" s="761">
        <v>1</v>
      </c>
      <c r="AEB21" s="761">
        <v>1</v>
      </c>
      <c r="AEC21" s="762">
        <v>0.65</v>
      </c>
      <c r="AED21" s="763"/>
      <c r="AEE21" s="763"/>
      <c r="AEF21" s="761">
        <v>1</v>
      </c>
      <c r="AEG21" s="761">
        <v>1</v>
      </c>
      <c r="AEH21" s="761">
        <v>1</v>
      </c>
      <c r="AEI21" s="761">
        <v>1</v>
      </c>
      <c r="AEJ21" s="762">
        <v>0.65</v>
      </c>
      <c r="AEK21" s="763"/>
      <c r="AEL21" s="763"/>
      <c r="AEM21" s="761">
        <v>1</v>
      </c>
      <c r="AEN21" s="761">
        <v>1</v>
      </c>
      <c r="AEO21" s="761">
        <v>1</v>
      </c>
      <c r="AEP21" s="761">
        <v>0</v>
      </c>
      <c r="AEQ21" s="762">
        <v>0.65</v>
      </c>
      <c r="AER21" s="763"/>
      <c r="AES21" s="763"/>
      <c r="AET21" s="761">
        <v>1</v>
      </c>
      <c r="AEU21" s="761">
        <v>1</v>
      </c>
      <c r="AEV21" s="761">
        <v>1</v>
      </c>
      <c r="AEW21" s="761">
        <v>1</v>
      </c>
      <c r="AEX21" s="762">
        <v>0.65</v>
      </c>
      <c r="AEY21" s="763"/>
      <c r="AEZ21" s="763"/>
      <c r="AFA21" s="761">
        <v>1</v>
      </c>
      <c r="AFB21" s="761">
        <v>1</v>
      </c>
      <c r="AFC21" s="761">
        <v>1</v>
      </c>
      <c r="AFD21" s="761">
        <v>1</v>
      </c>
      <c r="AFE21" s="762">
        <v>0.65</v>
      </c>
      <c r="AFF21" s="763"/>
      <c r="AFG21" s="763"/>
      <c r="AFH21" s="761">
        <v>1</v>
      </c>
      <c r="AFI21" s="761">
        <v>1</v>
      </c>
      <c r="AFJ21" s="761">
        <v>1</v>
      </c>
      <c r="AFK21" s="761">
        <v>1</v>
      </c>
      <c r="AFL21" s="762">
        <v>0.65</v>
      </c>
      <c r="AFM21" s="763"/>
      <c r="AFN21" s="763"/>
      <c r="AFO21" s="761">
        <v>1</v>
      </c>
      <c r="AFP21" s="761">
        <v>1</v>
      </c>
      <c r="AFQ21" s="761">
        <v>1</v>
      </c>
      <c r="AFR21" s="761">
        <v>1</v>
      </c>
      <c r="AFS21" s="762">
        <v>0.65</v>
      </c>
      <c r="AFT21" s="763"/>
      <c r="AFU21" s="763"/>
      <c r="AFV21" s="761">
        <v>1</v>
      </c>
      <c r="AFW21" s="761">
        <v>1</v>
      </c>
      <c r="AFX21" s="761">
        <v>1</v>
      </c>
      <c r="AFY21" s="761">
        <v>1</v>
      </c>
      <c r="AFZ21" s="762">
        <v>0.65</v>
      </c>
      <c r="AGA21" s="763"/>
      <c r="AGB21" s="763"/>
      <c r="AGC21" s="761">
        <v>1</v>
      </c>
      <c r="AGD21" s="761">
        <v>1</v>
      </c>
      <c r="AGE21" s="761">
        <v>1</v>
      </c>
      <c r="AGF21" s="761">
        <v>1</v>
      </c>
      <c r="AGG21" s="762">
        <v>0.65</v>
      </c>
      <c r="AGH21" s="763"/>
      <c r="AGI21" s="763"/>
      <c r="AGJ21" s="761">
        <v>1</v>
      </c>
      <c r="AGK21" s="761">
        <v>1</v>
      </c>
      <c r="AGL21" s="761">
        <v>1</v>
      </c>
      <c r="AGM21" s="761">
        <v>1</v>
      </c>
      <c r="AGN21" s="762">
        <v>0.65</v>
      </c>
      <c r="AGO21" s="763"/>
      <c r="AGP21" s="763"/>
      <c r="AGQ21" s="761">
        <v>1</v>
      </c>
      <c r="AGR21" s="761">
        <v>1</v>
      </c>
      <c r="AGS21" s="761">
        <v>1</v>
      </c>
      <c r="AGT21" s="761">
        <v>1</v>
      </c>
      <c r="AGU21" s="762">
        <v>0.65</v>
      </c>
      <c r="AGV21" s="763"/>
      <c r="AGW21" s="763"/>
      <c r="AGX21" s="761">
        <v>1</v>
      </c>
      <c r="AGY21" s="761">
        <v>1</v>
      </c>
      <c r="AGZ21" s="761">
        <v>1</v>
      </c>
      <c r="AHA21" s="761">
        <v>1</v>
      </c>
      <c r="AHB21" s="762">
        <v>0.65</v>
      </c>
      <c r="AHC21" s="763"/>
      <c r="AHD21" s="763"/>
      <c r="AHE21" s="761">
        <v>1</v>
      </c>
      <c r="AHF21" s="761">
        <v>1</v>
      </c>
      <c r="AHG21" s="761">
        <v>1</v>
      </c>
      <c r="AHH21" s="761">
        <v>1</v>
      </c>
      <c r="AHI21" s="762">
        <v>0</v>
      </c>
      <c r="AHJ21" s="763"/>
      <c r="AHK21" s="763"/>
      <c r="AHL21" s="761">
        <v>1</v>
      </c>
      <c r="AHM21" s="761">
        <v>1</v>
      </c>
      <c r="AHN21" s="761">
        <v>1</v>
      </c>
      <c r="AHO21" s="761">
        <v>1</v>
      </c>
      <c r="AHP21" s="762">
        <v>0.65</v>
      </c>
      <c r="AHQ21" s="763"/>
      <c r="AHR21" s="763"/>
      <c r="AHS21" s="761">
        <v>1</v>
      </c>
      <c r="AHT21" s="761">
        <v>1</v>
      </c>
      <c r="AHU21" s="761">
        <v>1</v>
      </c>
      <c r="AHV21" s="761">
        <v>1</v>
      </c>
      <c r="AHW21" s="762">
        <v>0.65</v>
      </c>
      <c r="AHX21" s="763"/>
      <c r="AHY21" s="763"/>
      <c r="AHZ21" s="761">
        <v>1</v>
      </c>
      <c r="AIA21" s="761">
        <v>1</v>
      </c>
      <c r="AIB21" s="761">
        <v>1</v>
      </c>
      <c r="AIC21" s="761">
        <v>1</v>
      </c>
      <c r="AID21" s="762">
        <v>0.65</v>
      </c>
      <c r="AIE21" s="763"/>
      <c r="AIF21" s="763"/>
      <c r="AIG21" s="761">
        <v>1</v>
      </c>
      <c r="AIH21" s="761">
        <v>1</v>
      </c>
      <c r="AII21" s="761">
        <v>1</v>
      </c>
      <c r="AIJ21" s="761">
        <v>1</v>
      </c>
      <c r="AIK21" s="762">
        <v>0.65</v>
      </c>
      <c r="AIL21" s="763"/>
      <c r="AIM21" s="763"/>
      <c r="AIN21" s="761">
        <v>1</v>
      </c>
      <c r="AIO21" s="761">
        <v>1</v>
      </c>
      <c r="AIP21" s="761">
        <v>1</v>
      </c>
      <c r="AIQ21" s="761">
        <v>1</v>
      </c>
      <c r="AIR21" s="762">
        <v>0.65</v>
      </c>
      <c r="AIS21" s="763"/>
      <c r="AIT21" s="763"/>
      <c r="AIU21" s="761">
        <v>1</v>
      </c>
      <c r="AIV21" s="761">
        <v>1</v>
      </c>
      <c r="AIW21" s="761">
        <v>1</v>
      </c>
      <c r="AIX21" s="761">
        <v>1</v>
      </c>
      <c r="AIY21" s="762">
        <v>0.65</v>
      </c>
      <c r="AIZ21" s="763"/>
      <c r="AJA21" s="763"/>
      <c r="AJB21" s="761">
        <v>1</v>
      </c>
      <c r="AJC21" s="761">
        <v>1</v>
      </c>
      <c r="AJD21" s="761">
        <v>1</v>
      </c>
      <c r="AJE21" s="761">
        <v>1</v>
      </c>
      <c r="AJF21" s="762">
        <v>0.65</v>
      </c>
      <c r="AJG21" s="763"/>
      <c r="AJH21" s="763"/>
      <c r="AJI21" s="761">
        <v>1</v>
      </c>
      <c r="AJJ21" s="761">
        <v>1</v>
      </c>
      <c r="AJK21" s="761">
        <v>1</v>
      </c>
      <c r="AJL21" s="761">
        <v>1</v>
      </c>
      <c r="AJM21" s="762">
        <v>0.65</v>
      </c>
      <c r="AJN21" s="763"/>
      <c r="AJO21" s="763"/>
      <c r="AJP21" s="761">
        <v>1</v>
      </c>
      <c r="AJQ21" s="761">
        <v>1</v>
      </c>
      <c r="AJR21" s="761">
        <v>1</v>
      </c>
      <c r="AJS21" s="761">
        <v>1</v>
      </c>
      <c r="AJT21" s="762">
        <v>0.65</v>
      </c>
      <c r="AJU21" s="763"/>
      <c r="AJV21" s="763"/>
      <c r="AJW21" s="761">
        <v>1</v>
      </c>
      <c r="AJX21" s="761">
        <v>1</v>
      </c>
      <c r="AJY21" s="761">
        <v>1</v>
      </c>
      <c r="AJZ21" s="761">
        <v>1</v>
      </c>
      <c r="AKA21" s="762">
        <v>0.65</v>
      </c>
      <c r="AKB21" s="763"/>
      <c r="AKC21" s="763"/>
      <c r="AKD21" s="761">
        <v>1</v>
      </c>
      <c r="AKE21" s="761">
        <v>1</v>
      </c>
      <c r="AKF21" s="761">
        <v>1</v>
      </c>
      <c r="AKG21" s="761">
        <v>1</v>
      </c>
      <c r="AKH21" s="762">
        <v>0.65</v>
      </c>
      <c r="AKI21" s="763"/>
      <c r="AKJ21" s="763"/>
      <c r="AKK21" s="761">
        <v>1</v>
      </c>
      <c r="AKL21" s="761">
        <v>1</v>
      </c>
      <c r="AKM21" s="761">
        <v>1</v>
      </c>
      <c r="AKN21" s="761">
        <v>1</v>
      </c>
      <c r="AKO21" s="762">
        <v>0.65</v>
      </c>
      <c r="AKP21" s="763"/>
      <c r="AKQ21" s="763"/>
      <c r="AKR21" s="761">
        <v>1</v>
      </c>
      <c r="AKS21" s="761">
        <v>1</v>
      </c>
      <c r="AKT21" s="761">
        <v>0</v>
      </c>
      <c r="AKU21" s="761">
        <v>1</v>
      </c>
      <c r="AKV21" s="762">
        <v>0.65</v>
      </c>
      <c r="AKW21" s="763"/>
      <c r="AKX21" s="763"/>
      <c r="AKY21" s="761">
        <v>1</v>
      </c>
      <c r="AKZ21" s="761">
        <v>1</v>
      </c>
      <c r="ALA21" s="761">
        <v>1</v>
      </c>
      <c r="ALB21" s="761">
        <v>1</v>
      </c>
      <c r="ALC21" s="762">
        <v>0.65</v>
      </c>
      <c r="ALD21" s="763"/>
      <c r="ALE21" s="763"/>
      <c r="ALF21" s="761">
        <v>1</v>
      </c>
      <c r="ALG21" s="761">
        <v>1</v>
      </c>
      <c r="ALH21" s="761">
        <v>1</v>
      </c>
      <c r="ALI21" s="761">
        <v>1</v>
      </c>
      <c r="ALJ21" s="762">
        <v>0.65</v>
      </c>
      <c r="ALK21" s="763"/>
      <c r="ALL21" s="763"/>
      <c r="ALM21" s="761">
        <v>1</v>
      </c>
      <c r="ALN21" s="761">
        <v>1</v>
      </c>
      <c r="ALO21" s="761">
        <v>1</v>
      </c>
      <c r="ALP21" s="761">
        <v>1</v>
      </c>
      <c r="ALQ21" s="762">
        <v>0.65</v>
      </c>
      <c r="ALR21" s="763"/>
      <c r="ALS21" s="763"/>
      <c r="ALT21" s="761">
        <v>1</v>
      </c>
      <c r="ALU21" s="761">
        <v>1</v>
      </c>
      <c r="ALV21" s="761">
        <v>1</v>
      </c>
      <c r="ALW21" s="761">
        <v>1</v>
      </c>
      <c r="ALX21" s="762">
        <v>0.65</v>
      </c>
      <c r="ALY21" s="763"/>
      <c r="ALZ21" s="763"/>
      <c r="AMA21" s="761">
        <v>1</v>
      </c>
      <c r="AMB21" s="761">
        <v>1</v>
      </c>
      <c r="AMC21" s="761">
        <v>1</v>
      </c>
      <c r="AMD21" s="761">
        <v>1</v>
      </c>
      <c r="AME21" s="762">
        <v>0.65</v>
      </c>
      <c r="AMF21" s="763"/>
      <c r="AMG21" s="763"/>
      <c r="AMH21" s="761">
        <v>1</v>
      </c>
      <c r="AMI21" s="761">
        <v>1</v>
      </c>
      <c r="AMJ21" s="761">
        <v>1</v>
      </c>
      <c r="AMK21" s="761">
        <v>0</v>
      </c>
      <c r="AML21" s="762">
        <v>0</v>
      </c>
      <c r="AMM21" s="763"/>
      <c r="AMN21" s="763"/>
      <c r="AMO21" s="761">
        <v>1</v>
      </c>
      <c r="AMP21" s="761">
        <v>1</v>
      </c>
      <c r="AMQ21" s="761">
        <v>1</v>
      </c>
      <c r="AMR21" s="761">
        <v>0</v>
      </c>
      <c r="AMS21" s="762">
        <v>0</v>
      </c>
      <c r="AMT21" s="763"/>
      <c r="AMU21" s="763"/>
      <c r="AMV21" s="761">
        <v>1</v>
      </c>
      <c r="AMW21" s="761">
        <v>1</v>
      </c>
      <c r="AMX21" s="761">
        <v>0</v>
      </c>
      <c r="AMY21" s="761">
        <v>1</v>
      </c>
      <c r="AMZ21" s="762">
        <v>0.65</v>
      </c>
      <c r="ANA21" s="763"/>
      <c r="ANB21" s="763"/>
      <c r="ANC21" s="761">
        <v>1</v>
      </c>
      <c r="AND21" s="761">
        <v>1</v>
      </c>
      <c r="ANE21" s="761">
        <v>1</v>
      </c>
      <c r="ANF21" s="761">
        <v>1</v>
      </c>
      <c r="ANG21" s="762">
        <v>0.65</v>
      </c>
      <c r="ANH21" s="763"/>
      <c r="ANI21" s="763"/>
      <c r="ANJ21" s="761">
        <v>1</v>
      </c>
      <c r="ANK21" s="761">
        <v>1</v>
      </c>
      <c r="ANL21" s="761">
        <v>1</v>
      </c>
      <c r="ANM21" s="761">
        <v>1</v>
      </c>
      <c r="ANN21" s="762">
        <v>0.65</v>
      </c>
      <c r="ANO21" s="763"/>
      <c r="ANP21" s="763"/>
      <c r="ANQ21" s="761">
        <v>1</v>
      </c>
      <c r="ANR21" s="761">
        <v>1</v>
      </c>
      <c r="ANS21" s="761">
        <v>1</v>
      </c>
      <c r="ANT21" s="761">
        <v>1</v>
      </c>
      <c r="ANU21" s="762">
        <v>0.65</v>
      </c>
      <c r="ANV21" s="763"/>
      <c r="ANW21" s="763"/>
      <c r="ANX21" s="761">
        <v>1</v>
      </c>
      <c r="ANY21" s="761">
        <v>1</v>
      </c>
      <c r="ANZ21" s="761">
        <v>1</v>
      </c>
      <c r="AOA21" s="761">
        <v>1</v>
      </c>
      <c r="AOB21" s="762">
        <v>0.65</v>
      </c>
      <c r="AOC21" s="763"/>
      <c r="AOD21" s="763"/>
      <c r="AOE21" s="761">
        <v>1</v>
      </c>
      <c r="AOF21" s="761">
        <v>1</v>
      </c>
      <c r="AOG21" s="761">
        <v>1</v>
      </c>
      <c r="AOH21" s="761">
        <v>1</v>
      </c>
      <c r="AOI21" s="762">
        <v>0.65</v>
      </c>
      <c r="AOJ21" s="763"/>
      <c r="AOK21" s="763"/>
      <c r="AOL21" s="761">
        <v>1</v>
      </c>
      <c r="AOM21" s="761">
        <v>1</v>
      </c>
      <c r="AON21" s="761">
        <v>1</v>
      </c>
      <c r="AOO21" s="761">
        <v>1</v>
      </c>
      <c r="AOP21" s="762">
        <v>0.65</v>
      </c>
      <c r="AOQ21" s="763"/>
      <c r="AOR21" s="763"/>
      <c r="AOS21" s="761">
        <v>1</v>
      </c>
      <c r="AOT21" s="761">
        <v>1</v>
      </c>
      <c r="AOU21" s="761">
        <v>1</v>
      </c>
      <c r="AOV21" s="761">
        <v>1</v>
      </c>
      <c r="AOW21" s="762">
        <v>0.65</v>
      </c>
    </row>
    <row r="22" spans="1:1089" s="764" customFormat="1" ht="10.5" customHeight="1">
      <c r="A22" s="769" t="s">
        <v>80</v>
      </c>
      <c r="B22" s="771" t="s">
        <v>145</v>
      </c>
      <c r="C22" s="772" t="str">
        <f t="shared" si="0"/>
        <v>Szymon Bartnik</v>
      </c>
      <c r="D22" s="771" t="s">
        <v>138</v>
      </c>
      <c r="E22" s="771" t="s">
        <v>5</v>
      </c>
      <c r="F22" s="757"/>
      <c r="G22" s="713">
        <v>1</v>
      </c>
      <c r="H22" s="713">
        <v>1</v>
      </c>
      <c r="I22" s="713">
        <v>1</v>
      </c>
      <c r="J22" s="713">
        <v>1</v>
      </c>
      <c r="K22" s="714">
        <v>0.65</v>
      </c>
      <c r="L22" s="715">
        <v>0</v>
      </c>
      <c r="M22" s="715">
        <v>0</v>
      </c>
      <c r="N22" s="713">
        <v>1</v>
      </c>
      <c r="O22" s="713">
        <v>1</v>
      </c>
      <c r="P22" s="713">
        <v>1</v>
      </c>
      <c r="Q22" s="713">
        <v>1</v>
      </c>
      <c r="R22" s="714">
        <v>0.65</v>
      </c>
      <c r="S22" s="715">
        <v>0</v>
      </c>
      <c r="T22" s="715">
        <v>0</v>
      </c>
      <c r="U22" s="713">
        <v>1</v>
      </c>
      <c r="V22" s="713">
        <v>1</v>
      </c>
      <c r="W22" s="713">
        <v>1</v>
      </c>
      <c r="X22" s="713">
        <v>1</v>
      </c>
      <c r="Y22" s="714">
        <v>0.65</v>
      </c>
      <c r="Z22" s="715">
        <v>0</v>
      </c>
      <c r="AA22" s="715">
        <v>0</v>
      </c>
      <c r="AB22" s="713">
        <v>0</v>
      </c>
      <c r="AC22" s="713">
        <v>1</v>
      </c>
      <c r="AD22" s="713">
        <v>1</v>
      </c>
      <c r="AE22" s="713">
        <v>1</v>
      </c>
      <c r="AF22" s="714">
        <v>0.65</v>
      </c>
      <c r="AG22" s="715">
        <v>0</v>
      </c>
      <c r="AH22" s="715">
        <v>0</v>
      </c>
      <c r="AI22" s="713">
        <v>1</v>
      </c>
      <c r="AJ22" s="713">
        <v>1</v>
      </c>
      <c r="AK22" s="713">
        <v>1</v>
      </c>
      <c r="AL22" s="713">
        <v>1</v>
      </c>
      <c r="AM22" s="714">
        <v>0.65</v>
      </c>
      <c r="AN22" s="715">
        <v>0</v>
      </c>
      <c r="AO22" s="715">
        <v>0</v>
      </c>
      <c r="AP22" s="713">
        <v>1</v>
      </c>
      <c r="AQ22" s="713">
        <v>1</v>
      </c>
      <c r="AR22" s="713">
        <v>1</v>
      </c>
      <c r="AS22" s="713">
        <v>1</v>
      </c>
      <c r="AT22" s="714">
        <v>0.65</v>
      </c>
      <c r="AU22" s="715">
        <v>0</v>
      </c>
      <c r="AV22" s="715">
        <v>0</v>
      </c>
      <c r="AW22" s="713">
        <v>1</v>
      </c>
      <c r="AX22" s="713">
        <v>1</v>
      </c>
      <c r="AY22" s="713">
        <v>1</v>
      </c>
      <c r="AZ22" s="713">
        <v>1</v>
      </c>
      <c r="BA22" s="714">
        <v>0.65</v>
      </c>
      <c r="BB22" s="715">
        <v>0</v>
      </c>
      <c r="BC22" s="715">
        <v>0</v>
      </c>
      <c r="BD22" s="716">
        <v>1</v>
      </c>
      <c r="BE22" s="716">
        <v>1</v>
      </c>
      <c r="BF22" s="716">
        <v>0</v>
      </c>
      <c r="BG22" s="716">
        <v>1</v>
      </c>
      <c r="BH22" s="716">
        <v>0</v>
      </c>
      <c r="BI22" s="717">
        <v>0</v>
      </c>
      <c r="BJ22" s="717">
        <v>0</v>
      </c>
      <c r="BK22" s="716">
        <v>1</v>
      </c>
      <c r="BL22" s="716">
        <v>1</v>
      </c>
      <c r="BM22" s="716">
        <v>1</v>
      </c>
      <c r="BN22" s="716">
        <v>1</v>
      </c>
      <c r="BO22" s="718">
        <v>0.65</v>
      </c>
      <c r="BP22" s="717">
        <v>0</v>
      </c>
      <c r="BQ22" s="717">
        <v>0</v>
      </c>
      <c r="BR22" s="716">
        <v>1</v>
      </c>
      <c r="BS22" s="716">
        <v>1</v>
      </c>
      <c r="BT22" s="716">
        <v>1</v>
      </c>
      <c r="BU22" s="716">
        <v>1</v>
      </c>
      <c r="BV22" s="718">
        <v>0.65</v>
      </c>
      <c r="BW22" s="717">
        <v>0</v>
      </c>
      <c r="BX22" s="717">
        <v>0</v>
      </c>
      <c r="BY22" s="716">
        <v>1</v>
      </c>
      <c r="BZ22" s="716">
        <v>1</v>
      </c>
      <c r="CA22" s="716">
        <v>1</v>
      </c>
      <c r="CB22" s="716">
        <v>1</v>
      </c>
      <c r="CC22" s="718">
        <v>0.65</v>
      </c>
      <c r="CD22" s="717">
        <v>0</v>
      </c>
      <c r="CE22" s="717">
        <v>0</v>
      </c>
      <c r="CF22" s="716">
        <v>1</v>
      </c>
      <c r="CG22" s="716">
        <v>1</v>
      </c>
      <c r="CH22" s="716">
        <v>1</v>
      </c>
      <c r="CI22" s="716">
        <v>1</v>
      </c>
      <c r="CJ22" s="718">
        <v>0.65</v>
      </c>
      <c r="CK22" s="717">
        <v>0</v>
      </c>
      <c r="CL22" s="717">
        <v>0</v>
      </c>
      <c r="CM22" s="716">
        <v>1</v>
      </c>
      <c r="CN22" s="716">
        <v>1</v>
      </c>
      <c r="CO22" s="716">
        <v>1</v>
      </c>
      <c r="CP22" s="716">
        <v>1</v>
      </c>
      <c r="CQ22" s="718">
        <v>0.65</v>
      </c>
      <c r="CR22" s="717">
        <v>0</v>
      </c>
      <c r="CS22" s="717">
        <v>0</v>
      </c>
      <c r="CT22" s="716">
        <v>1</v>
      </c>
      <c r="CU22" s="716">
        <v>1</v>
      </c>
      <c r="CV22" s="716">
        <v>1</v>
      </c>
      <c r="CW22" s="716">
        <v>1</v>
      </c>
      <c r="CX22" s="718">
        <v>0.65</v>
      </c>
      <c r="CY22" s="717">
        <v>0</v>
      </c>
      <c r="CZ22" s="717">
        <v>0</v>
      </c>
      <c r="DA22" s="716">
        <v>0</v>
      </c>
      <c r="DB22" s="716">
        <v>0</v>
      </c>
      <c r="DC22" s="716">
        <v>0</v>
      </c>
      <c r="DD22" s="716">
        <v>0</v>
      </c>
      <c r="DE22" s="718">
        <v>0</v>
      </c>
      <c r="DF22" s="717">
        <v>0</v>
      </c>
      <c r="DG22" s="717">
        <v>0</v>
      </c>
      <c r="DH22" s="716">
        <v>1</v>
      </c>
      <c r="DI22" s="716">
        <v>1</v>
      </c>
      <c r="DJ22" s="716">
        <v>1</v>
      </c>
      <c r="DK22" s="716">
        <v>1</v>
      </c>
      <c r="DL22" s="718">
        <v>0.65</v>
      </c>
      <c r="DM22" s="717">
        <v>0</v>
      </c>
      <c r="DN22" s="717">
        <v>0</v>
      </c>
      <c r="DO22" s="716">
        <v>1</v>
      </c>
      <c r="DP22" s="716">
        <v>1</v>
      </c>
      <c r="DQ22" s="716">
        <v>1</v>
      </c>
      <c r="DR22" s="716">
        <v>1</v>
      </c>
      <c r="DS22" s="718">
        <v>0.65</v>
      </c>
      <c r="DT22" s="717">
        <v>0</v>
      </c>
      <c r="DU22" s="717">
        <v>0</v>
      </c>
      <c r="DV22" s="716">
        <v>1</v>
      </c>
      <c r="DW22" s="716">
        <v>1</v>
      </c>
      <c r="DX22" s="716">
        <v>1</v>
      </c>
      <c r="DY22" s="716">
        <v>1</v>
      </c>
      <c r="DZ22" s="718">
        <v>0.65</v>
      </c>
      <c r="EA22" s="717">
        <v>0</v>
      </c>
      <c r="EB22" s="717">
        <v>0</v>
      </c>
      <c r="EC22" s="716">
        <v>1</v>
      </c>
      <c r="ED22" s="716">
        <v>1</v>
      </c>
      <c r="EE22" s="716">
        <v>1</v>
      </c>
      <c r="EF22" s="716">
        <v>1</v>
      </c>
      <c r="EG22" s="718">
        <v>0.65</v>
      </c>
      <c r="EH22" s="717">
        <v>0</v>
      </c>
      <c r="EI22" s="717">
        <v>0</v>
      </c>
      <c r="EJ22" s="716">
        <v>1</v>
      </c>
      <c r="EK22" s="716">
        <v>1</v>
      </c>
      <c r="EL22" s="716">
        <v>1</v>
      </c>
      <c r="EM22" s="716">
        <v>1</v>
      </c>
      <c r="EN22" s="718">
        <v>0.65</v>
      </c>
      <c r="EO22" s="717">
        <v>0</v>
      </c>
      <c r="EP22" s="717">
        <v>0</v>
      </c>
      <c r="EQ22" s="716">
        <v>1</v>
      </c>
      <c r="ER22" s="716">
        <v>1</v>
      </c>
      <c r="ES22" s="716">
        <v>1</v>
      </c>
      <c r="ET22" s="716">
        <v>1</v>
      </c>
      <c r="EU22" s="718">
        <v>0.65</v>
      </c>
      <c r="EV22" s="717">
        <v>0</v>
      </c>
      <c r="EW22" s="717">
        <v>0</v>
      </c>
      <c r="EX22" s="716">
        <v>1</v>
      </c>
      <c r="EY22" s="716">
        <v>1</v>
      </c>
      <c r="EZ22" s="716">
        <v>1</v>
      </c>
      <c r="FA22" s="716">
        <v>1</v>
      </c>
      <c r="FB22" s="718">
        <v>0.65</v>
      </c>
      <c r="FC22" s="717">
        <v>0</v>
      </c>
      <c r="FD22" s="717">
        <v>0</v>
      </c>
      <c r="FE22" s="716">
        <v>1</v>
      </c>
      <c r="FF22" s="716">
        <v>1</v>
      </c>
      <c r="FG22" s="716">
        <v>1</v>
      </c>
      <c r="FH22" s="716">
        <v>0</v>
      </c>
      <c r="FI22" s="718">
        <v>0.65</v>
      </c>
      <c r="FJ22" s="717">
        <v>0</v>
      </c>
      <c r="FK22" s="717">
        <v>0</v>
      </c>
      <c r="FL22" s="716">
        <v>1</v>
      </c>
      <c r="FM22" s="716">
        <v>1</v>
      </c>
      <c r="FN22" s="716">
        <v>1</v>
      </c>
      <c r="FO22" s="716">
        <v>1</v>
      </c>
      <c r="FP22" s="718">
        <v>0.65</v>
      </c>
      <c r="FQ22" s="717">
        <v>0</v>
      </c>
      <c r="FR22" s="717">
        <v>0</v>
      </c>
      <c r="FS22" s="716">
        <v>1</v>
      </c>
      <c r="FT22" s="716">
        <v>1</v>
      </c>
      <c r="FU22" s="716">
        <v>1</v>
      </c>
      <c r="FV22" s="716">
        <v>1</v>
      </c>
      <c r="FW22" s="718">
        <v>0.65</v>
      </c>
      <c r="FX22" s="717">
        <v>0</v>
      </c>
      <c r="FY22" s="717">
        <v>0</v>
      </c>
      <c r="FZ22" s="716">
        <v>1</v>
      </c>
      <c r="GA22" s="716">
        <v>1</v>
      </c>
      <c r="GB22" s="716">
        <v>1</v>
      </c>
      <c r="GC22" s="716">
        <v>1</v>
      </c>
      <c r="GD22" s="718">
        <v>0.65</v>
      </c>
      <c r="GE22" s="717">
        <v>0</v>
      </c>
      <c r="GF22" s="717">
        <v>0</v>
      </c>
      <c r="GG22" s="716">
        <v>1</v>
      </c>
      <c r="GH22" s="716">
        <v>1</v>
      </c>
      <c r="GI22" s="716">
        <v>1</v>
      </c>
      <c r="GJ22" s="716">
        <v>1</v>
      </c>
      <c r="GK22" s="718">
        <v>0.65</v>
      </c>
      <c r="GL22" s="717">
        <v>0</v>
      </c>
      <c r="GM22" s="717">
        <v>0</v>
      </c>
      <c r="GN22" s="716">
        <v>1</v>
      </c>
      <c r="GO22" s="716">
        <v>1</v>
      </c>
      <c r="GP22" s="716">
        <v>1</v>
      </c>
      <c r="GQ22" s="716">
        <v>1</v>
      </c>
      <c r="GR22" s="718">
        <v>0.65</v>
      </c>
      <c r="GS22" s="717">
        <v>0</v>
      </c>
      <c r="GT22" s="717">
        <v>0</v>
      </c>
      <c r="GU22" s="716">
        <v>1</v>
      </c>
      <c r="GV22" s="716">
        <v>1</v>
      </c>
      <c r="GW22" s="716">
        <v>1</v>
      </c>
      <c r="GX22" s="716">
        <v>1</v>
      </c>
      <c r="GY22" s="718">
        <v>0.65</v>
      </c>
      <c r="GZ22" s="717">
        <v>0</v>
      </c>
      <c r="HA22" s="717">
        <v>0</v>
      </c>
      <c r="HB22" s="716">
        <v>1</v>
      </c>
      <c r="HC22" s="716">
        <v>1</v>
      </c>
      <c r="HD22" s="716">
        <v>1</v>
      </c>
      <c r="HE22" s="716">
        <v>1</v>
      </c>
      <c r="HF22" s="718">
        <v>0.65</v>
      </c>
      <c r="HG22" s="717">
        <v>0</v>
      </c>
      <c r="HH22" s="717">
        <v>0</v>
      </c>
      <c r="HI22" s="716">
        <v>1</v>
      </c>
      <c r="HJ22" s="716">
        <v>1</v>
      </c>
      <c r="HK22" s="716">
        <v>1</v>
      </c>
      <c r="HL22" s="716">
        <v>1</v>
      </c>
      <c r="HM22" s="718">
        <v>0.65</v>
      </c>
      <c r="HN22" s="717">
        <v>0</v>
      </c>
      <c r="HO22" s="717">
        <v>0</v>
      </c>
      <c r="HP22" s="716">
        <v>1</v>
      </c>
      <c r="HQ22" s="716">
        <v>1</v>
      </c>
      <c r="HR22" s="716">
        <v>1</v>
      </c>
      <c r="HS22" s="716">
        <v>1</v>
      </c>
      <c r="HT22" s="718">
        <v>0.65</v>
      </c>
      <c r="HU22" s="717">
        <v>0</v>
      </c>
      <c r="HV22" s="717">
        <v>0</v>
      </c>
      <c r="HW22" s="716">
        <v>1</v>
      </c>
      <c r="HX22" s="716">
        <v>1</v>
      </c>
      <c r="HY22" s="716">
        <v>1</v>
      </c>
      <c r="HZ22" s="716">
        <v>1</v>
      </c>
      <c r="IA22" s="718">
        <v>0.65</v>
      </c>
      <c r="IB22" s="717">
        <v>0</v>
      </c>
      <c r="IC22" s="717">
        <v>0</v>
      </c>
      <c r="ID22" s="716">
        <v>1</v>
      </c>
      <c r="IE22" s="716">
        <v>1</v>
      </c>
      <c r="IF22" s="716">
        <v>1</v>
      </c>
      <c r="IG22" s="716">
        <v>1</v>
      </c>
      <c r="IH22" s="718">
        <v>0</v>
      </c>
      <c r="II22" s="717">
        <v>0</v>
      </c>
      <c r="IJ22" s="717">
        <v>0</v>
      </c>
      <c r="IK22" s="716">
        <v>1</v>
      </c>
      <c r="IL22" s="716">
        <v>1</v>
      </c>
      <c r="IM22" s="716">
        <v>1</v>
      </c>
      <c r="IN22" s="716">
        <v>1</v>
      </c>
      <c r="IO22" s="718">
        <v>0.65</v>
      </c>
      <c r="IP22" s="717">
        <v>0</v>
      </c>
      <c r="IQ22" s="717">
        <v>0</v>
      </c>
      <c r="IR22" s="716">
        <v>0</v>
      </c>
      <c r="IS22" s="716">
        <v>1</v>
      </c>
      <c r="IT22" s="716">
        <v>1</v>
      </c>
      <c r="IU22" s="716">
        <v>1</v>
      </c>
      <c r="IV22" s="718">
        <v>0.65</v>
      </c>
      <c r="IW22" s="717">
        <v>0</v>
      </c>
      <c r="IX22" s="717">
        <v>0</v>
      </c>
      <c r="IY22" s="716">
        <v>1</v>
      </c>
      <c r="IZ22" s="716">
        <v>1</v>
      </c>
      <c r="JA22" s="716">
        <v>1</v>
      </c>
      <c r="JB22" s="716">
        <v>1</v>
      </c>
      <c r="JC22" s="718">
        <v>0.65</v>
      </c>
      <c r="JD22" s="717">
        <v>0</v>
      </c>
      <c r="JE22" s="717">
        <v>0</v>
      </c>
      <c r="JF22" s="716">
        <v>1</v>
      </c>
      <c r="JG22" s="716">
        <v>1</v>
      </c>
      <c r="JH22" s="716">
        <v>1</v>
      </c>
      <c r="JI22" s="716">
        <v>1</v>
      </c>
      <c r="JJ22" s="718">
        <v>0.65</v>
      </c>
      <c r="JK22" s="717">
        <v>0</v>
      </c>
      <c r="JL22" s="717">
        <v>0</v>
      </c>
      <c r="JM22" s="716">
        <v>1</v>
      </c>
      <c r="JN22" s="716">
        <v>1</v>
      </c>
      <c r="JO22" s="716">
        <v>0</v>
      </c>
      <c r="JP22" s="716">
        <v>1</v>
      </c>
      <c r="JQ22" s="718">
        <v>0.65</v>
      </c>
      <c r="JR22" s="717">
        <v>0</v>
      </c>
      <c r="JS22" s="717">
        <v>0</v>
      </c>
      <c r="JT22" s="716">
        <v>1</v>
      </c>
      <c r="JU22" s="716">
        <v>1</v>
      </c>
      <c r="JV22" s="716">
        <v>1</v>
      </c>
      <c r="JW22" s="716">
        <v>1</v>
      </c>
      <c r="JX22" s="718">
        <v>0.65</v>
      </c>
      <c r="JY22" s="717">
        <v>0</v>
      </c>
      <c r="JZ22" s="717">
        <v>0</v>
      </c>
      <c r="KA22" s="716">
        <v>1</v>
      </c>
      <c r="KB22" s="716">
        <v>1</v>
      </c>
      <c r="KC22" s="716">
        <v>1</v>
      </c>
      <c r="KD22" s="716">
        <v>1</v>
      </c>
      <c r="KE22" s="718">
        <v>0.65</v>
      </c>
      <c r="KF22" s="717">
        <v>0</v>
      </c>
      <c r="KG22" s="717">
        <v>0</v>
      </c>
      <c r="KH22" s="716">
        <v>1</v>
      </c>
      <c r="KI22" s="716">
        <v>1</v>
      </c>
      <c r="KJ22" s="717">
        <v>0</v>
      </c>
      <c r="KK22" s="717">
        <v>0</v>
      </c>
      <c r="KL22" s="718">
        <v>0.65</v>
      </c>
      <c r="KM22" s="717">
        <v>0</v>
      </c>
      <c r="KN22" s="717">
        <v>0</v>
      </c>
      <c r="KO22" s="716">
        <v>1</v>
      </c>
      <c r="KP22" s="716">
        <v>1</v>
      </c>
      <c r="KQ22" s="717">
        <v>0</v>
      </c>
      <c r="KR22" s="716">
        <v>1</v>
      </c>
      <c r="KS22" s="718">
        <v>0.65</v>
      </c>
      <c r="KT22" s="717">
        <v>0</v>
      </c>
      <c r="KU22" s="717">
        <v>0</v>
      </c>
      <c r="KV22" s="717">
        <v>0</v>
      </c>
      <c r="KW22" s="716">
        <v>0</v>
      </c>
      <c r="KX22" s="716">
        <v>0</v>
      </c>
      <c r="KY22" s="716">
        <v>1</v>
      </c>
      <c r="KZ22" s="718">
        <v>0.65</v>
      </c>
      <c r="LA22" s="717">
        <v>0</v>
      </c>
      <c r="LB22" s="717">
        <v>0</v>
      </c>
      <c r="LC22" s="716">
        <v>1</v>
      </c>
      <c r="LD22" s="716">
        <v>1</v>
      </c>
      <c r="LE22" s="716">
        <v>1</v>
      </c>
      <c r="LF22" s="716">
        <v>1</v>
      </c>
      <c r="LG22" s="718">
        <v>0.65</v>
      </c>
      <c r="LH22" s="717">
        <v>0</v>
      </c>
      <c r="LI22" s="717">
        <v>0</v>
      </c>
      <c r="LJ22" s="716">
        <v>1</v>
      </c>
      <c r="LK22" s="716">
        <v>1</v>
      </c>
      <c r="LL22" s="716">
        <v>1</v>
      </c>
      <c r="LM22" s="716">
        <v>1</v>
      </c>
      <c r="LN22" s="718">
        <v>0.65</v>
      </c>
      <c r="LO22" s="717">
        <v>0</v>
      </c>
      <c r="LP22" s="717">
        <v>0</v>
      </c>
      <c r="LQ22" s="717">
        <v>0</v>
      </c>
      <c r="LR22" s="717">
        <v>0</v>
      </c>
      <c r="LS22" s="717">
        <v>0</v>
      </c>
      <c r="LT22" s="717">
        <v>0</v>
      </c>
      <c r="LU22" s="717">
        <v>0</v>
      </c>
      <c r="LV22" s="717">
        <v>0</v>
      </c>
      <c r="LW22" s="717">
        <v>0</v>
      </c>
      <c r="LX22" s="716">
        <v>0</v>
      </c>
      <c r="LY22" s="716">
        <v>0</v>
      </c>
      <c r="LZ22" s="716">
        <v>0</v>
      </c>
      <c r="MA22" s="716">
        <v>0</v>
      </c>
      <c r="MB22" s="718">
        <v>0</v>
      </c>
      <c r="MC22" s="717">
        <v>0</v>
      </c>
      <c r="MD22" s="717">
        <v>0</v>
      </c>
      <c r="ME22" s="716">
        <v>1</v>
      </c>
      <c r="MF22" s="716">
        <v>1</v>
      </c>
      <c r="MG22" s="716">
        <v>1</v>
      </c>
      <c r="MH22" s="716">
        <v>1</v>
      </c>
      <c r="MI22" s="718">
        <v>0.65</v>
      </c>
      <c r="MJ22" s="717">
        <v>0</v>
      </c>
      <c r="MK22" s="717">
        <v>0</v>
      </c>
      <c r="ML22" s="716">
        <v>1</v>
      </c>
      <c r="MM22" s="716">
        <v>1</v>
      </c>
      <c r="MN22" s="716">
        <v>1</v>
      </c>
      <c r="MO22" s="716">
        <v>1</v>
      </c>
      <c r="MP22" s="718">
        <v>0.65</v>
      </c>
      <c r="MQ22" s="717">
        <v>0</v>
      </c>
      <c r="MR22" s="717">
        <v>0</v>
      </c>
      <c r="MS22" s="716">
        <v>1</v>
      </c>
      <c r="MT22" s="716">
        <v>1</v>
      </c>
      <c r="MU22" s="716">
        <v>1</v>
      </c>
      <c r="MV22" s="716">
        <v>1</v>
      </c>
      <c r="MW22" s="718">
        <v>0.65</v>
      </c>
      <c r="MX22" s="717">
        <v>0</v>
      </c>
      <c r="MY22" s="717">
        <v>0</v>
      </c>
      <c r="MZ22" s="716">
        <v>1</v>
      </c>
      <c r="NA22" s="716">
        <v>1</v>
      </c>
      <c r="NB22" s="716">
        <v>1</v>
      </c>
      <c r="NC22" s="716">
        <v>1</v>
      </c>
      <c r="ND22" s="718">
        <v>0.65</v>
      </c>
      <c r="NE22" s="717">
        <v>0</v>
      </c>
      <c r="NF22" s="717">
        <v>0</v>
      </c>
      <c r="NG22" s="716">
        <v>1</v>
      </c>
      <c r="NH22" s="716">
        <v>1</v>
      </c>
      <c r="NI22" s="716">
        <v>1</v>
      </c>
      <c r="NJ22" s="716">
        <v>1</v>
      </c>
      <c r="NK22" s="718">
        <v>0.65</v>
      </c>
      <c r="NL22" s="717">
        <v>0</v>
      </c>
      <c r="NM22" s="717">
        <v>0</v>
      </c>
      <c r="NN22" s="716">
        <v>1</v>
      </c>
      <c r="NO22" s="716">
        <v>1</v>
      </c>
      <c r="NP22" s="716">
        <v>1</v>
      </c>
      <c r="NQ22" s="716">
        <v>1</v>
      </c>
      <c r="NR22" s="718">
        <v>0.65</v>
      </c>
      <c r="NS22" s="717">
        <v>0</v>
      </c>
      <c r="NT22" s="717">
        <v>0</v>
      </c>
      <c r="NU22" s="716">
        <v>1</v>
      </c>
      <c r="NV22" s="716">
        <v>1</v>
      </c>
      <c r="NW22" s="716">
        <v>1</v>
      </c>
      <c r="NX22" s="716">
        <v>1</v>
      </c>
      <c r="NY22" s="718">
        <v>0.65</v>
      </c>
      <c r="NZ22" s="717">
        <v>0</v>
      </c>
      <c r="OA22" s="717">
        <v>0</v>
      </c>
      <c r="OB22" s="716">
        <v>1</v>
      </c>
      <c r="OC22" s="716">
        <v>1</v>
      </c>
      <c r="OD22" s="716">
        <v>1</v>
      </c>
      <c r="OE22" s="716">
        <v>1</v>
      </c>
      <c r="OF22" s="718">
        <v>0.65</v>
      </c>
      <c r="OG22" s="717">
        <v>0</v>
      </c>
      <c r="OH22" s="717">
        <v>0</v>
      </c>
      <c r="OI22" s="716">
        <v>1</v>
      </c>
      <c r="OJ22" s="716">
        <v>1</v>
      </c>
      <c r="OK22" s="716">
        <v>1</v>
      </c>
      <c r="OL22" s="716">
        <v>1</v>
      </c>
      <c r="OM22" s="718">
        <v>0.65</v>
      </c>
      <c r="ON22" s="717">
        <v>0</v>
      </c>
      <c r="OO22" s="717">
        <v>0</v>
      </c>
      <c r="OP22" s="716">
        <v>1</v>
      </c>
      <c r="OQ22" s="716">
        <v>1</v>
      </c>
      <c r="OR22" s="716">
        <v>1</v>
      </c>
      <c r="OS22" s="716">
        <v>1</v>
      </c>
      <c r="OT22" s="718">
        <v>0.65</v>
      </c>
      <c r="OU22" s="717">
        <v>0</v>
      </c>
      <c r="OV22" s="717">
        <v>0</v>
      </c>
      <c r="OW22" s="716">
        <v>0</v>
      </c>
      <c r="OX22" s="716">
        <v>1</v>
      </c>
      <c r="OY22" s="716">
        <v>1</v>
      </c>
      <c r="OZ22" s="716">
        <v>1</v>
      </c>
      <c r="PA22" s="718">
        <v>0.65</v>
      </c>
      <c r="PB22" s="717">
        <v>0</v>
      </c>
      <c r="PC22" s="717">
        <v>0</v>
      </c>
      <c r="PD22" s="716">
        <v>1</v>
      </c>
      <c r="PE22" s="716">
        <v>1</v>
      </c>
      <c r="PF22" s="716">
        <v>1</v>
      </c>
      <c r="PG22" s="716">
        <v>0</v>
      </c>
      <c r="PH22" s="718">
        <v>0</v>
      </c>
      <c r="PI22" s="717">
        <v>0</v>
      </c>
      <c r="PJ22" s="717">
        <v>0</v>
      </c>
      <c r="PK22" s="716">
        <v>1</v>
      </c>
      <c r="PL22" s="716">
        <v>1</v>
      </c>
      <c r="PM22" s="716">
        <v>1</v>
      </c>
      <c r="PN22" s="716">
        <v>1</v>
      </c>
      <c r="PO22" s="718">
        <v>0.65</v>
      </c>
      <c r="PP22" s="717"/>
      <c r="PQ22" s="717"/>
      <c r="PR22" s="716">
        <v>1</v>
      </c>
      <c r="PS22" s="716">
        <v>1</v>
      </c>
      <c r="PT22" s="716">
        <v>1</v>
      </c>
      <c r="PU22" s="716">
        <v>1</v>
      </c>
      <c r="PV22" s="718">
        <v>0.65</v>
      </c>
      <c r="PW22" s="717"/>
      <c r="PX22" s="717"/>
      <c r="PY22" s="716">
        <v>1</v>
      </c>
      <c r="PZ22" s="716">
        <v>1</v>
      </c>
      <c r="QA22" s="716">
        <v>1</v>
      </c>
      <c r="QB22" s="716">
        <v>1</v>
      </c>
      <c r="QC22" s="718">
        <v>0.65</v>
      </c>
      <c r="QD22" s="717"/>
      <c r="QE22" s="717"/>
      <c r="QF22" s="716">
        <v>1</v>
      </c>
      <c r="QG22" s="716">
        <v>1</v>
      </c>
      <c r="QH22" s="716">
        <v>1</v>
      </c>
      <c r="QI22" s="716">
        <v>1</v>
      </c>
      <c r="QJ22" s="718">
        <v>0.65</v>
      </c>
      <c r="QK22" s="717"/>
      <c r="QL22" s="717"/>
      <c r="QM22" s="716">
        <v>1</v>
      </c>
      <c r="QN22" s="716">
        <v>1</v>
      </c>
      <c r="QO22" s="716">
        <v>1</v>
      </c>
      <c r="QP22" s="716">
        <v>1</v>
      </c>
      <c r="QQ22" s="718">
        <v>0.65</v>
      </c>
      <c r="QR22" s="717"/>
      <c r="QS22" s="717"/>
      <c r="QT22" s="716">
        <v>1</v>
      </c>
      <c r="QU22" s="716">
        <v>1</v>
      </c>
      <c r="QV22" s="716">
        <v>1</v>
      </c>
      <c r="QW22" s="716">
        <v>1</v>
      </c>
      <c r="QX22" s="718">
        <v>0.65</v>
      </c>
      <c r="QY22" s="717"/>
      <c r="QZ22" s="717"/>
      <c r="RA22" s="716">
        <v>1</v>
      </c>
      <c r="RB22" s="716">
        <v>1</v>
      </c>
      <c r="RC22" s="716">
        <v>1</v>
      </c>
      <c r="RD22" s="717"/>
      <c r="RE22" s="718">
        <v>0.65</v>
      </c>
      <c r="RF22" s="717"/>
      <c r="RG22" s="717"/>
      <c r="RH22" s="716">
        <v>1</v>
      </c>
      <c r="RI22" s="716">
        <v>1</v>
      </c>
      <c r="RJ22" s="716">
        <v>1</v>
      </c>
      <c r="RK22" s="716">
        <v>1</v>
      </c>
      <c r="RL22" s="718">
        <v>0.65</v>
      </c>
      <c r="RM22" s="717"/>
      <c r="RN22" s="717"/>
      <c r="RO22" s="716">
        <v>1</v>
      </c>
      <c r="RP22" s="716">
        <v>1</v>
      </c>
      <c r="RQ22" s="716">
        <v>1</v>
      </c>
      <c r="RR22" s="716">
        <v>1</v>
      </c>
      <c r="RS22" s="718">
        <v>0.65</v>
      </c>
      <c r="RT22" s="717"/>
      <c r="RU22" s="717"/>
      <c r="RV22" s="716">
        <v>1</v>
      </c>
      <c r="RW22" s="716">
        <v>1</v>
      </c>
      <c r="RX22" s="716">
        <v>1</v>
      </c>
      <c r="RY22" s="716">
        <v>1</v>
      </c>
      <c r="RZ22" s="718">
        <v>0.65</v>
      </c>
      <c r="SA22" s="717"/>
      <c r="SB22" s="717"/>
      <c r="SC22" s="716">
        <v>1</v>
      </c>
      <c r="SD22" s="716">
        <v>1</v>
      </c>
      <c r="SE22" s="716">
        <v>1</v>
      </c>
      <c r="SF22" s="716">
        <v>1</v>
      </c>
      <c r="SG22" s="718">
        <v>0.65</v>
      </c>
      <c r="SH22" s="717"/>
      <c r="SI22" s="717"/>
      <c r="SJ22" s="716">
        <v>1</v>
      </c>
      <c r="SK22" s="716">
        <v>1</v>
      </c>
      <c r="SL22" s="716">
        <v>1</v>
      </c>
      <c r="SM22" s="716">
        <v>1</v>
      </c>
      <c r="SN22" s="718">
        <v>0.65</v>
      </c>
      <c r="SO22" s="717"/>
      <c r="SP22" s="717"/>
      <c r="SQ22" s="716">
        <v>1</v>
      </c>
      <c r="SR22" s="716">
        <v>0</v>
      </c>
      <c r="SS22" s="716">
        <v>0</v>
      </c>
      <c r="ST22" s="716">
        <v>0</v>
      </c>
      <c r="SU22" s="762">
        <v>0</v>
      </c>
      <c r="SV22" s="755"/>
      <c r="SW22" s="749"/>
      <c r="SX22" s="748">
        <v>0</v>
      </c>
      <c r="SY22" s="748">
        <v>1</v>
      </c>
      <c r="SZ22" s="748">
        <v>1</v>
      </c>
      <c r="TA22" s="748">
        <v>1</v>
      </c>
      <c r="TB22" s="750">
        <v>0.65</v>
      </c>
      <c r="TC22" s="749"/>
      <c r="TD22" s="749"/>
      <c r="TE22" s="748">
        <v>1</v>
      </c>
      <c r="TF22" s="748">
        <v>1</v>
      </c>
      <c r="TG22" s="748">
        <v>0</v>
      </c>
      <c r="TH22" s="748">
        <v>0</v>
      </c>
      <c r="TI22" s="750">
        <v>0</v>
      </c>
      <c r="TJ22" s="749"/>
      <c r="TK22" s="749"/>
      <c r="TL22" s="748">
        <v>0</v>
      </c>
      <c r="TM22" s="748">
        <v>1</v>
      </c>
      <c r="TN22" s="748">
        <v>1</v>
      </c>
      <c r="TO22" s="748">
        <v>1</v>
      </c>
      <c r="TP22" s="750">
        <v>0.65</v>
      </c>
      <c r="TQ22" s="749"/>
      <c r="TR22" s="749"/>
      <c r="TS22" s="748">
        <v>1</v>
      </c>
      <c r="TT22" s="748">
        <v>1</v>
      </c>
      <c r="TU22" s="748">
        <v>1</v>
      </c>
      <c r="TV22" s="748">
        <v>1</v>
      </c>
      <c r="TW22" s="750">
        <v>0.65</v>
      </c>
      <c r="TX22" s="749"/>
      <c r="TY22" s="766"/>
      <c r="TZ22" s="761">
        <v>1</v>
      </c>
      <c r="UA22" s="756">
        <v>1</v>
      </c>
      <c r="UB22" s="748">
        <v>1</v>
      </c>
      <c r="UC22" s="748">
        <v>1</v>
      </c>
      <c r="UD22" s="750">
        <v>0.65</v>
      </c>
      <c r="UE22" s="749"/>
      <c r="UF22" s="749"/>
      <c r="UG22" s="748">
        <v>1</v>
      </c>
      <c r="UH22" s="748">
        <v>1</v>
      </c>
      <c r="UI22" s="748">
        <v>1</v>
      </c>
      <c r="UJ22" s="748">
        <v>1</v>
      </c>
      <c r="UK22" s="750">
        <v>0.65</v>
      </c>
      <c r="UL22" s="749"/>
      <c r="UM22" s="749"/>
      <c r="UN22" s="748">
        <v>1</v>
      </c>
      <c r="UO22" s="748">
        <v>1</v>
      </c>
      <c r="UP22" s="748">
        <v>1</v>
      </c>
      <c r="UQ22" s="748">
        <v>1</v>
      </c>
      <c r="UR22" s="750">
        <v>0.65</v>
      </c>
      <c r="US22" s="749"/>
      <c r="UT22" s="749"/>
      <c r="UU22" s="748">
        <v>1</v>
      </c>
      <c r="UV22" s="748">
        <v>1</v>
      </c>
      <c r="UW22" s="748">
        <v>1</v>
      </c>
      <c r="UX22" s="748">
        <v>1</v>
      </c>
      <c r="UY22" s="750">
        <v>0.65</v>
      </c>
      <c r="UZ22" s="749"/>
      <c r="VA22" s="749"/>
      <c r="VB22" s="748">
        <v>1</v>
      </c>
      <c r="VC22" s="767">
        <v>1</v>
      </c>
      <c r="VD22" s="761">
        <v>1</v>
      </c>
      <c r="VE22" s="761">
        <v>1</v>
      </c>
      <c r="VF22" s="762">
        <v>0.65</v>
      </c>
      <c r="VG22" s="763"/>
      <c r="VH22" s="763"/>
      <c r="VI22" s="761">
        <v>1</v>
      </c>
      <c r="VJ22" s="761">
        <v>1</v>
      </c>
      <c r="VK22" s="761">
        <v>1</v>
      </c>
      <c r="VL22" s="761">
        <v>1</v>
      </c>
      <c r="VM22" s="762">
        <v>0.65</v>
      </c>
      <c r="VN22" s="763"/>
      <c r="VO22" s="763"/>
      <c r="VP22" s="761">
        <v>1</v>
      </c>
      <c r="VQ22" s="761">
        <v>1</v>
      </c>
      <c r="VR22" s="761">
        <v>1</v>
      </c>
      <c r="VS22" s="761">
        <v>1</v>
      </c>
      <c r="VT22" s="762">
        <v>0.65</v>
      </c>
      <c r="VU22" s="763"/>
      <c r="VV22" s="763"/>
      <c r="VW22" s="761">
        <v>1</v>
      </c>
      <c r="VX22" s="761">
        <v>1</v>
      </c>
      <c r="VY22" s="761">
        <v>1</v>
      </c>
      <c r="VZ22" s="761">
        <v>1</v>
      </c>
      <c r="WA22" s="762">
        <v>0.65</v>
      </c>
      <c r="WB22" s="763"/>
      <c r="WC22" s="763"/>
      <c r="WD22" s="761">
        <v>1</v>
      </c>
      <c r="WE22" s="761">
        <v>1</v>
      </c>
      <c r="WF22" s="761">
        <v>1</v>
      </c>
      <c r="WG22" s="761">
        <v>1</v>
      </c>
      <c r="WH22" s="762">
        <v>0.65</v>
      </c>
      <c r="WI22" s="763"/>
      <c r="WJ22" s="763"/>
      <c r="WK22" s="761">
        <v>1</v>
      </c>
      <c r="WL22" s="761">
        <v>1</v>
      </c>
      <c r="WM22" s="761">
        <v>1</v>
      </c>
      <c r="WN22" s="761">
        <v>1</v>
      </c>
      <c r="WO22" s="762">
        <v>0.65</v>
      </c>
      <c r="WP22" s="763"/>
      <c r="WQ22" s="763"/>
      <c r="WR22" s="761">
        <v>0</v>
      </c>
      <c r="WS22" s="761">
        <v>0</v>
      </c>
      <c r="WT22" s="761">
        <v>1</v>
      </c>
      <c r="WU22" s="761">
        <v>1</v>
      </c>
      <c r="WV22" s="762">
        <v>0.65</v>
      </c>
      <c r="WW22" s="763"/>
      <c r="WX22" s="763"/>
      <c r="WY22" s="761">
        <v>1</v>
      </c>
      <c r="WZ22" s="761">
        <v>1</v>
      </c>
      <c r="XA22" s="761">
        <v>1</v>
      </c>
      <c r="XB22" s="761">
        <v>1</v>
      </c>
      <c r="XC22" s="762">
        <v>0.65</v>
      </c>
      <c r="XD22" s="763"/>
      <c r="XE22" s="763"/>
      <c r="XF22" s="761">
        <v>1</v>
      </c>
      <c r="XG22" s="761">
        <v>1</v>
      </c>
      <c r="XH22" s="761">
        <v>1</v>
      </c>
      <c r="XI22" s="761">
        <v>1</v>
      </c>
      <c r="XJ22" s="762">
        <v>0.65</v>
      </c>
      <c r="XK22" s="763"/>
      <c r="XL22" s="763"/>
      <c r="XM22" s="761">
        <v>1</v>
      </c>
      <c r="XN22" s="761">
        <v>1</v>
      </c>
      <c r="XO22" s="761">
        <v>1</v>
      </c>
      <c r="XP22" s="761">
        <v>1</v>
      </c>
      <c r="XQ22" s="762">
        <v>0.65</v>
      </c>
      <c r="XR22" s="763"/>
      <c r="XS22" s="763"/>
      <c r="XT22" s="761">
        <v>1</v>
      </c>
      <c r="XU22" s="761">
        <v>1</v>
      </c>
      <c r="XV22" s="761">
        <v>1</v>
      </c>
      <c r="XW22" s="761">
        <v>1</v>
      </c>
      <c r="XX22" s="762">
        <v>0.65</v>
      </c>
      <c r="XY22" s="763"/>
      <c r="XZ22" s="763"/>
      <c r="YA22" s="761">
        <v>1</v>
      </c>
      <c r="YB22" s="761">
        <v>1</v>
      </c>
      <c r="YC22" s="761">
        <v>1</v>
      </c>
      <c r="YD22" s="761">
        <v>1</v>
      </c>
      <c r="YE22" s="762">
        <v>0.65</v>
      </c>
      <c r="YF22" s="763"/>
      <c r="YG22" s="763"/>
      <c r="YH22" s="761">
        <v>1</v>
      </c>
      <c r="YI22" s="761">
        <v>1</v>
      </c>
      <c r="YJ22" s="761">
        <v>0</v>
      </c>
      <c r="YK22" s="761">
        <v>0</v>
      </c>
      <c r="YL22" s="761">
        <v>0</v>
      </c>
      <c r="YM22" s="763"/>
      <c r="YN22" s="763"/>
      <c r="YO22" s="761">
        <v>1</v>
      </c>
      <c r="YP22" s="761">
        <v>1</v>
      </c>
      <c r="YQ22" s="761">
        <v>1</v>
      </c>
      <c r="YR22" s="761">
        <v>0</v>
      </c>
      <c r="YS22" s="761">
        <v>0.65</v>
      </c>
      <c r="YT22" s="763"/>
      <c r="YU22" s="763"/>
      <c r="YV22" s="761">
        <v>1</v>
      </c>
      <c r="YW22" s="761">
        <v>0</v>
      </c>
      <c r="YX22" s="761">
        <v>1</v>
      </c>
      <c r="YY22" s="761">
        <v>1</v>
      </c>
      <c r="YZ22" s="762">
        <v>0.65</v>
      </c>
      <c r="ZA22" s="763"/>
      <c r="ZB22" s="763"/>
      <c r="ZC22" s="761">
        <v>1</v>
      </c>
      <c r="ZD22" s="761">
        <v>1</v>
      </c>
      <c r="ZE22" s="761">
        <v>1</v>
      </c>
      <c r="ZF22" s="761">
        <v>1</v>
      </c>
      <c r="ZG22" s="762">
        <v>0.65</v>
      </c>
      <c r="ZH22" s="763"/>
      <c r="ZI22" s="763"/>
      <c r="ZJ22" s="761">
        <v>1</v>
      </c>
      <c r="ZK22" s="761">
        <v>1</v>
      </c>
      <c r="ZL22" s="761">
        <v>1</v>
      </c>
      <c r="ZM22" s="761">
        <v>1</v>
      </c>
      <c r="ZN22" s="762">
        <v>0.65</v>
      </c>
      <c r="ZO22" s="763"/>
      <c r="ZP22" s="763"/>
      <c r="ZQ22" s="761">
        <v>1</v>
      </c>
      <c r="ZR22" s="761">
        <v>1</v>
      </c>
      <c r="ZS22" s="761">
        <v>1</v>
      </c>
      <c r="ZT22" s="761">
        <v>1</v>
      </c>
      <c r="ZU22" s="762">
        <v>0.65</v>
      </c>
      <c r="ZV22" s="763"/>
      <c r="ZW22" s="763"/>
      <c r="ZX22" s="761">
        <v>1</v>
      </c>
      <c r="ZY22" s="761">
        <v>1</v>
      </c>
      <c r="ZZ22" s="761">
        <v>1</v>
      </c>
      <c r="AAA22" s="761">
        <v>1</v>
      </c>
      <c r="AAB22" s="762">
        <v>0.65</v>
      </c>
      <c r="AAC22" s="763"/>
      <c r="AAD22" s="763"/>
      <c r="AAE22" s="761">
        <v>1</v>
      </c>
      <c r="AAF22" s="761">
        <v>1</v>
      </c>
      <c r="AAG22" s="761">
        <v>1</v>
      </c>
      <c r="AAH22" s="761">
        <v>1</v>
      </c>
      <c r="AAI22" s="762">
        <v>0.65</v>
      </c>
      <c r="AAJ22" s="763"/>
      <c r="AAK22" s="763"/>
      <c r="AAL22" s="761">
        <v>1</v>
      </c>
      <c r="AAM22" s="761">
        <v>1</v>
      </c>
      <c r="AAN22" s="761">
        <v>1</v>
      </c>
      <c r="AAO22" s="761">
        <v>1</v>
      </c>
      <c r="AAP22" s="762">
        <v>0.65</v>
      </c>
      <c r="AAQ22" s="763"/>
      <c r="AAR22" s="763"/>
      <c r="AAS22" s="761">
        <v>1</v>
      </c>
      <c r="AAT22" s="761">
        <v>1</v>
      </c>
      <c r="AAU22" s="761">
        <v>1</v>
      </c>
      <c r="AAV22" s="761">
        <v>1</v>
      </c>
      <c r="AAW22" s="762">
        <v>0.65</v>
      </c>
      <c r="AAX22" s="763"/>
      <c r="AAY22" s="763"/>
      <c r="AAZ22" s="761">
        <v>1</v>
      </c>
      <c r="ABA22" s="761">
        <v>1</v>
      </c>
      <c r="ABB22" s="761">
        <v>1</v>
      </c>
      <c r="ABC22" s="761">
        <v>1</v>
      </c>
      <c r="ABD22" s="762">
        <v>0.65</v>
      </c>
      <c r="ABE22" s="763"/>
      <c r="ABF22" s="763"/>
      <c r="ABG22" s="761">
        <v>1</v>
      </c>
      <c r="ABH22" s="761">
        <v>1</v>
      </c>
      <c r="ABI22" s="761">
        <v>1</v>
      </c>
      <c r="ABJ22" s="761">
        <v>1</v>
      </c>
      <c r="ABK22" s="762">
        <v>0.65</v>
      </c>
      <c r="ABL22" s="763"/>
      <c r="ABM22" s="763"/>
      <c r="ABN22" s="761">
        <v>1</v>
      </c>
      <c r="ABO22" s="761">
        <v>1</v>
      </c>
      <c r="ABP22" s="761">
        <v>1</v>
      </c>
      <c r="ABQ22" s="761">
        <v>1</v>
      </c>
      <c r="ABR22" s="762">
        <v>0.65</v>
      </c>
      <c r="ABS22" s="763"/>
      <c r="ABT22" s="763"/>
      <c r="ABU22" s="761">
        <v>1</v>
      </c>
      <c r="ABV22" s="761">
        <v>1</v>
      </c>
      <c r="ABW22" s="761">
        <v>1</v>
      </c>
      <c r="ABX22" s="761">
        <v>1</v>
      </c>
      <c r="ABY22" s="762">
        <v>0.65</v>
      </c>
      <c r="ABZ22" s="763"/>
      <c r="ACA22" s="763"/>
      <c r="ACB22" s="761">
        <v>1</v>
      </c>
      <c r="ACC22" s="761">
        <v>1</v>
      </c>
      <c r="ACD22" s="761">
        <v>1</v>
      </c>
      <c r="ACE22" s="761">
        <v>1</v>
      </c>
      <c r="ACF22" s="762">
        <v>0.65</v>
      </c>
      <c r="ACG22" s="763"/>
      <c r="ACH22" s="763"/>
      <c r="ACI22" s="761">
        <v>0</v>
      </c>
      <c r="ACJ22" s="761">
        <v>1</v>
      </c>
      <c r="ACK22" s="761">
        <v>1</v>
      </c>
      <c r="ACL22" s="761">
        <v>1</v>
      </c>
      <c r="ACM22" s="762">
        <v>0.65</v>
      </c>
      <c r="ACN22" s="763"/>
      <c r="ACO22" s="763"/>
      <c r="ACP22" s="761">
        <v>1</v>
      </c>
      <c r="ACQ22" s="761">
        <v>1</v>
      </c>
      <c r="ACR22" s="761">
        <v>1</v>
      </c>
      <c r="ACS22" s="761">
        <v>1</v>
      </c>
      <c r="ACT22" s="762">
        <v>0.65</v>
      </c>
      <c r="ACU22" s="763"/>
      <c r="ACV22" s="763"/>
      <c r="ACW22" s="761">
        <v>1</v>
      </c>
      <c r="ACX22" s="761">
        <v>1</v>
      </c>
      <c r="ACY22" s="761">
        <v>1</v>
      </c>
      <c r="ACZ22" s="761">
        <v>1</v>
      </c>
      <c r="ADA22" s="762">
        <v>0.65</v>
      </c>
      <c r="ADB22" s="763"/>
      <c r="ADC22" s="763"/>
      <c r="ADD22" s="761">
        <v>1</v>
      </c>
      <c r="ADE22" s="761">
        <v>1</v>
      </c>
      <c r="ADF22" s="761">
        <v>1</v>
      </c>
      <c r="ADG22" s="761">
        <v>1</v>
      </c>
      <c r="ADH22" s="762">
        <v>0</v>
      </c>
      <c r="ADI22" s="763"/>
      <c r="ADJ22" s="763"/>
      <c r="ADK22" s="761">
        <v>1</v>
      </c>
      <c r="ADL22" s="761">
        <v>1</v>
      </c>
      <c r="ADM22" s="761">
        <v>1</v>
      </c>
      <c r="ADN22" s="761">
        <v>1</v>
      </c>
      <c r="ADO22" s="762">
        <v>0.65</v>
      </c>
      <c r="ADP22" s="763"/>
      <c r="ADQ22" s="763"/>
      <c r="ADR22" s="761">
        <v>1</v>
      </c>
      <c r="ADS22" s="761">
        <v>1</v>
      </c>
      <c r="ADT22" s="761">
        <v>1</v>
      </c>
      <c r="ADU22" s="761">
        <v>1</v>
      </c>
      <c r="ADV22" s="762">
        <v>0.65</v>
      </c>
      <c r="ADW22" s="763"/>
      <c r="ADX22" s="763"/>
      <c r="ADY22" s="761">
        <v>1</v>
      </c>
      <c r="ADZ22" s="761">
        <v>1</v>
      </c>
      <c r="AEA22" s="761">
        <v>1</v>
      </c>
      <c r="AEB22" s="761">
        <v>1</v>
      </c>
      <c r="AEC22" s="762">
        <v>0.65</v>
      </c>
      <c r="AED22" s="763"/>
      <c r="AEE22" s="763"/>
      <c r="AEF22" s="761">
        <v>1</v>
      </c>
      <c r="AEG22" s="761">
        <v>1</v>
      </c>
      <c r="AEH22" s="761">
        <v>1</v>
      </c>
      <c r="AEI22" s="761">
        <v>1</v>
      </c>
      <c r="AEJ22" s="762">
        <v>0.65</v>
      </c>
      <c r="AEK22" s="763"/>
      <c r="AEL22" s="763"/>
      <c r="AEM22" s="761">
        <v>1</v>
      </c>
      <c r="AEN22" s="761">
        <v>1</v>
      </c>
      <c r="AEO22" s="761">
        <v>1</v>
      </c>
      <c r="AEP22" s="761">
        <v>0</v>
      </c>
      <c r="AEQ22" s="762">
        <v>0.65</v>
      </c>
      <c r="AER22" s="763"/>
      <c r="AES22" s="763"/>
      <c r="AET22" s="761">
        <v>1</v>
      </c>
      <c r="AEU22" s="761">
        <v>1</v>
      </c>
      <c r="AEV22" s="761">
        <v>1</v>
      </c>
      <c r="AEW22" s="761">
        <v>1</v>
      </c>
      <c r="AEX22" s="762">
        <v>0.65</v>
      </c>
      <c r="AEY22" s="763"/>
      <c r="AEZ22" s="763"/>
      <c r="AFA22" s="761">
        <v>1</v>
      </c>
      <c r="AFB22" s="761">
        <v>1</v>
      </c>
      <c r="AFC22" s="761">
        <v>1</v>
      </c>
      <c r="AFD22" s="761">
        <v>1</v>
      </c>
      <c r="AFE22" s="762">
        <v>0.65</v>
      </c>
      <c r="AFF22" s="763"/>
      <c r="AFG22" s="763"/>
      <c r="AFH22" s="761">
        <v>1</v>
      </c>
      <c r="AFI22" s="761">
        <v>1</v>
      </c>
      <c r="AFJ22" s="761">
        <v>1</v>
      </c>
      <c r="AFK22" s="761">
        <v>1</v>
      </c>
      <c r="AFL22" s="762">
        <v>0.65</v>
      </c>
      <c r="AFM22" s="763"/>
      <c r="AFN22" s="763"/>
      <c r="AFO22" s="761">
        <v>1</v>
      </c>
      <c r="AFP22" s="761">
        <v>1</v>
      </c>
      <c r="AFQ22" s="761">
        <v>1</v>
      </c>
      <c r="AFR22" s="761">
        <v>1</v>
      </c>
      <c r="AFS22" s="762">
        <v>0.65</v>
      </c>
      <c r="AFT22" s="763"/>
      <c r="AFU22" s="763"/>
      <c r="AFV22" s="761">
        <v>1</v>
      </c>
      <c r="AFW22" s="761">
        <v>1</v>
      </c>
      <c r="AFX22" s="761">
        <v>1</v>
      </c>
      <c r="AFY22" s="761">
        <v>1</v>
      </c>
      <c r="AFZ22" s="762">
        <v>0.65</v>
      </c>
      <c r="AGA22" s="763"/>
      <c r="AGB22" s="763"/>
      <c r="AGC22" s="761">
        <v>1</v>
      </c>
      <c r="AGD22" s="761">
        <v>1</v>
      </c>
      <c r="AGE22" s="761">
        <v>1</v>
      </c>
      <c r="AGF22" s="761">
        <v>1</v>
      </c>
      <c r="AGG22" s="762">
        <v>0.65</v>
      </c>
      <c r="AGH22" s="763"/>
      <c r="AGI22" s="763"/>
      <c r="AGJ22" s="761">
        <v>1</v>
      </c>
      <c r="AGK22" s="761">
        <v>1</v>
      </c>
      <c r="AGL22" s="761">
        <v>1</v>
      </c>
      <c r="AGM22" s="761">
        <v>1</v>
      </c>
      <c r="AGN22" s="762">
        <v>0.65</v>
      </c>
      <c r="AGO22" s="763"/>
      <c r="AGP22" s="763"/>
      <c r="AGQ22" s="761">
        <v>1</v>
      </c>
      <c r="AGR22" s="761">
        <v>1</v>
      </c>
      <c r="AGS22" s="761">
        <v>1</v>
      </c>
      <c r="AGT22" s="761">
        <v>1</v>
      </c>
      <c r="AGU22" s="762">
        <v>0.65</v>
      </c>
      <c r="AGV22" s="763"/>
      <c r="AGW22" s="763"/>
      <c r="AGX22" s="761">
        <v>1</v>
      </c>
      <c r="AGY22" s="761">
        <v>1</v>
      </c>
      <c r="AGZ22" s="761">
        <v>1</v>
      </c>
      <c r="AHA22" s="761">
        <v>1</v>
      </c>
      <c r="AHB22" s="762">
        <v>0.65</v>
      </c>
      <c r="AHC22" s="763"/>
      <c r="AHD22" s="763"/>
      <c r="AHE22" s="761">
        <v>1</v>
      </c>
      <c r="AHF22" s="761">
        <v>1</v>
      </c>
      <c r="AHG22" s="761">
        <v>1</v>
      </c>
      <c r="AHH22" s="761">
        <v>1</v>
      </c>
      <c r="AHI22" s="762">
        <v>0</v>
      </c>
      <c r="AHJ22" s="763"/>
      <c r="AHK22" s="763"/>
      <c r="AHL22" s="761">
        <v>1</v>
      </c>
      <c r="AHM22" s="761">
        <v>1</v>
      </c>
      <c r="AHN22" s="761">
        <v>1</v>
      </c>
      <c r="AHO22" s="761">
        <v>1</v>
      </c>
      <c r="AHP22" s="762">
        <v>0.65</v>
      </c>
      <c r="AHQ22" s="763"/>
      <c r="AHR22" s="763"/>
      <c r="AHS22" s="761">
        <v>1</v>
      </c>
      <c r="AHT22" s="761">
        <v>1</v>
      </c>
      <c r="AHU22" s="761">
        <v>1</v>
      </c>
      <c r="AHV22" s="761">
        <v>1</v>
      </c>
      <c r="AHW22" s="762">
        <v>0.65</v>
      </c>
      <c r="AHX22" s="763"/>
      <c r="AHY22" s="763"/>
      <c r="AHZ22" s="761">
        <v>1</v>
      </c>
      <c r="AIA22" s="761">
        <v>1</v>
      </c>
      <c r="AIB22" s="761">
        <v>1</v>
      </c>
      <c r="AIC22" s="761">
        <v>1</v>
      </c>
      <c r="AID22" s="762">
        <v>0.65</v>
      </c>
      <c r="AIE22" s="763"/>
      <c r="AIF22" s="763"/>
      <c r="AIG22" s="761">
        <v>1</v>
      </c>
      <c r="AIH22" s="761">
        <v>1</v>
      </c>
      <c r="AII22" s="761">
        <v>1</v>
      </c>
      <c r="AIJ22" s="761">
        <v>1</v>
      </c>
      <c r="AIK22" s="762">
        <v>0.65</v>
      </c>
      <c r="AIL22" s="763"/>
      <c r="AIM22" s="763"/>
      <c r="AIN22" s="761">
        <v>1</v>
      </c>
      <c r="AIO22" s="761">
        <v>1</v>
      </c>
      <c r="AIP22" s="761">
        <v>1</v>
      </c>
      <c r="AIQ22" s="761">
        <v>1</v>
      </c>
      <c r="AIR22" s="762">
        <v>0.65</v>
      </c>
      <c r="AIS22" s="763"/>
      <c r="AIT22" s="763"/>
      <c r="AIU22" s="761">
        <v>1</v>
      </c>
      <c r="AIV22" s="761">
        <v>1</v>
      </c>
      <c r="AIW22" s="761">
        <v>1</v>
      </c>
      <c r="AIX22" s="761">
        <v>1</v>
      </c>
      <c r="AIY22" s="762">
        <v>0.65</v>
      </c>
      <c r="AIZ22" s="763"/>
      <c r="AJA22" s="763"/>
      <c r="AJB22" s="761">
        <v>1</v>
      </c>
      <c r="AJC22" s="761">
        <v>1</v>
      </c>
      <c r="AJD22" s="761">
        <v>1</v>
      </c>
      <c r="AJE22" s="761">
        <v>1</v>
      </c>
      <c r="AJF22" s="762">
        <v>0.65</v>
      </c>
      <c r="AJG22" s="763"/>
      <c r="AJH22" s="763"/>
      <c r="AJI22" s="761">
        <v>1</v>
      </c>
      <c r="AJJ22" s="761">
        <v>1</v>
      </c>
      <c r="AJK22" s="761">
        <v>1</v>
      </c>
      <c r="AJL22" s="761">
        <v>1</v>
      </c>
      <c r="AJM22" s="762">
        <v>0.65</v>
      </c>
      <c r="AJN22" s="763"/>
      <c r="AJO22" s="763"/>
      <c r="AJP22" s="761">
        <v>1</v>
      </c>
      <c r="AJQ22" s="761">
        <v>1</v>
      </c>
      <c r="AJR22" s="761">
        <v>1</v>
      </c>
      <c r="AJS22" s="761">
        <v>1</v>
      </c>
      <c r="AJT22" s="762">
        <v>0.65</v>
      </c>
      <c r="AJU22" s="763"/>
      <c r="AJV22" s="763"/>
      <c r="AJW22" s="761">
        <v>1</v>
      </c>
      <c r="AJX22" s="761">
        <v>1</v>
      </c>
      <c r="AJY22" s="761">
        <v>1</v>
      </c>
      <c r="AJZ22" s="761">
        <v>1</v>
      </c>
      <c r="AKA22" s="762">
        <v>0.65</v>
      </c>
      <c r="AKB22" s="763"/>
      <c r="AKC22" s="763"/>
      <c r="AKD22" s="761">
        <v>1</v>
      </c>
      <c r="AKE22" s="761">
        <v>1</v>
      </c>
      <c r="AKF22" s="761">
        <v>1</v>
      </c>
      <c r="AKG22" s="761">
        <v>1</v>
      </c>
      <c r="AKH22" s="762">
        <v>0.65</v>
      </c>
      <c r="AKI22" s="763"/>
      <c r="AKJ22" s="763"/>
      <c r="AKK22" s="761">
        <v>1</v>
      </c>
      <c r="AKL22" s="761">
        <v>1</v>
      </c>
      <c r="AKM22" s="761">
        <v>1</v>
      </c>
      <c r="AKN22" s="761">
        <v>1</v>
      </c>
      <c r="AKO22" s="762">
        <v>0.65</v>
      </c>
      <c r="AKP22" s="763"/>
      <c r="AKQ22" s="763"/>
      <c r="AKR22" s="761">
        <v>1</v>
      </c>
      <c r="AKS22" s="761">
        <v>1</v>
      </c>
      <c r="AKT22" s="761">
        <v>0</v>
      </c>
      <c r="AKU22" s="761">
        <v>1</v>
      </c>
      <c r="AKV22" s="762">
        <v>0.65</v>
      </c>
      <c r="AKW22" s="763"/>
      <c r="AKX22" s="763"/>
      <c r="AKY22" s="761">
        <v>1</v>
      </c>
      <c r="AKZ22" s="761">
        <v>1</v>
      </c>
      <c r="ALA22" s="761">
        <v>1</v>
      </c>
      <c r="ALB22" s="761">
        <v>1</v>
      </c>
      <c r="ALC22" s="762">
        <v>0.65</v>
      </c>
      <c r="ALD22" s="763"/>
      <c r="ALE22" s="763"/>
      <c r="ALF22" s="761">
        <v>1</v>
      </c>
      <c r="ALG22" s="761">
        <v>1</v>
      </c>
      <c r="ALH22" s="761">
        <v>1</v>
      </c>
      <c r="ALI22" s="761">
        <v>1</v>
      </c>
      <c r="ALJ22" s="762">
        <v>0.65</v>
      </c>
      <c r="ALK22" s="763"/>
      <c r="ALL22" s="763"/>
      <c r="ALM22" s="761">
        <v>1</v>
      </c>
      <c r="ALN22" s="761">
        <v>1</v>
      </c>
      <c r="ALO22" s="761">
        <v>1</v>
      </c>
      <c r="ALP22" s="761">
        <v>1</v>
      </c>
      <c r="ALQ22" s="762">
        <v>0.65</v>
      </c>
      <c r="ALR22" s="763"/>
      <c r="ALS22" s="763"/>
      <c r="ALT22" s="761">
        <v>1</v>
      </c>
      <c r="ALU22" s="761">
        <v>1</v>
      </c>
      <c r="ALV22" s="761">
        <v>1</v>
      </c>
      <c r="ALW22" s="761">
        <v>1</v>
      </c>
      <c r="ALX22" s="762">
        <v>0.65</v>
      </c>
      <c r="ALY22" s="763"/>
      <c r="ALZ22" s="763"/>
      <c r="AMA22" s="761">
        <v>1</v>
      </c>
      <c r="AMB22" s="761">
        <v>1</v>
      </c>
      <c r="AMC22" s="761">
        <v>1</v>
      </c>
      <c r="AMD22" s="761">
        <v>1</v>
      </c>
      <c r="AME22" s="762">
        <v>0.65</v>
      </c>
      <c r="AMF22" s="763"/>
      <c r="AMG22" s="763"/>
      <c r="AMH22" s="761">
        <v>1</v>
      </c>
      <c r="AMI22" s="761">
        <v>1</v>
      </c>
      <c r="AMJ22" s="761">
        <v>1</v>
      </c>
      <c r="AMK22" s="761">
        <v>0</v>
      </c>
      <c r="AML22" s="762">
        <v>0</v>
      </c>
      <c r="AMM22" s="763"/>
      <c r="AMN22" s="763"/>
      <c r="AMO22" s="761">
        <v>1</v>
      </c>
      <c r="AMP22" s="761">
        <v>1</v>
      </c>
      <c r="AMQ22" s="761">
        <v>1</v>
      </c>
      <c r="AMR22" s="761">
        <v>0</v>
      </c>
      <c r="AMS22" s="762">
        <v>0</v>
      </c>
      <c r="AMT22" s="763"/>
      <c r="AMU22" s="763"/>
      <c r="AMV22" s="761">
        <v>1</v>
      </c>
      <c r="AMW22" s="761">
        <v>1</v>
      </c>
      <c r="AMX22" s="761">
        <v>0</v>
      </c>
      <c r="AMY22" s="761">
        <v>1</v>
      </c>
      <c r="AMZ22" s="762">
        <v>0.65</v>
      </c>
      <c r="ANA22" s="763"/>
      <c r="ANB22" s="763"/>
      <c r="ANC22" s="761">
        <v>1</v>
      </c>
      <c r="AND22" s="761">
        <v>1</v>
      </c>
      <c r="ANE22" s="761">
        <v>1</v>
      </c>
      <c r="ANF22" s="761">
        <v>1</v>
      </c>
      <c r="ANG22" s="762">
        <v>0.65</v>
      </c>
      <c r="ANH22" s="763"/>
      <c r="ANI22" s="763"/>
      <c r="ANJ22" s="761">
        <v>1</v>
      </c>
      <c r="ANK22" s="761">
        <v>1</v>
      </c>
      <c r="ANL22" s="761">
        <v>1</v>
      </c>
      <c r="ANM22" s="761">
        <v>1</v>
      </c>
      <c r="ANN22" s="762">
        <v>0.65</v>
      </c>
      <c r="ANO22" s="763"/>
      <c r="ANP22" s="763"/>
      <c r="ANQ22" s="761">
        <v>1</v>
      </c>
      <c r="ANR22" s="761">
        <v>1</v>
      </c>
      <c r="ANS22" s="761">
        <v>1</v>
      </c>
      <c r="ANT22" s="761">
        <v>1</v>
      </c>
      <c r="ANU22" s="762">
        <v>0.65</v>
      </c>
      <c r="ANV22" s="763"/>
      <c r="ANW22" s="763"/>
      <c r="ANX22" s="761">
        <v>1</v>
      </c>
      <c r="ANY22" s="761">
        <v>1</v>
      </c>
      <c r="ANZ22" s="761">
        <v>1</v>
      </c>
      <c r="AOA22" s="761">
        <v>1</v>
      </c>
      <c r="AOB22" s="762">
        <v>0.65</v>
      </c>
      <c r="AOC22" s="763"/>
      <c r="AOD22" s="763"/>
      <c r="AOE22" s="761">
        <v>1</v>
      </c>
      <c r="AOF22" s="761">
        <v>1</v>
      </c>
      <c r="AOG22" s="761">
        <v>1</v>
      </c>
      <c r="AOH22" s="761">
        <v>1</v>
      </c>
      <c r="AOI22" s="762">
        <v>0.65</v>
      </c>
      <c r="AOJ22" s="763"/>
      <c r="AOK22" s="763"/>
      <c r="AOL22" s="761">
        <v>1</v>
      </c>
      <c r="AOM22" s="761">
        <v>1</v>
      </c>
      <c r="AON22" s="761">
        <v>1</v>
      </c>
      <c r="AOO22" s="761">
        <v>1</v>
      </c>
      <c r="AOP22" s="762">
        <v>0.65</v>
      </c>
      <c r="AOQ22" s="763"/>
      <c r="AOR22" s="763"/>
      <c r="AOS22" s="761">
        <v>1</v>
      </c>
      <c r="AOT22" s="761">
        <v>1</v>
      </c>
      <c r="AOU22" s="761">
        <v>1</v>
      </c>
      <c r="AOV22" s="761">
        <v>1</v>
      </c>
      <c r="AOW22" s="762">
        <v>0.65</v>
      </c>
    </row>
    <row r="23" spans="1:1089" s="764" customFormat="1" ht="10.5" customHeight="1">
      <c r="A23" s="769" t="s">
        <v>82</v>
      </c>
      <c r="B23" s="771" t="s">
        <v>83</v>
      </c>
      <c r="C23" s="772" t="str">
        <f t="shared" si="0"/>
        <v>Żaneta Fedor-Zalewska</v>
      </c>
      <c r="D23" s="771" t="s">
        <v>146</v>
      </c>
      <c r="E23" s="771" t="s">
        <v>5</v>
      </c>
      <c r="F23" s="757"/>
      <c r="G23" s="713">
        <v>1</v>
      </c>
      <c r="H23" s="713">
        <v>1</v>
      </c>
      <c r="I23" s="713">
        <v>1</v>
      </c>
      <c r="J23" s="713">
        <v>1</v>
      </c>
      <c r="K23" s="714">
        <v>0.65</v>
      </c>
      <c r="L23" s="715">
        <v>0</v>
      </c>
      <c r="M23" s="715">
        <v>0</v>
      </c>
      <c r="N23" s="713">
        <v>1</v>
      </c>
      <c r="O23" s="713">
        <v>1</v>
      </c>
      <c r="P23" s="713">
        <v>1</v>
      </c>
      <c r="Q23" s="713">
        <v>1</v>
      </c>
      <c r="R23" s="714">
        <v>0.65</v>
      </c>
      <c r="S23" s="715">
        <v>0</v>
      </c>
      <c r="T23" s="715">
        <v>0</v>
      </c>
      <c r="U23" s="713">
        <v>1</v>
      </c>
      <c r="V23" s="713">
        <v>1</v>
      </c>
      <c r="W23" s="713">
        <v>1</v>
      </c>
      <c r="X23" s="713">
        <v>1</v>
      </c>
      <c r="Y23" s="714">
        <v>0.65</v>
      </c>
      <c r="Z23" s="715">
        <v>0</v>
      </c>
      <c r="AA23" s="715">
        <v>0</v>
      </c>
      <c r="AB23" s="713">
        <v>0</v>
      </c>
      <c r="AC23" s="713">
        <v>1</v>
      </c>
      <c r="AD23" s="713">
        <v>1</v>
      </c>
      <c r="AE23" s="713">
        <v>1</v>
      </c>
      <c r="AF23" s="714">
        <v>0.65</v>
      </c>
      <c r="AG23" s="715">
        <v>0</v>
      </c>
      <c r="AH23" s="715">
        <v>0</v>
      </c>
      <c r="AI23" s="713">
        <v>1</v>
      </c>
      <c r="AJ23" s="713">
        <v>1</v>
      </c>
      <c r="AK23" s="713">
        <v>1</v>
      </c>
      <c r="AL23" s="713">
        <v>1</v>
      </c>
      <c r="AM23" s="714">
        <v>0.65</v>
      </c>
      <c r="AN23" s="715">
        <v>0</v>
      </c>
      <c r="AO23" s="715">
        <v>0</v>
      </c>
      <c r="AP23" s="713">
        <v>1</v>
      </c>
      <c r="AQ23" s="713">
        <v>1</v>
      </c>
      <c r="AR23" s="713">
        <v>1</v>
      </c>
      <c r="AS23" s="713">
        <v>1</v>
      </c>
      <c r="AT23" s="714">
        <v>0.65</v>
      </c>
      <c r="AU23" s="715">
        <v>0</v>
      </c>
      <c r="AV23" s="715">
        <v>0</v>
      </c>
      <c r="AW23" s="713">
        <v>1</v>
      </c>
      <c r="AX23" s="713">
        <v>1</v>
      </c>
      <c r="AY23" s="713">
        <v>1</v>
      </c>
      <c r="AZ23" s="713">
        <v>1</v>
      </c>
      <c r="BA23" s="714">
        <v>0.65</v>
      </c>
      <c r="BB23" s="715">
        <v>0</v>
      </c>
      <c r="BC23" s="715">
        <v>0</v>
      </c>
      <c r="BD23" s="716">
        <v>1</v>
      </c>
      <c r="BE23" s="716">
        <v>1</v>
      </c>
      <c r="BF23" s="716">
        <v>0</v>
      </c>
      <c r="BG23" s="716">
        <v>0</v>
      </c>
      <c r="BH23" s="716">
        <v>0</v>
      </c>
      <c r="BI23" s="717">
        <v>0</v>
      </c>
      <c r="BJ23" s="717">
        <v>0</v>
      </c>
      <c r="BK23" s="716">
        <v>1</v>
      </c>
      <c r="BL23" s="716">
        <v>1</v>
      </c>
      <c r="BM23" s="716">
        <v>1</v>
      </c>
      <c r="BN23" s="716">
        <v>1</v>
      </c>
      <c r="BO23" s="718">
        <v>0.65</v>
      </c>
      <c r="BP23" s="717">
        <v>0</v>
      </c>
      <c r="BQ23" s="717">
        <v>0</v>
      </c>
      <c r="BR23" s="716">
        <v>1</v>
      </c>
      <c r="BS23" s="716">
        <v>1</v>
      </c>
      <c r="BT23" s="716">
        <v>1</v>
      </c>
      <c r="BU23" s="716">
        <v>1</v>
      </c>
      <c r="BV23" s="718">
        <v>0.65</v>
      </c>
      <c r="BW23" s="717">
        <v>0</v>
      </c>
      <c r="BX23" s="717">
        <v>0</v>
      </c>
      <c r="BY23" s="716">
        <v>1</v>
      </c>
      <c r="BZ23" s="716">
        <v>1</v>
      </c>
      <c r="CA23" s="716">
        <v>1</v>
      </c>
      <c r="CB23" s="716">
        <v>1</v>
      </c>
      <c r="CC23" s="718">
        <v>0.65</v>
      </c>
      <c r="CD23" s="717">
        <v>0</v>
      </c>
      <c r="CE23" s="717">
        <v>0</v>
      </c>
      <c r="CF23" s="716">
        <v>1</v>
      </c>
      <c r="CG23" s="716">
        <v>1</v>
      </c>
      <c r="CH23" s="716">
        <v>1</v>
      </c>
      <c r="CI23" s="716">
        <v>0</v>
      </c>
      <c r="CJ23" s="718">
        <v>0.65</v>
      </c>
      <c r="CK23" s="717">
        <v>0</v>
      </c>
      <c r="CL23" s="717">
        <v>0</v>
      </c>
      <c r="CM23" s="716">
        <v>1</v>
      </c>
      <c r="CN23" s="716">
        <v>1</v>
      </c>
      <c r="CO23" s="716">
        <v>1</v>
      </c>
      <c r="CP23" s="716">
        <v>1</v>
      </c>
      <c r="CQ23" s="718">
        <v>0.65</v>
      </c>
      <c r="CR23" s="717">
        <v>0</v>
      </c>
      <c r="CS23" s="717">
        <v>0</v>
      </c>
      <c r="CT23" s="716">
        <v>1</v>
      </c>
      <c r="CU23" s="716">
        <v>0.5</v>
      </c>
      <c r="CV23" s="716">
        <v>1</v>
      </c>
      <c r="CW23" s="716">
        <v>1</v>
      </c>
      <c r="CX23" s="718">
        <v>0.65</v>
      </c>
      <c r="CY23" s="717">
        <v>0</v>
      </c>
      <c r="CZ23" s="717">
        <v>0</v>
      </c>
      <c r="DA23" s="716">
        <v>1</v>
      </c>
      <c r="DB23" s="716">
        <v>1</v>
      </c>
      <c r="DC23" s="716">
        <v>1</v>
      </c>
      <c r="DD23" s="716">
        <v>1</v>
      </c>
      <c r="DE23" s="718">
        <v>0.65</v>
      </c>
      <c r="DF23" s="717">
        <v>0</v>
      </c>
      <c r="DG23" s="717">
        <v>0</v>
      </c>
      <c r="DH23" s="716">
        <v>1</v>
      </c>
      <c r="DI23" s="716">
        <v>1</v>
      </c>
      <c r="DJ23" s="716">
        <v>1</v>
      </c>
      <c r="DK23" s="716">
        <v>1</v>
      </c>
      <c r="DL23" s="718">
        <v>0.65</v>
      </c>
      <c r="DM23" s="717">
        <v>0</v>
      </c>
      <c r="DN23" s="717">
        <v>0</v>
      </c>
      <c r="DO23" s="716">
        <v>1</v>
      </c>
      <c r="DP23" s="716">
        <v>1</v>
      </c>
      <c r="DQ23" s="716">
        <v>1</v>
      </c>
      <c r="DR23" s="716">
        <v>1</v>
      </c>
      <c r="DS23" s="718">
        <v>0.65</v>
      </c>
      <c r="DT23" s="717">
        <v>0</v>
      </c>
      <c r="DU23" s="717">
        <v>0</v>
      </c>
      <c r="DV23" s="716">
        <v>1</v>
      </c>
      <c r="DW23" s="716">
        <v>1</v>
      </c>
      <c r="DX23" s="716">
        <v>1</v>
      </c>
      <c r="DY23" s="716">
        <v>0</v>
      </c>
      <c r="DZ23" s="716">
        <v>0</v>
      </c>
      <c r="EA23" s="717">
        <v>0</v>
      </c>
      <c r="EB23" s="717">
        <v>0</v>
      </c>
      <c r="EC23" s="716">
        <v>1</v>
      </c>
      <c r="ED23" s="716">
        <v>1</v>
      </c>
      <c r="EE23" s="716">
        <v>1</v>
      </c>
      <c r="EF23" s="716">
        <v>1</v>
      </c>
      <c r="EG23" s="718">
        <v>0.65</v>
      </c>
      <c r="EH23" s="717">
        <v>0</v>
      </c>
      <c r="EI23" s="717">
        <v>0</v>
      </c>
      <c r="EJ23" s="716">
        <v>1</v>
      </c>
      <c r="EK23" s="716">
        <v>1</v>
      </c>
      <c r="EL23" s="716">
        <v>1</v>
      </c>
      <c r="EM23" s="716">
        <v>1</v>
      </c>
      <c r="EN23" s="718">
        <v>0.65</v>
      </c>
      <c r="EO23" s="717">
        <v>0</v>
      </c>
      <c r="EP23" s="717">
        <v>0</v>
      </c>
      <c r="EQ23" s="716">
        <v>1</v>
      </c>
      <c r="ER23" s="716">
        <v>1</v>
      </c>
      <c r="ES23" s="716">
        <v>1</v>
      </c>
      <c r="ET23" s="716">
        <v>1</v>
      </c>
      <c r="EU23" s="718">
        <v>0.65</v>
      </c>
      <c r="EV23" s="717">
        <v>0</v>
      </c>
      <c r="EW23" s="717">
        <v>0</v>
      </c>
      <c r="EX23" s="716">
        <v>1</v>
      </c>
      <c r="EY23" s="716">
        <v>1</v>
      </c>
      <c r="EZ23" s="716">
        <v>1</v>
      </c>
      <c r="FA23" s="716">
        <v>1</v>
      </c>
      <c r="FB23" s="718">
        <v>0.65</v>
      </c>
      <c r="FC23" s="717">
        <v>0</v>
      </c>
      <c r="FD23" s="717">
        <v>0</v>
      </c>
      <c r="FE23" s="716">
        <v>1</v>
      </c>
      <c r="FF23" s="716">
        <v>1</v>
      </c>
      <c r="FG23" s="716">
        <v>1</v>
      </c>
      <c r="FH23" s="716">
        <v>0</v>
      </c>
      <c r="FI23" s="718">
        <v>0.65</v>
      </c>
      <c r="FJ23" s="717">
        <v>0</v>
      </c>
      <c r="FK23" s="717">
        <v>0</v>
      </c>
      <c r="FL23" s="716">
        <v>1</v>
      </c>
      <c r="FM23" s="716">
        <v>1</v>
      </c>
      <c r="FN23" s="716">
        <v>1</v>
      </c>
      <c r="FO23" s="716">
        <v>1</v>
      </c>
      <c r="FP23" s="718">
        <v>0.65</v>
      </c>
      <c r="FQ23" s="717">
        <v>0</v>
      </c>
      <c r="FR23" s="717">
        <v>0</v>
      </c>
      <c r="FS23" s="716">
        <v>1</v>
      </c>
      <c r="FT23" s="716">
        <v>1</v>
      </c>
      <c r="FU23" s="716">
        <v>1</v>
      </c>
      <c r="FV23" s="716">
        <v>1</v>
      </c>
      <c r="FW23" s="718">
        <v>0.65</v>
      </c>
      <c r="FX23" s="717">
        <v>0</v>
      </c>
      <c r="FY23" s="717">
        <v>0</v>
      </c>
      <c r="FZ23" s="716">
        <v>1</v>
      </c>
      <c r="GA23" s="716">
        <v>1</v>
      </c>
      <c r="GB23" s="716">
        <v>1</v>
      </c>
      <c r="GC23" s="716">
        <v>1</v>
      </c>
      <c r="GD23" s="718">
        <v>0.65</v>
      </c>
      <c r="GE23" s="717">
        <v>0</v>
      </c>
      <c r="GF23" s="717">
        <v>0</v>
      </c>
      <c r="GG23" s="716">
        <v>1</v>
      </c>
      <c r="GH23" s="716">
        <v>1</v>
      </c>
      <c r="GI23" s="716">
        <v>1</v>
      </c>
      <c r="GJ23" s="716">
        <v>1</v>
      </c>
      <c r="GK23" s="718">
        <v>0.65</v>
      </c>
      <c r="GL23" s="717">
        <v>0</v>
      </c>
      <c r="GM23" s="717">
        <v>0</v>
      </c>
      <c r="GN23" s="716">
        <v>1</v>
      </c>
      <c r="GO23" s="716">
        <v>1</v>
      </c>
      <c r="GP23" s="716">
        <v>1</v>
      </c>
      <c r="GQ23" s="716">
        <v>1</v>
      </c>
      <c r="GR23" s="718">
        <v>0.65</v>
      </c>
      <c r="GS23" s="717">
        <v>0</v>
      </c>
      <c r="GT23" s="717">
        <v>0</v>
      </c>
      <c r="GU23" s="716">
        <v>1</v>
      </c>
      <c r="GV23" s="716">
        <v>1</v>
      </c>
      <c r="GW23" s="716">
        <v>1</v>
      </c>
      <c r="GX23" s="716">
        <v>1</v>
      </c>
      <c r="GY23" s="718">
        <v>0.65</v>
      </c>
      <c r="GZ23" s="717">
        <v>0</v>
      </c>
      <c r="HA23" s="717">
        <v>0</v>
      </c>
      <c r="HB23" s="716">
        <v>1</v>
      </c>
      <c r="HC23" s="716">
        <v>1</v>
      </c>
      <c r="HD23" s="716">
        <v>1</v>
      </c>
      <c r="HE23" s="716">
        <v>1</v>
      </c>
      <c r="HF23" s="718">
        <v>0.65</v>
      </c>
      <c r="HG23" s="717">
        <v>0</v>
      </c>
      <c r="HH23" s="717">
        <v>0</v>
      </c>
      <c r="HI23" s="716">
        <v>1</v>
      </c>
      <c r="HJ23" s="716">
        <v>1</v>
      </c>
      <c r="HK23" s="716">
        <v>1</v>
      </c>
      <c r="HL23" s="716">
        <v>1</v>
      </c>
      <c r="HM23" s="718">
        <v>0.65</v>
      </c>
      <c r="HN23" s="717">
        <v>0</v>
      </c>
      <c r="HO23" s="717">
        <v>0</v>
      </c>
      <c r="HP23" s="716">
        <v>1</v>
      </c>
      <c r="HQ23" s="716">
        <v>1</v>
      </c>
      <c r="HR23" s="716">
        <v>1</v>
      </c>
      <c r="HS23" s="716">
        <v>1</v>
      </c>
      <c r="HT23" s="718">
        <v>0.65</v>
      </c>
      <c r="HU23" s="717">
        <v>0</v>
      </c>
      <c r="HV23" s="717">
        <v>0</v>
      </c>
      <c r="HW23" s="716">
        <v>1</v>
      </c>
      <c r="HX23" s="716">
        <v>1</v>
      </c>
      <c r="HY23" s="716">
        <v>1</v>
      </c>
      <c r="HZ23" s="716">
        <v>1</v>
      </c>
      <c r="IA23" s="718">
        <v>0.65</v>
      </c>
      <c r="IB23" s="717">
        <v>0</v>
      </c>
      <c r="IC23" s="717">
        <v>0</v>
      </c>
      <c r="ID23" s="716">
        <v>1</v>
      </c>
      <c r="IE23" s="716">
        <v>1</v>
      </c>
      <c r="IF23" s="716">
        <v>1</v>
      </c>
      <c r="IG23" s="716">
        <v>1</v>
      </c>
      <c r="IH23" s="718">
        <v>0</v>
      </c>
      <c r="II23" s="717">
        <v>0</v>
      </c>
      <c r="IJ23" s="717">
        <v>0</v>
      </c>
      <c r="IK23" s="716">
        <v>1</v>
      </c>
      <c r="IL23" s="716">
        <v>1</v>
      </c>
      <c r="IM23" s="716">
        <v>1</v>
      </c>
      <c r="IN23" s="716">
        <v>1</v>
      </c>
      <c r="IO23" s="718">
        <v>0.65</v>
      </c>
      <c r="IP23" s="717">
        <v>0</v>
      </c>
      <c r="IQ23" s="717">
        <v>0</v>
      </c>
      <c r="IR23" s="716">
        <v>0</v>
      </c>
      <c r="IS23" s="716">
        <v>1</v>
      </c>
      <c r="IT23" s="716">
        <v>1</v>
      </c>
      <c r="IU23" s="716">
        <v>1</v>
      </c>
      <c r="IV23" s="718">
        <v>0.65</v>
      </c>
      <c r="IW23" s="717">
        <v>0</v>
      </c>
      <c r="IX23" s="717">
        <v>0</v>
      </c>
      <c r="IY23" s="716">
        <v>1</v>
      </c>
      <c r="IZ23" s="716">
        <v>1</v>
      </c>
      <c r="JA23" s="716">
        <v>1</v>
      </c>
      <c r="JB23" s="716">
        <v>1</v>
      </c>
      <c r="JC23" s="718">
        <v>0.65</v>
      </c>
      <c r="JD23" s="717">
        <v>0</v>
      </c>
      <c r="JE23" s="717">
        <v>0</v>
      </c>
      <c r="JF23" s="716">
        <v>1</v>
      </c>
      <c r="JG23" s="716">
        <v>1</v>
      </c>
      <c r="JH23" s="716">
        <v>1</v>
      </c>
      <c r="JI23" s="716">
        <v>1</v>
      </c>
      <c r="JJ23" s="718">
        <v>0.65</v>
      </c>
      <c r="JK23" s="717">
        <v>0</v>
      </c>
      <c r="JL23" s="717">
        <v>0</v>
      </c>
      <c r="JM23" s="716">
        <v>1</v>
      </c>
      <c r="JN23" s="716">
        <v>1</v>
      </c>
      <c r="JO23" s="716">
        <v>1</v>
      </c>
      <c r="JP23" s="716">
        <v>1</v>
      </c>
      <c r="JQ23" s="718">
        <v>0.65</v>
      </c>
      <c r="JR23" s="717">
        <v>0</v>
      </c>
      <c r="JS23" s="717">
        <v>0</v>
      </c>
      <c r="JT23" s="716">
        <v>1</v>
      </c>
      <c r="JU23" s="716">
        <v>1</v>
      </c>
      <c r="JV23" s="716">
        <v>1</v>
      </c>
      <c r="JW23" s="716">
        <v>1</v>
      </c>
      <c r="JX23" s="718">
        <v>0.65</v>
      </c>
      <c r="JY23" s="717">
        <v>0</v>
      </c>
      <c r="JZ23" s="717">
        <v>0</v>
      </c>
      <c r="KA23" s="716">
        <v>1</v>
      </c>
      <c r="KB23" s="716">
        <v>1</v>
      </c>
      <c r="KC23" s="716">
        <v>1</v>
      </c>
      <c r="KD23" s="716">
        <v>1</v>
      </c>
      <c r="KE23" s="718">
        <v>0.65</v>
      </c>
      <c r="KF23" s="717">
        <v>0</v>
      </c>
      <c r="KG23" s="717">
        <v>0</v>
      </c>
      <c r="KH23" s="716">
        <v>1</v>
      </c>
      <c r="KI23" s="716">
        <v>1</v>
      </c>
      <c r="KJ23" s="717">
        <v>0</v>
      </c>
      <c r="KK23" s="717">
        <v>0</v>
      </c>
      <c r="KL23" s="718">
        <v>0.65</v>
      </c>
      <c r="KM23" s="717">
        <v>0</v>
      </c>
      <c r="KN23" s="717">
        <v>0</v>
      </c>
      <c r="KO23" s="716">
        <v>1</v>
      </c>
      <c r="KP23" s="716">
        <v>1</v>
      </c>
      <c r="KQ23" s="717">
        <v>0</v>
      </c>
      <c r="KR23" s="716">
        <v>1</v>
      </c>
      <c r="KS23" s="718">
        <v>0.65</v>
      </c>
      <c r="KT23" s="717">
        <v>0</v>
      </c>
      <c r="KU23" s="717">
        <v>0</v>
      </c>
      <c r="KV23" s="717">
        <v>0</v>
      </c>
      <c r="KW23" s="716">
        <v>1</v>
      </c>
      <c r="KX23" s="716">
        <v>1</v>
      </c>
      <c r="KY23" s="716">
        <v>1</v>
      </c>
      <c r="KZ23" s="718">
        <v>0.65</v>
      </c>
      <c r="LA23" s="717">
        <v>0</v>
      </c>
      <c r="LB23" s="717">
        <v>0</v>
      </c>
      <c r="LC23" s="716">
        <v>1</v>
      </c>
      <c r="LD23" s="716">
        <v>1</v>
      </c>
      <c r="LE23" s="716">
        <v>1</v>
      </c>
      <c r="LF23" s="716">
        <v>1</v>
      </c>
      <c r="LG23" s="718">
        <v>0.65</v>
      </c>
      <c r="LH23" s="717">
        <v>0</v>
      </c>
      <c r="LI23" s="717">
        <v>0</v>
      </c>
      <c r="LJ23" s="716">
        <v>1</v>
      </c>
      <c r="LK23" s="716">
        <v>1</v>
      </c>
      <c r="LL23" s="716">
        <v>1</v>
      </c>
      <c r="LM23" s="716">
        <v>1</v>
      </c>
      <c r="LN23" s="718">
        <v>0.65</v>
      </c>
      <c r="LO23" s="717">
        <v>0</v>
      </c>
      <c r="LP23" s="717">
        <v>0</v>
      </c>
      <c r="LQ23" s="716">
        <v>1</v>
      </c>
      <c r="LR23" s="716">
        <v>1</v>
      </c>
      <c r="LS23" s="716">
        <v>1</v>
      </c>
      <c r="LT23" s="716">
        <v>1</v>
      </c>
      <c r="LU23" s="718">
        <v>0.65</v>
      </c>
      <c r="LV23" s="717">
        <v>0</v>
      </c>
      <c r="LW23" s="717">
        <v>0</v>
      </c>
      <c r="LX23" s="716">
        <v>1</v>
      </c>
      <c r="LY23" s="716">
        <v>1</v>
      </c>
      <c r="LZ23" s="716">
        <v>1</v>
      </c>
      <c r="MA23" s="716">
        <v>1</v>
      </c>
      <c r="MB23" s="718">
        <v>0.65</v>
      </c>
      <c r="MC23" s="717">
        <v>0</v>
      </c>
      <c r="MD23" s="717">
        <v>0</v>
      </c>
      <c r="ME23" s="716">
        <v>1</v>
      </c>
      <c r="MF23" s="716">
        <v>1</v>
      </c>
      <c r="MG23" s="716">
        <v>1</v>
      </c>
      <c r="MH23" s="716">
        <v>1</v>
      </c>
      <c r="MI23" s="718">
        <v>0.65</v>
      </c>
      <c r="MJ23" s="717">
        <v>0</v>
      </c>
      <c r="MK23" s="717">
        <v>0</v>
      </c>
      <c r="ML23" s="716">
        <v>1</v>
      </c>
      <c r="MM23" s="716">
        <v>1</v>
      </c>
      <c r="MN23" s="716">
        <v>1</v>
      </c>
      <c r="MO23" s="716">
        <v>1</v>
      </c>
      <c r="MP23" s="718">
        <v>0.65</v>
      </c>
      <c r="MQ23" s="717">
        <v>0</v>
      </c>
      <c r="MR23" s="717">
        <v>0</v>
      </c>
      <c r="MS23" s="716">
        <v>1</v>
      </c>
      <c r="MT23" s="716">
        <v>1</v>
      </c>
      <c r="MU23" s="716">
        <v>1</v>
      </c>
      <c r="MV23" s="716">
        <v>1</v>
      </c>
      <c r="MW23" s="718">
        <v>0.65</v>
      </c>
      <c r="MX23" s="717">
        <v>0</v>
      </c>
      <c r="MY23" s="717">
        <v>0</v>
      </c>
      <c r="MZ23" s="716">
        <v>1</v>
      </c>
      <c r="NA23" s="716">
        <v>1</v>
      </c>
      <c r="NB23" s="716">
        <v>1</v>
      </c>
      <c r="NC23" s="716">
        <v>1</v>
      </c>
      <c r="ND23" s="718">
        <v>0.65</v>
      </c>
      <c r="NE23" s="717">
        <v>0</v>
      </c>
      <c r="NF23" s="717">
        <v>0</v>
      </c>
      <c r="NG23" s="716">
        <v>1</v>
      </c>
      <c r="NH23" s="716">
        <v>1</v>
      </c>
      <c r="NI23" s="716">
        <v>1</v>
      </c>
      <c r="NJ23" s="716">
        <v>1</v>
      </c>
      <c r="NK23" s="718">
        <v>0.65</v>
      </c>
      <c r="NL23" s="717">
        <v>0</v>
      </c>
      <c r="NM23" s="717">
        <v>0</v>
      </c>
      <c r="NN23" s="716">
        <v>1</v>
      </c>
      <c r="NO23" s="716">
        <v>1</v>
      </c>
      <c r="NP23" s="716">
        <v>1</v>
      </c>
      <c r="NQ23" s="716">
        <v>1</v>
      </c>
      <c r="NR23" s="718">
        <v>0.65</v>
      </c>
      <c r="NS23" s="717">
        <v>0</v>
      </c>
      <c r="NT23" s="717">
        <v>0</v>
      </c>
      <c r="NU23" s="716">
        <v>1</v>
      </c>
      <c r="NV23" s="716">
        <v>1</v>
      </c>
      <c r="NW23" s="716">
        <v>1</v>
      </c>
      <c r="NX23" s="716">
        <v>1</v>
      </c>
      <c r="NY23" s="718">
        <v>0.65</v>
      </c>
      <c r="NZ23" s="717">
        <v>0</v>
      </c>
      <c r="OA23" s="717">
        <v>0</v>
      </c>
      <c r="OB23" s="716">
        <v>1</v>
      </c>
      <c r="OC23" s="716">
        <v>1</v>
      </c>
      <c r="OD23" s="716">
        <v>1</v>
      </c>
      <c r="OE23" s="716">
        <v>1</v>
      </c>
      <c r="OF23" s="718">
        <v>0.65</v>
      </c>
      <c r="OG23" s="717">
        <v>0</v>
      </c>
      <c r="OH23" s="717">
        <v>0</v>
      </c>
      <c r="OI23" s="716">
        <v>1</v>
      </c>
      <c r="OJ23" s="716">
        <v>1</v>
      </c>
      <c r="OK23" s="716">
        <v>1</v>
      </c>
      <c r="OL23" s="716">
        <v>1</v>
      </c>
      <c r="OM23" s="718">
        <v>0.65</v>
      </c>
      <c r="ON23" s="717">
        <v>0</v>
      </c>
      <c r="OO23" s="717">
        <v>0</v>
      </c>
      <c r="OP23" s="716">
        <v>1</v>
      </c>
      <c r="OQ23" s="716">
        <v>1</v>
      </c>
      <c r="OR23" s="716">
        <v>1</v>
      </c>
      <c r="OS23" s="716">
        <v>1</v>
      </c>
      <c r="OT23" s="718">
        <v>0.65</v>
      </c>
      <c r="OU23" s="717">
        <v>0</v>
      </c>
      <c r="OV23" s="717">
        <v>0</v>
      </c>
      <c r="OW23" s="716">
        <v>0</v>
      </c>
      <c r="OX23" s="716">
        <v>1</v>
      </c>
      <c r="OY23" s="716">
        <v>1</v>
      </c>
      <c r="OZ23" s="716">
        <v>1</v>
      </c>
      <c r="PA23" s="718">
        <v>0.65</v>
      </c>
      <c r="PB23" s="717">
        <v>0</v>
      </c>
      <c r="PC23" s="717">
        <v>0</v>
      </c>
      <c r="PD23" s="716">
        <v>1</v>
      </c>
      <c r="PE23" s="716">
        <v>1</v>
      </c>
      <c r="PF23" s="716">
        <v>1</v>
      </c>
      <c r="PG23" s="716">
        <v>0</v>
      </c>
      <c r="PH23" s="718">
        <v>0</v>
      </c>
      <c r="PI23" s="717">
        <v>0</v>
      </c>
      <c r="PJ23" s="717">
        <v>0</v>
      </c>
      <c r="PK23" s="716">
        <v>1</v>
      </c>
      <c r="PL23" s="716">
        <v>1</v>
      </c>
      <c r="PM23" s="716">
        <v>1</v>
      </c>
      <c r="PN23" s="716">
        <v>1</v>
      </c>
      <c r="PO23" s="718">
        <v>0.65</v>
      </c>
      <c r="PP23" s="717"/>
      <c r="PQ23" s="717"/>
      <c r="PR23" s="716">
        <v>1</v>
      </c>
      <c r="PS23" s="716">
        <v>1</v>
      </c>
      <c r="PT23" s="716">
        <v>1</v>
      </c>
      <c r="PU23" s="716">
        <v>1</v>
      </c>
      <c r="PV23" s="718">
        <v>0.65</v>
      </c>
      <c r="PW23" s="717"/>
      <c r="PX23" s="717"/>
      <c r="PY23" s="716">
        <v>1</v>
      </c>
      <c r="PZ23" s="716">
        <v>1</v>
      </c>
      <c r="QA23" s="716">
        <v>1</v>
      </c>
      <c r="QB23" s="716">
        <v>1</v>
      </c>
      <c r="QC23" s="718">
        <v>0.65</v>
      </c>
      <c r="QD23" s="717"/>
      <c r="QE23" s="717"/>
      <c r="QF23" s="716">
        <v>1</v>
      </c>
      <c r="QG23" s="716">
        <v>1</v>
      </c>
      <c r="QH23" s="716">
        <v>1</v>
      </c>
      <c r="QI23" s="716">
        <v>1</v>
      </c>
      <c r="QJ23" s="718">
        <v>0.65</v>
      </c>
      <c r="QK23" s="717"/>
      <c r="QL23" s="717"/>
      <c r="QM23" s="716">
        <v>0</v>
      </c>
      <c r="QN23" s="716">
        <v>0</v>
      </c>
      <c r="QO23" s="716">
        <v>0</v>
      </c>
      <c r="QP23" s="716">
        <v>0</v>
      </c>
      <c r="QQ23" s="718">
        <v>0</v>
      </c>
      <c r="QR23" s="717"/>
      <c r="QS23" s="717"/>
      <c r="QT23" s="716">
        <v>1</v>
      </c>
      <c r="QU23" s="716">
        <v>1</v>
      </c>
      <c r="QV23" s="716">
        <v>1</v>
      </c>
      <c r="QW23" s="716">
        <v>1</v>
      </c>
      <c r="QX23" s="718">
        <v>0.65</v>
      </c>
      <c r="QY23" s="717"/>
      <c r="QZ23" s="717"/>
      <c r="RA23" s="716">
        <v>1</v>
      </c>
      <c r="RB23" s="716">
        <v>1</v>
      </c>
      <c r="RC23" s="716">
        <v>1</v>
      </c>
      <c r="RD23" s="717"/>
      <c r="RE23" s="718">
        <v>0.65</v>
      </c>
      <c r="RF23" s="717"/>
      <c r="RG23" s="717"/>
      <c r="RH23" s="716">
        <v>1</v>
      </c>
      <c r="RI23" s="716">
        <v>1</v>
      </c>
      <c r="RJ23" s="716">
        <v>1</v>
      </c>
      <c r="RK23" s="716">
        <v>1</v>
      </c>
      <c r="RL23" s="718">
        <v>0.65</v>
      </c>
      <c r="RM23" s="717"/>
      <c r="RN23" s="717"/>
      <c r="RO23" s="716">
        <v>0</v>
      </c>
      <c r="RP23" s="716">
        <v>1</v>
      </c>
      <c r="RQ23" s="716">
        <v>1</v>
      </c>
      <c r="RR23" s="716">
        <v>1</v>
      </c>
      <c r="RS23" s="718">
        <v>0.65</v>
      </c>
      <c r="RT23" s="717"/>
      <c r="RU23" s="717"/>
      <c r="RV23" s="716">
        <v>1</v>
      </c>
      <c r="RW23" s="716">
        <v>1</v>
      </c>
      <c r="RX23" s="716">
        <v>1</v>
      </c>
      <c r="RY23" s="716">
        <v>1</v>
      </c>
      <c r="RZ23" s="718">
        <v>0.65</v>
      </c>
      <c r="SA23" s="717"/>
      <c r="SB23" s="717"/>
      <c r="SC23" s="716">
        <v>1</v>
      </c>
      <c r="SD23" s="716">
        <v>1</v>
      </c>
      <c r="SE23" s="716">
        <v>1</v>
      </c>
      <c r="SF23" s="716">
        <v>1</v>
      </c>
      <c r="SG23" s="718">
        <v>0.65</v>
      </c>
      <c r="SH23" s="717"/>
      <c r="SI23" s="717"/>
      <c r="SJ23" s="716">
        <v>1</v>
      </c>
      <c r="SK23" s="716">
        <v>1</v>
      </c>
      <c r="SL23" s="716">
        <v>1</v>
      </c>
      <c r="SM23" s="716">
        <v>1</v>
      </c>
      <c r="SN23" s="718">
        <v>0.65</v>
      </c>
      <c r="SO23" s="717"/>
      <c r="SP23" s="717"/>
      <c r="SQ23" s="716">
        <v>1</v>
      </c>
      <c r="SR23" s="716">
        <v>1</v>
      </c>
      <c r="SS23" s="716">
        <v>1</v>
      </c>
      <c r="ST23" s="716">
        <v>1</v>
      </c>
      <c r="SU23" s="762">
        <v>0.65</v>
      </c>
      <c r="SV23" s="755"/>
      <c r="SW23" s="749"/>
      <c r="SX23" s="748">
        <v>1</v>
      </c>
      <c r="SY23" s="748">
        <v>1</v>
      </c>
      <c r="SZ23" s="748">
        <v>1</v>
      </c>
      <c r="TA23" s="748">
        <v>1</v>
      </c>
      <c r="TB23" s="750">
        <v>0.65</v>
      </c>
      <c r="TC23" s="749"/>
      <c r="TD23" s="749"/>
      <c r="TE23" s="748">
        <v>1</v>
      </c>
      <c r="TF23" s="748">
        <v>1</v>
      </c>
      <c r="TG23" s="748">
        <v>1</v>
      </c>
      <c r="TH23" s="748">
        <v>1</v>
      </c>
      <c r="TI23" s="750">
        <v>0</v>
      </c>
      <c r="TJ23" s="749"/>
      <c r="TK23" s="749"/>
      <c r="TL23" s="748">
        <v>1</v>
      </c>
      <c r="TM23" s="748">
        <v>1</v>
      </c>
      <c r="TN23" s="748">
        <v>1</v>
      </c>
      <c r="TO23" s="748">
        <v>1</v>
      </c>
      <c r="TP23" s="750">
        <v>0.65</v>
      </c>
      <c r="TQ23" s="749"/>
      <c r="TR23" s="749"/>
      <c r="TS23" s="748">
        <v>1</v>
      </c>
      <c r="TT23" s="748">
        <v>1</v>
      </c>
      <c r="TU23" s="748">
        <v>1</v>
      </c>
      <c r="TV23" s="748">
        <v>1</v>
      </c>
      <c r="TW23" s="750">
        <v>0.65</v>
      </c>
      <c r="TX23" s="749"/>
      <c r="TY23" s="766"/>
      <c r="TZ23" s="761">
        <v>1</v>
      </c>
      <c r="UA23" s="756">
        <v>1</v>
      </c>
      <c r="UB23" s="748">
        <v>1</v>
      </c>
      <c r="UC23" s="748">
        <v>1</v>
      </c>
      <c r="UD23" s="750">
        <v>0.65</v>
      </c>
      <c r="UE23" s="749"/>
      <c r="UF23" s="749"/>
      <c r="UG23" s="748">
        <v>1</v>
      </c>
      <c r="UH23" s="748">
        <v>1</v>
      </c>
      <c r="UI23" s="748">
        <v>1</v>
      </c>
      <c r="UJ23" s="748">
        <v>1</v>
      </c>
      <c r="UK23" s="750">
        <v>0.65</v>
      </c>
      <c r="UL23" s="749"/>
      <c r="UM23" s="749"/>
      <c r="UN23" s="748">
        <v>1</v>
      </c>
      <c r="UO23" s="748">
        <v>1</v>
      </c>
      <c r="UP23" s="748">
        <v>1</v>
      </c>
      <c r="UQ23" s="748">
        <v>1</v>
      </c>
      <c r="UR23" s="750">
        <v>0.65</v>
      </c>
      <c r="US23" s="749"/>
      <c r="UT23" s="749"/>
      <c r="UU23" s="748">
        <v>1</v>
      </c>
      <c r="UV23" s="748">
        <v>1</v>
      </c>
      <c r="UW23" s="748">
        <v>1</v>
      </c>
      <c r="UX23" s="748">
        <v>1</v>
      </c>
      <c r="UY23" s="750">
        <v>0.65</v>
      </c>
      <c r="UZ23" s="749"/>
      <c r="VA23" s="749"/>
      <c r="VB23" s="748">
        <v>1</v>
      </c>
      <c r="VC23" s="767">
        <v>1</v>
      </c>
      <c r="VD23" s="761">
        <v>1</v>
      </c>
      <c r="VE23" s="761">
        <v>1</v>
      </c>
      <c r="VF23" s="762">
        <v>0.65</v>
      </c>
      <c r="VG23" s="763"/>
      <c r="VH23" s="763"/>
      <c r="VI23" s="761">
        <v>1</v>
      </c>
      <c r="VJ23" s="761">
        <v>1</v>
      </c>
      <c r="VK23" s="761">
        <v>1</v>
      </c>
      <c r="VL23" s="761">
        <v>1</v>
      </c>
      <c r="VM23" s="762">
        <v>0.65</v>
      </c>
      <c r="VN23" s="763"/>
      <c r="VO23" s="763"/>
      <c r="VP23" s="761">
        <v>1</v>
      </c>
      <c r="VQ23" s="761">
        <v>1</v>
      </c>
      <c r="VR23" s="761">
        <v>1</v>
      </c>
      <c r="VS23" s="761">
        <v>1</v>
      </c>
      <c r="VT23" s="762">
        <v>0.65</v>
      </c>
      <c r="VU23" s="763"/>
      <c r="VV23" s="763"/>
      <c r="VW23" s="761">
        <v>1</v>
      </c>
      <c r="VX23" s="761">
        <v>1</v>
      </c>
      <c r="VY23" s="761">
        <v>1</v>
      </c>
      <c r="VZ23" s="761">
        <v>1</v>
      </c>
      <c r="WA23" s="762">
        <v>0.65</v>
      </c>
      <c r="WB23" s="763"/>
      <c r="WC23" s="763"/>
      <c r="WD23" s="761">
        <v>1</v>
      </c>
      <c r="WE23" s="761">
        <v>1</v>
      </c>
      <c r="WF23" s="761">
        <v>1</v>
      </c>
      <c r="WG23" s="761">
        <v>1</v>
      </c>
      <c r="WH23" s="762">
        <v>0</v>
      </c>
      <c r="WI23" s="763"/>
      <c r="WJ23" s="763"/>
      <c r="WK23" s="761">
        <v>1</v>
      </c>
      <c r="WL23" s="761">
        <v>1</v>
      </c>
      <c r="WM23" s="761">
        <v>1</v>
      </c>
      <c r="WN23" s="761">
        <v>1</v>
      </c>
      <c r="WO23" s="762">
        <v>0.65</v>
      </c>
      <c r="WP23" s="763"/>
      <c r="WQ23" s="763"/>
      <c r="WR23" s="761">
        <v>0</v>
      </c>
      <c r="WS23" s="761">
        <v>0</v>
      </c>
      <c r="WT23" s="761">
        <v>1</v>
      </c>
      <c r="WU23" s="761">
        <v>1</v>
      </c>
      <c r="WV23" s="762">
        <v>0.65</v>
      </c>
      <c r="WW23" s="763"/>
      <c r="WX23" s="763"/>
      <c r="WY23" s="761">
        <v>1</v>
      </c>
      <c r="WZ23" s="761">
        <v>1</v>
      </c>
      <c r="XA23" s="761">
        <v>1</v>
      </c>
      <c r="XB23" s="761">
        <v>1</v>
      </c>
      <c r="XC23" s="762">
        <v>0.65</v>
      </c>
      <c r="XD23" s="763"/>
      <c r="XE23" s="763"/>
      <c r="XF23" s="761">
        <v>1</v>
      </c>
      <c r="XG23" s="761">
        <v>1</v>
      </c>
      <c r="XH23" s="761">
        <v>1</v>
      </c>
      <c r="XI23" s="761">
        <v>1</v>
      </c>
      <c r="XJ23" s="762">
        <v>0.65</v>
      </c>
      <c r="XK23" s="763"/>
      <c r="XL23" s="763"/>
      <c r="XM23" s="761">
        <v>1</v>
      </c>
      <c r="XN23" s="761">
        <v>1</v>
      </c>
      <c r="XO23" s="761">
        <v>1</v>
      </c>
      <c r="XP23" s="761">
        <v>1</v>
      </c>
      <c r="XQ23" s="762">
        <v>0.65</v>
      </c>
      <c r="XR23" s="763"/>
      <c r="XS23" s="763"/>
      <c r="XT23" s="761">
        <v>1</v>
      </c>
      <c r="XU23" s="761">
        <v>1</v>
      </c>
      <c r="XV23" s="761">
        <v>1</v>
      </c>
      <c r="XW23" s="761">
        <v>1</v>
      </c>
      <c r="XX23" s="762">
        <v>0.65</v>
      </c>
      <c r="XY23" s="763"/>
      <c r="XZ23" s="763"/>
      <c r="YA23" s="761">
        <v>0</v>
      </c>
      <c r="YB23" s="761">
        <v>0</v>
      </c>
      <c r="YC23" s="761">
        <v>0</v>
      </c>
      <c r="YD23" s="761">
        <v>0</v>
      </c>
      <c r="YE23" s="761">
        <v>0</v>
      </c>
      <c r="YF23" s="763"/>
      <c r="YG23" s="763"/>
      <c r="YH23" s="761">
        <v>0</v>
      </c>
      <c r="YI23" s="761">
        <v>0</v>
      </c>
      <c r="YJ23" s="761">
        <v>0</v>
      </c>
      <c r="YK23" s="761">
        <v>0</v>
      </c>
      <c r="YL23" s="761">
        <v>0</v>
      </c>
      <c r="YM23" s="763"/>
      <c r="YN23" s="763"/>
      <c r="YO23" s="761">
        <v>0</v>
      </c>
      <c r="YP23" s="761">
        <v>0</v>
      </c>
      <c r="YQ23" s="761">
        <v>0</v>
      </c>
      <c r="YR23" s="761">
        <v>0</v>
      </c>
      <c r="YS23" s="761">
        <v>0</v>
      </c>
      <c r="YT23" s="763"/>
      <c r="YU23" s="763"/>
      <c r="YV23" s="761">
        <v>1</v>
      </c>
      <c r="YW23" s="761">
        <v>0</v>
      </c>
      <c r="YX23" s="761">
        <v>1</v>
      </c>
      <c r="YY23" s="761">
        <v>1</v>
      </c>
      <c r="YZ23" s="762">
        <v>0.65</v>
      </c>
      <c r="ZA23" s="763"/>
      <c r="ZB23" s="763"/>
      <c r="ZC23" s="761">
        <v>1</v>
      </c>
      <c r="ZD23" s="761">
        <v>1</v>
      </c>
      <c r="ZE23" s="761">
        <v>1</v>
      </c>
      <c r="ZF23" s="761">
        <v>1</v>
      </c>
      <c r="ZG23" s="762">
        <v>0.65</v>
      </c>
      <c r="ZH23" s="763"/>
      <c r="ZI23" s="763"/>
      <c r="ZJ23" s="761">
        <v>1</v>
      </c>
      <c r="ZK23" s="761">
        <v>1</v>
      </c>
      <c r="ZL23" s="761">
        <v>1</v>
      </c>
      <c r="ZM23" s="761">
        <v>1</v>
      </c>
      <c r="ZN23" s="762">
        <v>0.65</v>
      </c>
      <c r="ZO23" s="763"/>
      <c r="ZP23" s="763"/>
      <c r="ZQ23" s="761">
        <v>1</v>
      </c>
      <c r="ZR23" s="761">
        <v>1</v>
      </c>
      <c r="ZS23" s="761">
        <v>1</v>
      </c>
      <c r="ZT23" s="761">
        <v>1</v>
      </c>
      <c r="ZU23" s="762">
        <v>0.65</v>
      </c>
      <c r="ZV23" s="763"/>
      <c r="ZW23" s="763"/>
      <c r="ZX23" s="761">
        <v>1</v>
      </c>
      <c r="ZY23" s="761">
        <v>1</v>
      </c>
      <c r="ZZ23" s="761">
        <v>1</v>
      </c>
      <c r="AAA23" s="761">
        <v>1</v>
      </c>
      <c r="AAB23" s="762">
        <v>0.65</v>
      </c>
      <c r="AAC23" s="763"/>
      <c r="AAD23" s="763"/>
      <c r="AAE23" s="761">
        <v>1</v>
      </c>
      <c r="AAF23" s="761">
        <v>0</v>
      </c>
      <c r="AAG23" s="761">
        <v>0</v>
      </c>
      <c r="AAH23" s="761">
        <v>0</v>
      </c>
      <c r="AAI23" s="762">
        <v>0.65</v>
      </c>
      <c r="AAJ23" s="763"/>
      <c r="AAK23" s="763"/>
      <c r="AAL23" s="761">
        <v>1</v>
      </c>
      <c r="AAM23" s="761">
        <v>1</v>
      </c>
      <c r="AAN23" s="761">
        <v>1</v>
      </c>
      <c r="AAO23" s="761">
        <v>1</v>
      </c>
      <c r="AAP23" s="762">
        <v>0.65</v>
      </c>
      <c r="AAQ23" s="763"/>
      <c r="AAR23" s="763"/>
      <c r="AAS23" s="761">
        <v>1</v>
      </c>
      <c r="AAT23" s="761">
        <v>1</v>
      </c>
      <c r="AAU23" s="761">
        <v>1</v>
      </c>
      <c r="AAV23" s="761">
        <v>1</v>
      </c>
      <c r="AAW23" s="762">
        <v>0.65</v>
      </c>
      <c r="AAX23" s="763"/>
      <c r="AAY23" s="763"/>
      <c r="AAZ23" s="761">
        <v>1</v>
      </c>
      <c r="ABA23" s="761">
        <v>1</v>
      </c>
      <c r="ABB23" s="761">
        <v>1</v>
      </c>
      <c r="ABC23" s="761">
        <v>1</v>
      </c>
      <c r="ABD23" s="762">
        <v>0.65</v>
      </c>
      <c r="ABE23" s="763"/>
      <c r="ABF23" s="763"/>
      <c r="ABG23" s="761">
        <v>1</v>
      </c>
      <c r="ABH23" s="761">
        <v>1</v>
      </c>
      <c r="ABI23" s="761">
        <v>1</v>
      </c>
      <c r="ABJ23" s="761">
        <v>1</v>
      </c>
      <c r="ABK23" s="762">
        <v>0.65</v>
      </c>
      <c r="ABL23" s="763"/>
      <c r="ABM23" s="763"/>
      <c r="ABN23" s="761">
        <v>1</v>
      </c>
      <c r="ABO23" s="761">
        <v>1</v>
      </c>
      <c r="ABP23" s="761">
        <v>1</v>
      </c>
      <c r="ABQ23" s="761">
        <v>1</v>
      </c>
      <c r="ABR23" s="762">
        <v>0.65</v>
      </c>
      <c r="ABS23" s="763"/>
      <c r="ABT23" s="763"/>
      <c r="ABU23" s="761">
        <v>1</v>
      </c>
      <c r="ABV23" s="761">
        <v>1</v>
      </c>
      <c r="ABW23" s="761">
        <v>1</v>
      </c>
      <c r="ABX23" s="761">
        <v>1</v>
      </c>
      <c r="ABY23" s="762">
        <v>0.65</v>
      </c>
      <c r="ABZ23" s="763"/>
      <c r="ACA23" s="763"/>
      <c r="ACB23" s="761">
        <v>1</v>
      </c>
      <c r="ACC23" s="761">
        <v>1</v>
      </c>
      <c r="ACD23" s="761">
        <v>1</v>
      </c>
      <c r="ACE23" s="761">
        <v>1</v>
      </c>
      <c r="ACF23" s="762">
        <v>0.65</v>
      </c>
      <c r="ACG23" s="763"/>
      <c r="ACH23" s="763"/>
      <c r="ACI23" s="761">
        <v>0</v>
      </c>
      <c r="ACJ23" s="761">
        <v>1</v>
      </c>
      <c r="ACK23" s="761">
        <v>1</v>
      </c>
      <c r="ACL23" s="761">
        <v>1</v>
      </c>
      <c r="ACM23" s="762">
        <v>0.65</v>
      </c>
      <c r="ACN23" s="763"/>
      <c r="ACO23" s="763"/>
      <c r="ACP23" s="761">
        <v>1</v>
      </c>
      <c r="ACQ23" s="761">
        <v>1</v>
      </c>
      <c r="ACR23" s="761">
        <v>1</v>
      </c>
      <c r="ACS23" s="761">
        <v>1</v>
      </c>
      <c r="ACT23" s="762">
        <v>0</v>
      </c>
      <c r="ACU23" s="763"/>
      <c r="ACV23" s="763"/>
      <c r="ACW23" s="761">
        <v>1</v>
      </c>
      <c r="ACX23" s="761">
        <v>1</v>
      </c>
      <c r="ACY23" s="761">
        <v>1</v>
      </c>
      <c r="ACZ23" s="761">
        <v>1</v>
      </c>
      <c r="ADA23" s="762">
        <v>0.65</v>
      </c>
      <c r="ADB23" s="763"/>
      <c r="ADC23" s="763"/>
      <c r="ADD23" s="761">
        <v>1</v>
      </c>
      <c r="ADE23" s="761">
        <v>1</v>
      </c>
      <c r="ADF23" s="761">
        <v>1</v>
      </c>
      <c r="ADG23" s="761">
        <v>1</v>
      </c>
      <c r="ADH23" s="762">
        <v>0</v>
      </c>
      <c r="ADI23" s="763"/>
      <c r="ADJ23" s="763"/>
      <c r="ADK23" s="762">
        <v>0</v>
      </c>
      <c r="ADL23" s="762">
        <v>0</v>
      </c>
      <c r="ADM23" s="762">
        <v>0</v>
      </c>
      <c r="ADN23" s="762">
        <v>0</v>
      </c>
      <c r="ADO23" s="762">
        <v>0</v>
      </c>
      <c r="ADP23" s="763"/>
      <c r="ADQ23" s="763"/>
      <c r="ADR23" s="762">
        <v>0</v>
      </c>
      <c r="ADS23" s="762">
        <v>0</v>
      </c>
      <c r="ADT23" s="762">
        <v>0</v>
      </c>
      <c r="ADU23" s="762">
        <v>0</v>
      </c>
      <c r="ADV23" s="762">
        <v>0</v>
      </c>
      <c r="ADW23" s="763"/>
      <c r="ADX23" s="763"/>
      <c r="ADY23" s="762">
        <v>0</v>
      </c>
      <c r="ADZ23" s="762">
        <v>0</v>
      </c>
      <c r="AEA23" s="762">
        <v>0</v>
      </c>
      <c r="AEB23" s="762">
        <v>0</v>
      </c>
      <c r="AEC23" s="762">
        <v>0</v>
      </c>
      <c r="AED23" s="763"/>
      <c r="AEE23" s="763"/>
      <c r="AEF23" s="761">
        <v>1</v>
      </c>
      <c r="AEG23" s="761">
        <v>1</v>
      </c>
      <c r="AEH23" s="761">
        <v>1</v>
      </c>
      <c r="AEI23" s="761">
        <v>1</v>
      </c>
      <c r="AEJ23" s="762">
        <v>0.65</v>
      </c>
      <c r="AEK23" s="763"/>
      <c r="AEL23" s="763"/>
      <c r="AEM23" s="761">
        <v>1</v>
      </c>
      <c r="AEN23" s="761">
        <v>1</v>
      </c>
      <c r="AEO23" s="761">
        <v>1</v>
      </c>
      <c r="AEP23" s="761">
        <v>0</v>
      </c>
      <c r="AEQ23" s="762">
        <v>0.65</v>
      </c>
      <c r="AER23" s="763"/>
      <c r="AES23" s="763"/>
      <c r="AET23" s="761">
        <v>1</v>
      </c>
      <c r="AEU23" s="761">
        <v>1</v>
      </c>
      <c r="AEV23" s="761">
        <v>1</v>
      </c>
      <c r="AEW23" s="761">
        <v>1</v>
      </c>
      <c r="AEX23" s="762">
        <v>0.65</v>
      </c>
      <c r="AEY23" s="763"/>
      <c r="AEZ23" s="763"/>
      <c r="AFA23" s="762">
        <v>1</v>
      </c>
      <c r="AFB23" s="762">
        <v>1</v>
      </c>
      <c r="AFC23" s="762">
        <v>1</v>
      </c>
      <c r="AFD23" s="762">
        <v>1</v>
      </c>
      <c r="AFE23" s="762">
        <v>0.65</v>
      </c>
      <c r="AFF23" s="763"/>
      <c r="AFG23" s="763"/>
      <c r="AFH23" s="761">
        <v>1</v>
      </c>
      <c r="AFI23" s="761">
        <v>1</v>
      </c>
      <c r="AFJ23" s="761">
        <v>1</v>
      </c>
      <c r="AFK23" s="761">
        <v>1</v>
      </c>
      <c r="AFL23" s="762">
        <v>0.65</v>
      </c>
      <c r="AFM23" s="763"/>
      <c r="AFN23" s="763"/>
      <c r="AFO23" s="761">
        <v>1</v>
      </c>
      <c r="AFP23" s="761">
        <v>1</v>
      </c>
      <c r="AFQ23" s="761">
        <v>1</v>
      </c>
      <c r="AFR23" s="761">
        <v>1</v>
      </c>
      <c r="AFS23" s="762">
        <v>0.65</v>
      </c>
      <c r="AFT23" s="763"/>
      <c r="AFU23" s="763"/>
      <c r="AFV23" s="761">
        <v>1</v>
      </c>
      <c r="AFW23" s="761">
        <v>1</v>
      </c>
      <c r="AFX23" s="761">
        <v>1</v>
      </c>
      <c r="AFY23" s="761">
        <v>1</v>
      </c>
      <c r="AFZ23" s="762">
        <v>0.65</v>
      </c>
      <c r="AGA23" s="763"/>
      <c r="AGB23" s="763"/>
      <c r="AGC23" s="761">
        <v>0</v>
      </c>
      <c r="AGD23" s="761">
        <v>1</v>
      </c>
      <c r="AGE23" s="761">
        <v>1</v>
      </c>
      <c r="AGF23" s="761">
        <v>1</v>
      </c>
      <c r="AGG23" s="762">
        <v>0.65</v>
      </c>
      <c r="AGH23" s="763"/>
      <c r="AGI23" s="763"/>
      <c r="AGJ23" s="761">
        <v>1</v>
      </c>
      <c r="AGK23" s="761">
        <v>1</v>
      </c>
      <c r="AGL23" s="761">
        <v>1</v>
      </c>
      <c r="AGM23" s="761">
        <v>1</v>
      </c>
      <c r="AGN23" s="762">
        <v>0.65</v>
      </c>
      <c r="AGO23" s="763"/>
      <c r="AGP23" s="763"/>
      <c r="AGQ23" s="761">
        <v>1</v>
      </c>
      <c r="AGR23" s="761">
        <v>1</v>
      </c>
      <c r="AGS23" s="761">
        <v>1</v>
      </c>
      <c r="AGT23" s="761">
        <v>1</v>
      </c>
      <c r="AGU23" s="762">
        <v>0.65</v>
      </c>
      <c r="AGV23" s="763"/>
      <c r="AGW23" s="763"/>
      <c r="AGX23" s="761">
        <v>1</v>
      </c>
      <c r="AGY23" s="761">
        <v>1</v>
      </c>
      <c r="AGZ23" s="761">
        <v>1</v>
      </c>
      <c r="AHA23" s="761">
        <v>1</v>
      </c>
      <c r="AHB23" s="762">
        <v>0.65</v>
      </c>
      <c r="AHC23" s="763"/>
      <c r="AHD23" s="763"/>
      <c r="AHE23" s="761">
        <v>1</v>
      </c>
      <c r="AHF23" s="761">
        <v>1</v>
      </c>
      <c r="AHG23" s="761">
        <v>1</v>
      </c>
      <c r="AHH23" s="761">
        <v>1</v>
      </c>
      <c r="AHI23" s="762">
        <v>0</v>
      </c>
      <c r="AHJ23" s="763"/>
      <c r="AHK23" s="763"/>
      <c r="AHL23" s="761">
        <v>1</v>
      </c>
      <c r="AHM23" s="761">
        <v>1</v>
      </c>
      <c r="AHN23" s="761">
        <v>1</v>
      </c>
      <c r="AHO23" s="761">
        <v>1</v>
      </c>
      <c r="AHP23" s="762">
        <v>0.65</v>
      </c>
      <c r="AHQ23" s="763"/>
      <c r="AHR23" s="763"/>
      <c r="AHS23" s="761">
        <v>1</v>
      </c>
      <c r="AHT23" s="761">
        <v>1</v>
      </c>
      <c r="AHU23" s="761">
        <v>1</v>
      </c>
      <c r="AHV23" s="761">
        <v>1</v>
      </c>
      <c r="AHW23" s="762">
        <v>0.65</v>
      </c>
      <c r="AHX23" s="763"/>
      <c r="AHY23" s="763"/>
      <c r="AHZ23" s="761">
        <v>1</v>
      </c>
      <c r="AIA23" s="761">
        <v>1</v>
      </c>
      <c r="AIB23" s="761">
        <v>1</v>
      </c>
      <c r="AIC23" s="761">
        <v>1</v>
      </c>
      <c r="AID23" s="762">
        <v>0.65</v>
      </c>
      <c r="AIE23" s="763"/>
      <c r="AIF23" s="763"/>
      <c r="AIG23" s="761">
        <v>1</v>
      </c>
      <c r="AIH23" s="761">
        <v>1</v>
      </c>
      <c r="AII23" s="761">
        <v>1</v>
      </c>
      <c r="AIJ23" s="761">
        <v>1</v>
      </c>
      <c r="AIK23" s="762">
        <v>0.65</v>
      </c>
      <c r="AIL23" s="763"/>
      <c r="AIM23" s="763"/>
      <c r="AIN23" s="761">
        <v>1</v>
      </c>
      <c r="AIO23" s="761">
        <v>1</v>
      </c>
      <c r="AIP23" s="761">
        <v>1</v>
      </c>
      <c r="AIQ23" s="761">
        <v>1</v>
      </c>
      <c r="AIR23" s="762">
        <v>0.65</v>
      </c>
      <c r="AIS23" s="763"/>
      <c r="AIT23" s="763"/>
      <c r="AIU23" s="761">
        <v>1</v>
      </c>
      <c r="AIV23" s="761">
        <v>1</v>
      </c>
      <c r="AIW23" s="761">
        <v>1</v>
      </c>
      <c r="AIX23" s="761">
        <v>1</v>
      </c>
      <c r="AIY23" s="762">
        <v>0.65</v>
      </c>
      <c r="AIZ23" s="763"/>
      <c r="AJA23" s="763"/>
      <c r="AJB23" s="761">
        <v>1</v>
      </c>
      <c r="AJC23" s="761">
        <v>1</v>
      </c>
      <c r="AJD23" s="761">
        <v>1</v>
      </c>
      <c r="AJE23" s="761">
        <v>1</v>
      </c>
      <c r="AJF23" s="762">
        <v>0.65</v>
      </c>
      <c r="AJG23" s="763"/>
      <c r="AJH23" s="763"/>
      <c r="AJI23" s="761">
        <v>1</v>
      </c>
      <c r="AJJ23" s="761">
        <v>1</v>
      </c>
      <c r="AJK23" s="761">
        <v>1</v>
      </c>
      <c r="AJL23" s="761">
        <v>1</v>
      </c>
      <c r="AJM23" s="762">
        <v>0.65</v>
      </c>
      <c r="AJN23" s="763"/>
      <c r="AJO23" s="763"/>
      <c r="AJP23" s="761">
        <v>1</v>
      </c>
      <c r="AJQ23" s="761">
        <v>1</v>
      </c>
      <c r="AJR23" s="761">
        <v>1</v>
      </c>
      <c r="AJS23" s="761">
        <v>1</v>
      </c>
      <c r="AJT23" s="762">
        <v>0.65</v>
      </c>
      <c r="AJU23" s="763"/>
      <c r="AJV23" s="763"/>
      <c r="AJW23" s="761">
        <v>1</v>
      </c>
      <c r="AJX23" s="761">
        <v>1</v>
      </c>
      <c r="AJY23" s="761">
        <v>1</v>
      </c>
      <c r="AJZ23" s="761">
        <v>1</v>
      </c>
      <c r="AKA23" s="762">
        <v>0.65</v>
      </c>
      <c r="AKB23" s="763"/>
      <c r="AKC23" s="763"/>
      <c r="AKD23" s="761">
        <v>1</v>
      </c>
      <c r="AKE23" s="761">
        <v>1</v>
      </c>
      <c r="AKF23" s="761">
        <v>1</v>
      </c>
      <c r="AKG23" s="761">
        <v>1</v>
      </c>
      <c r="AKH23" s="762">
        <v>0.65</v>
      </c>
      <c r="AKI23" s="763"/>
      <c r="AKJ23" s="763"/>
      <c r="AKK23" s="761">
        <v>1</v>
      </c>
      <c r="AKL23" s="761">
        <v>1</v>
      </c>
      <c r="AKM23" s="761">
        <v>1</v>
      </c>
      <c r="AKN23" s="761">
        <v>1</v>
      </c>
      <c r="AKO23" s="762">
        <v>0.65</v>
      </c>
      <c r="AKP23" s="763"/>
      <c r="AKQ23" s="763"/>
      <c r="AKR23" s="761">
        <v>1</v>
      </c>
      <c r="AKS23" s="761">
        <v>1</v>
      </c>
      <c r="AKT23" s="761">
        <v>0</v>
      </c>
      <c r="AKU23" s="761">
        <v>1</v>
      </c>
      <c r="AKV23" s="762">
        <v>0.65</v>
      </c>
      <c r="AKW23" s="763"/>
      <c r="AKX23" s="763"/>
      <c r="AKY23" s="761">
        <v>1</v>
      </c>
      <c r="AKZ23" s="761">
        <v>1</v>
      </c>
      <c r="ALA23" s="761">
        <v>1</v>
      </c>
      <c r="ALB23" s="761">
        <v>1</v>
      </c>
      <c r="ALC23" s="762">
        <v>0.65</v>
      </c>
      <c r="ALD23" s="763"/>
      <c r="ALE23" s="763"/>
      <c r="ALF23" s="761">
        <v>1</v>
      </c>
      <c r="ALG23" s="761">
        <v>1</v>
      </c>
      <c r="ALH23" s="761">
        <v>1</v>
      </c>
      <c r="ALI23" s="761">
        <v>1</v>
      </c>
      <c r="ALJ23" s="762">
        <v>0.65</v>
      </c>
      <c r="ALK23" s="763"/>
      <c r="ALL23" s="763"/>
      <c r="ALM23" s="761">
        <v>1</v>
      </c>
      <c r="ALN23" s="761">
        <v>1</v>
      </c>
      <c r="ALO23" s="761">
        <v>1</v>
      </c>
      <c r="ALP23" s="761">
        <v>1</v>
      </c>
      <c r="ALQ23" s="762">
        <v>0.65</v>
      </c>
      <c r="ALR23" s="763"/>
      <c r="ALS23" s="763"/>
      <c r="ALT23" s="761">
        <v>1</v>
      </c>
      <c r="ALU23" s="761">
        <v>1</v>
      </c>
      <c r="ALV23" s="761">
        <v>1</v>
      </c>
      <c r="ALW23" s="761">
        <v>1</v>
      </c>
      <c r="ALX23" s="762">
        <v>0.65</v>
      </c>
      <c r="ALY23" s="763"/>
      <c r="ALZ23" s="763"/>
      <c r="AMA23" s="761">
        <v>1</v>
      </c>
      <c r="AMB23" s="761">
        <v>1</v>
      </c>
      <c r="AMC23" s="761">
        <v>1</v>
      </c>
      <c r="AMD23" s="761">
        <v>1</v>
      </c>
      <c r="AME23" s="762">
        <v>0.65</v>
      </c>
      <c r="AMF23" s="763"/>
      <c r="AMG23" s="763"/>
      <c r="AMH23" s="761">
        <v>1</v>
      </c>
      <c r="AMI23" s="761">
        <v>1</v>
      </c>
      <c r="AMJ23" s="761">
        <v>1</v>
      </c>
      <c r="AMK23" s="761">
        <v>0</v>
      </c>
      <c r="AML23" s="762">
        <v>0</v>
      </c>
      <c r="AMM23" s="763"/>
      <c r="AMN23" s="763"/>
      <c r="AMO23" s="761">
        <v>1</v>
      </c>
      <c r="AMP23" s="761">
        <v>1</v>
      </c>
      <c r="AMQ23" s="761">
        <v>1</v>
      </c>
      <c r="AMR23" s="761">
        <v>0</v>
      </c>
      <c r="AMS23" s="762">
        <v>0</v>
      </c>
      <c r="AMT23" s="763"/>
      <c r="AMU23" s="763"/>
      <c r="AMV23" s="761">
        <v>1</v>
      </c>
      <c r="AMW23" s="761">
        <v>1</v>
      </c>
      <c r="AMX23" s="761">
        <v>0</v>
      </c>
      <c r="AMY23" s="761">
        <v>1</v>
      </c>
      <c r="AMZ23" s="762">
        <v>0.65</v>
      </c>
      <c r="ANA23" s="763"/>
      <c r="ANB23" s="763"/>
      <c r="ANC23" s="761">
        <v>1</v>
      </c>
      <c r="AND23" s="761">
        <v>1</v>
      </c>
      <c r="ANE23" s="761">
        <v>1</v>
      </c>
      <c r="ANF23" s="761">
        <v>1</v>
      </c>
      <c r="ANG23" s="762">
        <v>0.65</v>
      </c>
      <c r="ANH23" s="763"/>
      <c r="ANI23" s="763"/>
      <c r="ANJ23" s="761">
        <v>1</v>
      </c>
      <c r="ANK23" s="761">
        <v>1</v>
      </c>
      <c r="ANL23" s="761">
        <v>1</v>
      </c>
      <c r="ANM23" s="761">
        <v>1</v>
      </c>
      <c r="ANN23" s="762">
        <v>0.65</v>
      </c>
      <c r="ANO23" s="763"/>
      <c r="ANP23" s="763"/>
      <c r="ANQ23" s="761">
        <v>1</v>
      </c>
      <c r="ANR23" s="761">
        <v>1</v>
      </c>
      <c r="ANS23" s="761">
        <v>1</v>
      </c>
      <c r="ANT23" s="761">
        <v>1</v>
      </c>
      <c r="ANU23" s="762">
        <v>0.65</v>
      </c>
      <c r="ANV23" s="763"/>
      <c r="ANW23" s="763"/>
      <c r="ANX23" s="761">
        <v>1</v>
      </c>
      <c r="ANY23" s="761">
        <v>1</v>
      </c>
      <c r="ANZ23" s="761">
        <v>1</v>
      </c>
      <c r="AOA23" s="761">
        <v>1</v>
      </c>
      <c r="AOB23" s="762">
        <v>0.65</v>
      </c>
      <c r="AOC23" s="763"/>
      <c r="AOD23" s="763"/>
      <c r="AOE23" s="761">
        <v>1</v>
      </c>
      <c r="AOF23" s="761">
        <v>1</v>
      </c>
      <c r="AOG23" s="761">
        <v>1</v>
      </c>
      <c r="AOH23" s="761">
        <v>1</v>
      </c>
      <c r="AOI23" s="762">
        <v>0.65</v>
      </c>
      <c r="AOJ23" s="763"/>
      <c r="AOK23" s="763"/>
      <c r="AOL23" s="761">
        <v>1</v>
      </c>
      <c r="AOM23" s="761">
        <v>1</v>
      </c>
      <c r="AON23" s="761">
        <v>1</v>
      </c>
      <c r="AOO23" s="761">
        <v>1</v>
      </c>
      <c r="AOP23" s="762">
        <v>0.65</v>
      </c>
      <c r="AOQ23" s="763"/>
      <c r="AOR23" s="763"/>
      <c r="AOS23" s="761">
        <v>1</v>
      </c>
      <c r="AOT23" s="761">
        <v>1</v>
      </c>
      <c r="AOU23" s="761">
        <v>1</v>
      </c>
      <c r="AOV23" s="761">
        <v>1</v>
      </c>
      <c r="AOW23" s="762">
        <v>0.65</v>
      </c>
    </row>
    <row r="24" spans="1:1089" s="764" customFormat="1" ht="12">
      <c r="A24" s="769" t="s">
        <v>84</v>
      </c>
      <c r="B24" s="771" t="s">
        <v>85</v>
      </c>
      <c r="C24" s="772" t="str">
        <f t="shared" si="0"/>
        <v>Jarosław Gawroński</v>
      </c>
      <c r="D24" s="771" t="s">
        <v>147</v>
      </c>
      <c r="E24" s="771" t="s">
        <v>5</v>
      </c>
      <c r="F24" s="757"/>
      <c r="G24" s="713">
        <v>1</v>
      </c>
      <c r="H24" s="713">
        <v>1</v>
      </c>
      <c r="I24" s="713">
        <v>1</v>
      </c>
      <c r="J24" s="713">
        <v>1</v>
      </c>
      <c r="K24" s="714">
        <v>0.65</v>
      </c>
      <c r="L24" s="715">
        <v>0</v>
      </c>
      <c r="M24" s="715">
        <v>0</v>
      </c>
      <c r="N24" s="713">
        <v>1</v>
      </c>
      <c r="O24" s="713">
        <v>1</v>
      </c>
      <c r="P24" s="713">
        <v>1</v>
      </c>
      <c r="Q24" s="713">
        <v>1</v>
      </c>
      <c r="R24" s="714">
        <v>0.65</v>
      </c>
      <c r="S24" s="715">
        <v>0</v>
      </c>
      <c r="T24" s="715">
        <v>0</v>
      </c>
      <c r="U24" s="713">
        <v>1</v>
      </c>
      <c r="V24" s="713">
        <v>1</v>
      </c>
      <c r="W24" s="713">
        <v>1</v>
      </c>
      <c r="X24" s="713">
        <v>1</v>
      </c>
      <c r="Y24" s="714">
        <v>0.65</v>
      </c>
      <c r="Z24" s="715">
        <v>0</v>
      </c>
      <c r="AA24" s="715">
        <v>0</v>
      </c>
      <c r="AB24" s="713">
        <v>0</v>
      </c>
      <c r="AC24" s="713">
        <v>1</v>
      </c>
      <c r="AD24" s="713">
        <v>1</v>
      </c>
      <c r="AE24" s="713">
        <v>1</v>
      </c>
      <c r="AF24" s="714">
        <v>0.65</v>
      </c>
      <c r="AG24" s="715">
        <v>0</v>
      </c>
      <c r="AH24" s="715">
        <v>0</v>
      </c>
      <c r="AI24" s="713">
        <v>1</v>
      </c>
      <c r="AJ24" s="713">
        <v>1</v>
      </c>
      <c r="AK24" s="713">
        <v>1</v>
      </c>
      <c r="AL24" s="713">
        <v>1</v>
      </c>
      <c r="AM24" s="714">
        <v>0.65</v>
      </c>
      <c r="AN24" s="715">
        <v>0</v>
      </c>
      <c r="AO24" s="715">
        <v>0</v>
      </c>
      <c r="AP24" s="713">
        <v>1</v>
      </c>
      <c r="AQ24" s="713">
        <v>1</v>
      </c>
      <c r="AR24" s="713">
        <v>1</v>
      </c>
      <c r="AS24" s="713">
        <v>1</v>
      </c>
      <c r="AT24" s="714">
        <v>0.65</v>
      </c>
      <c r="AU24" s="715">
        <v>0</v>
      </c>
      <c r="AV24" s="715">
        <v>0</v>
      </c>
      <c r="AW24" s="713">
        <v>1</v>
      </c>
      <c r="AX24" s="713">
        <v>1</v>
      </c>
      <c r="AY24" s="713">
        <v>1</v>
      </c>
      <c r="AZ24" s="713">
        <v>1</v>
      </c>
      <c r="BA24" s="714">
        <v>0.65</v>
      </c>
      <c r="BB24" s="715">
        <v>0</v>
      </c>
      <c r="BC24" s="715">
        <v>0</v>
      </c>
      <c r="BD24" s="716">
        <v>1</v>
      </c>
      <c r="BE24" s="716">
        <v>1</v>
      </c>
      <c r="BF24" s="716">
        <v>0</v>
      </c>
      <c r="BG24" s="716">
        <v>0</v>
      </c>
      <c r="BH24" s="716">
        <v>0</v>
      </c>
      <c r="BI24" s="717">
        <v>0</v>
      </c>
      <c r="BJ24" s="717">
        <v>0</v>
      </c>
      <c r="BK24" s="716">
        <v>1</v>
      </c>
      <c r="BL24" s="716">
        <v>1</v>
      </c>
      <c r="BM24" s="716">
        <v>1</v>
      </c>
      <c r="BN24" s="716">
        <v>1</v>
      </c>
      <c r="BO24" s="718">
        <v>0.65</v>
      </c>
      <c r="BP24" s="717">
        <v>0</v>
      </c>
      <c r="BQ24" s="717">
        <v>0</v>
      </c>
      <c r="BR24" s="716">
        <v>1</v>
      </c>
      <c r="BS24" s="716">
        <v>1</v>
      </c>
      <c r="BT24" s="716">
        <v>1</v>
      </c>
      <c r="BU24" s="716">
        <v>1</v>
      </c>
      <c r="BV24" s="718">
        <v>0.65</v>
      </c>
      <c r="BW24" s="717">
        <v>0</v>
      </c>
      <c r="BX24" s="717">
        <v>0</v>
      </c>
      <c r="BY24" s="716">
        <v>1</v>
      </c>
      <c r="BZ24" s="716">
        <v>1</v>
      </c>
      <c r="CA24" s="716">
        <v>1</v>
      </c>
      <c r="CB24" s="716">
        <v>1</v>
      </c>
      <c r="CC24" s="718">
        <v>0.65</v>
      </c>
      <c r="CD24" s="717">
        <v>0</v>
      </c>
      <c r="CE24" s="717">
        <v>0</v>
      </c>
      <c r="CF24" s="716">
        <v>0</v>
      </c>
      <c r="CG24" s="716">
        <v>0</v>
      </c>
      <c r="CH24" s="716">
        <v>0</v>
      </c>
      <c r="CI24" s="716">
        <v>0</v>
      </c>
      <c r="CJ24" s="718">
        <v>0</v>
      </c>
      <c r="CK24" s="717">
        <v>0</v>
      </c>
      <c r="CL24" s="717">
        <v>0</v>
      </c>
      <c r="CM24" s="716">
        <v>1</v>
      </c>
      <c r="CN24" s="716">
        <v>1</v>
      </c>
      <c r="CO24" s="716">
        <v>1</v>
      </c>
      <c r="CP24" s="716">
        <v>1</v>
      </c>
      <c r="CQ24" s="718">
        <v>0.65</v>
      </c>
      <c r="CR24" s="717">
        <v>0</v>
      </c>
      <c r="CS24" s="717">
        <v>0</v>
      </c>
      <c r="CT24" s="716">
        <v>1</v>
      </c>
      <c r="CU24" s="716">
        <v>1</v>
      </c>
      <c r="CV24" s="716">
        <v>1</v>
      </c>
      <c r="CW24" s="716">
        <v>1</v>
      </c>
      <c r="CX24" s="718">
        <v>0.65</v>
      </c>
      <c r="CY24" s="717">
        <v>0</v>
      </c>
      <c r="CZ24" s="717">
        <v>0</v>
      </c>
      <c r="DA24" s="716">
        <v>1</v>
      </c>
      <c r="DB24" s="716">
        <v>1</v>
      </c>
      <c r="DC24" s="716">
        <v>1</v>
      </c>
      <c r="DD24" s="716">
        <v>1</v>
      </c>
      <c r="DE24" s="718">
        <v>0.65</v>
      </c>
      <c r="DF24" s="717">
        <v>0</v>
      </c>
      <c r="DG24" s="717">
        <v>0</v>
      </c>
      <c r="DH24" s="716">
        <v>1</v>
      </c>
      <c r="DI24" s="716">
        <v>1</v>
      </c>
      <c r="DJ24" s="716">
        <v>1</v>
      </c>
      <c r="DK24" s="716">
        <v>1</v>
      </c>
      <c r="DL24" s="718">
        <v>0</v>
      </c>
      <c r="DM24" s="717">
        <v>0</v>
      </c>
      <c r="DN24" s="717">
        <v>0</v>
      </c>
      <c r="DO24" s="716">
        <v>1</v>
      </c>
      <c r="DP24" s="716">
        <v>1</v>
      </c>
      <c r="DQ24" s="716">
        <v>1</v>
      </c>
      <c r="DR24" s="716">
        <v>1</v>
      </c>
      <c r="DS24" s="718">
        <v>0.65</v>
      </c>
      <c r="DT24" s="717">
        <v>0</v>
      </c>
      <c r="DU24" s="717">
        <v>0</v>
      </c>
      <c r="DV24" s="716">
        <v>1</v>
      </c>
      <c r="DW24" s="716">
        <v>1</v>
      </c>
      <c r="DX24" s="716">
        <v>1</v>
      </c>
      <c r="DY24" s="716">
        <v>1</v>
      </c>
      <c r="DZ24" s="718">
        <v>0.65</v>
      </c>
      <c r="EA24" s="717">
        <v>0</v>
      </c>
      <c r="EB24" s="717">
        <v>0</v>
      </c>
      <c r="EC24" s="716">
        <v>1</v>
      </c>
      <c r="ED24" s="716">
        <v>1</v>
      </c>
      <c r="EE24" s="716">
        <v>1</v>
      </c>
      <c r="EF24" s="716">
        <v>1</v>
      </c>
      <c r="EG24" s="718">
        <v>0</v>
      </c>
      <c r="EH24" s="717">
        <v>0</v>
      </c>
      <c r="EI24" s="717">
        <v>0</v>
      </c>
      <c r="EJ24" s="716">
        <v>0</v>
      </c>
      <c r="EK24" s="716">
        <v>0</v>
      </c>
      <c r="EL24" s="716">
        <v>1</v>
      </c>
      <c r="EM24" s="716">
        <v>1</v>
      </c>
      <c r="EN24" s="718">
        <v>0.65</v>
      </c>
      <c r="EO24" s="717">
        <v>0</v>
      </c>
      <c r="EP24" s="717">
        <v>0</v>
      </c>
      <c r="EQ24" s="716">
        <v>1</v>
      </c>
      <c r="ER24" s="716">
        <v>1</v>
      </c>
      <c r="ES24" s="716">
        <v>1</v>
      </c>
      <c r="ET24" s="716">
        <v>1</v>
      </c>
      <c r="EU24" s="718">
        <v>0</v>
      </c>
      <c r="EV24" s="717">
        <v>0</v>
      </c>
      <c r="EW24" s="717">
        <v>0</v>
      </c>
      <c r="EX24" s="716">
        <v>0</v>
      </c>
      <c r="EY24" s="716">
        <v>1</v>
      </c>
      <c r="EZ24" s="716">
        <v>1</v>
      </c>
      <c r="FA24" s="716">
        <v>1</v>
      </c>
      <c r="FB24" s="718">
        <v>0.65</v>
      </c>
      <c r="FC24" s="717">
        <v>0</v>
      </c>
      <c r="FD24" s="717">
        <v>0</v>
      </c>
      <c r="FE24" s="716">
        <v>1</v>
      </c>
      <c r="FF24" s="716">
        <v>1</v>
      </c>
      <c r="FG24" s="716">
        <v>1</v>
      </c>
      <c r="FH24" s="716">
        <v>0</v>
      </c>
      <c r="FI24" s="718">
        <v>0.65</v>
      </c>
      <c r="FJ24" s="717">
        <v>0</v>
      </c>
      <c r="FK24" s="717">
        <v>0</v>
      </c>
      <c r="FL24" s="716">
        <v>1</v>
      </c>
      <c r="FM24" s="716">
        <v>1</v>
      </c>
      <c r="FN24" s="716">
        <v>1</v>
      </c>
      <c r="FO24" s="716">
        <v>1</v>
      </c>
      <c r="FP24" s="718">
        <v>0.65</v>
      </c>
      <c r="FQ24" s="717">
        <v>0</v>
      </c>
      <c r="FR24" s="717">
        <v>0</v>
      </c>
      <c r="FS24" s="716">
        <v>1</v>
      </c>
      <c r="FT24" s="716">
        <v>1</v>
      </c>
      <c r="FU24" s="716">
        <v>1</v>
      </c>
      <c r="FV24" s="716">
        <v>1</v>
      </c>
      <c r="FW24" s="718">
        <v>0.65</v>
      </c>
      <c r="FX24" s="717">
        <v>0</v>
      </c>
      <c r="FY24" s="717">
        <v>0</v>
      </c>
      <c r="FZ24" s="716">
        <v>1</v>
      </c>
      <c r="GA24" s="716">
        <v>1</v>
      </c>
      <c r="GB24" s="716">
        <v>1</v>
      </c>
      <c r="GC24" s="716">
        <v>1</v>
      </c>
      <c r="GD24" s="718">
        <v>0.65</v>
      </c>
      <c r="GE24" s="717">
        <v>0</v>
      </c>
      <c r="GF24" s="717">
        <v>0</v>
      </c>
      <c r="GG24" s="716">
        <v>1</v>
      </c>
      <c r="GH24" s="716">
        <v>1</v>
      </c>
      <c r="GI24" s="716">
        <v>1</v>
      </c>
      <c r="GJ24" s="716">
        <v>1</v>
      </c>
      <c r="GK24" s="718">
        <v>0.65</v>
      </c>
      <c r="GL24" s="717">
        <v>0</v>
      </c>
      <c r="GM24" s="717">
        <v>0</v>
      </c>
      <c r="GN24" s="716">
        <v>1</v>
      </c>
      <c r="GO24" s="716">
        <v>1</v>
      </c>
      <c r="GP24" s="716">
        <v>1</v>
      </c>
      <c r="GQ24" s="716">
        <v>1</v>
      </c>
      <c r="GR24" s="718">
        <v>0.65</v>
      </c>
      <c r="GS24" s="717">
        <v>0</v>
      </c>
      <c r="GT24" s="717">
        <v>0</v>
      </c>
      <c r="GU24" s="716">
        <v>1</v>
      </c>
      <c r="GV24" s="716">
        <v>1</v>
      </c>
      <c r="GW24" s="716">
        <v>1</v>
      </c>
      <c r="GX24" s="716">
        <v>1</v>
      </c>
      <c r="GY24" s="718">
        <v>0.65</v>
      </c>
      <c r="GZ24" s="717">
        <v>0</v>
      </c>
      <c r="HA24" s="717">
        <v>0</v>
      </c>
      <c r="HB24" s="716">
        <v>1</v>
      </c>
      <c r="HC24" s="716">
        <v>1</v>
      </c>
      <c r="HD24" s="716">
        <v>1</v>
      </c>
      <c r="HE24" s="716">
        <v>1</v>
      </c>
      <c r="HF24" s="718">
        <v>0.65</v>
      </c>
      <c r="HG24" s="717">
        <v>0</v>
      </c>
      <c r="HH24" s="717">
        <v>0</v>
      </c>
      <c r="HI24" s="716">
        <v>1</v>
      </c>
      <c r="HJ24" s="716">
        <v>1</v>
      </c>
      <c r="HK24" s="716">
        <v>1</v>
      </c>
      <c r="HL24" s="716">
        <v>1</v>
      </c>
      <c r="HM24" s="718">
        <v>0.65</v>
      </c>
      <c r="HN24" s="717">
        <v>0</v>
      </c>
      <c r="HO24" s="717">
        <v>0</v>
      </c>
      <c r="HP24" s="716">
        <v>1</v>
      </c>
      <c r="HQ24" s="716">
        <v>1</v>
      </c>
      <c r="HR24" s="716">
        <v>1</v>
      </c>
      <c r="HS24" s="716">
        <v>1</v>
      </c>
      <c r="HT24" s="718">
        <v>0.65</v>
      </c>
      <c r="HU24" s="717">
        <v>0</v>
      </c>
      <c r="HV24" s="717">
        <v>0</v>
      </c>
      <c r="HW24" s="716">
        <v>1</v>
      </c>
      <c r="HX24" s="716">
        <v>1</v>
      </c>
      <c r="HY24" s="716">
        <v>1</v>
      </c>
      <c r="HZ24" s="716">
        <v>1</v>
      </c>
      <c r="IA24" s="718">
        <v>0.65</v>
      </c>
      <c r="IB24" s="717">
        <v>0</v>
      </c>
      <c r="IC24" s="717">
        <v>0</v>
      </c>
      <c r="ID24" s="716">
        <v>1</v>
      </c>
      <c r="IE24" s="716">
        <v>1</v>
      </c>
      <c r="IF24" s="716">
        <v>1</v>
      </c>
      <c r="IG24" s="716">
        <v>1</v>
      </c>
      <c r="IH24" s="718">
        <v>0</v>
      </c>
      <c r="II24" s="717">
        <v>0</v>
      </c>
      <c r="IJ24" s="717">
        <v>0</v>
      </c>
      <c r="IK24" s="716">
        <v>1</v>
      </c>
      <c r="IL24" s="716">
        <v>1</v>
      </c>
      <c r="IM24" s="716">
        <v>1</v>
      </c>
      <c r="IN24" s="716">
        <v>1</v>
      </c>
      <c r="IO24" s="718">
        <v>0.65</v>
      </c>
      <c r="IP24" s="717">
        <v>0</v>
      </c>
      <c r="IQ24" s="717">
        <v>0</v>
      </c>
      <c r="IR24" s="716">
        <v>0</v>
      </c>
      <c r="IS24" s="716">
        <v>1</v>
      </c>
      <c r="IT24" s="716">
        <v>1</v>
      </c>
      <c r="IU24" s="716">
        <v>1</v>
      </c>
      <c r="IV24" s="718">
        <v>0.65</v>
      </c>
      <c r="IW24" s="717">
        <v>0</v>
      </c>
      <c r="IX24" s="717">
        <v>0</v>
      </c>
      <c r="IY24" s="716">
        <v>1</v>
      </c>
      <c r="IZ24" s="716">
        <v>1</v>
      </c>
      <c r="JA24" s="716">
        <v>1</v>
      </c>
      <c r="JB24" s="716">
        <v>1</v>
      </c>
      <c r="JC24" s="718">
        <v>0.65</v>
      </c>
      <c r="JD24" s="717">
        <v>0</v>
      </c>
      <c r="JE24" s="717">
        <v>0</v>
      </c>
      <c r="JF24" s="716">
        <v>1</v>
      </c>
      <c r="JG24" s="716">
        <v>1</v>
      </c>
      <c r="JH24" s="716">
        <v>1</v>
      </c>
      <c r="JI24" s="716">
        <v>1</v>
      </c>
      <c r="JJ24" s="718">
        <v>0.65</v>
      </c>
      <c r="JK24" s="717">
        <v>0</v>
      </c>
      <c r="JL24" s="717">
        <v>0</v>
      </c>
      <c r="JM24" s="716">
        <v>1</v>
      </c>
      <c r="JN24" s="716">
        <v>1</v>
      </c>
      <c r="JO24" s="716">
        <v>1</v>
      </c>
      <c r="JP24" s="716">
        <v>1</v>
      </c>
      <c r="JQ24" s="718">
        <v>0.65</v>
      </c>
      <c r="JR24" s="717">
        <v>0</v>
      </c>
      <c r="JS24" s="717">
        <v>0</v>
      </c>
      <c r="JT24" s="716">
        <v>1</v>
      </c>
      <c r="JU24" s="716">
        <v>1</v>
      </c>
      <c r="JV24" s="716">
        <v>1</v>
      </c>
      <c r="JW24" s="716">
        <v>1</v>
      </c>
      <c r="JX24" s="718">
        <v>0.65</v>
      </c>
      <c r="JY24" s="717">
        <v>0</v>
      </c>
      <c r="JZ24" s="717">
        <v>0</v>
      </c>
      <c r="KA24" s="716">
        <v>1</v>
      </c>
      <c r="KB24" s="716">
        <v>1</v>
      </c>
      <c r="KC24" s="716">
        <v>1</v>
      </c>
      <c r="KD24" s="716">
        <v>1</v>
      </c>
      <c r="KE24" s="718">
        <v>0.65</v>
      </c>
      <c r="KF24" s="717">
        <v>0</v>
      </c>
      <c r="KG24" s="717">
        <v>0</v>
      </c>
      <c r="KH24" s="716">
        <v>1</v>
      </c>
      <c r="KI24" s="716">
        <v>1</v>
      </c>
      <c r="KJ24" s="717">
        <v>0</v>
      </c>
      <c r="KK24" s="717">
        <v>0</v>
      </c>
      <c r="KL24" s="718">
        <v>0.65</v>
      </c>
      <c r="KM24" s="717">
        <v>0</v>
      </c>
      <c r="KN24" s="717">
        <v>0</v>
      </c>
      <c r="KO24" s="716">
        <v>1</v>
      </c>
      <c r="KP24" s="716">
        <v>1</v>
      </c>
      <c r="KQ24" s="717">
        <v>0</v>
      </c>
      <c r="KR24" s="716">
        <v>1</v>
      </c>
      <c r="KS24" s="718">
        <v>0.65</v>
      </c>
      <c r="KT24" s="717">
        <v>0</v>
      </c>
      <c r="KU24" s="717">
        <v>0</v>
      </c>
      <c r="KV24" s="717">
        <v>0</v>
      </c>
      <c r="KW24" s="716">
        <v>1</v>
      </c>
      <c r="KX24" s="716">
        <v>1</v>
      </c>
      <c r="KY24" s="716">
        <v>1</v>
      </c>
      <c r="KZ24" s="718">
        <v>0.65</v>
      </c>
      <c r="LA24" s="717">
        <v>0</v>
      </c>
      <c r="LB24" s="717">
        <v>0</v>
      </c>
      <c r="LC24" s="716">
        <v>1</v>
      </c>
      <c r="LD24" s="716">
        <v>1</v>
      </c>
      <c r="LE24" s="716">
        <v>1</v>
      </c>
      <c r="LF24" s="716">
        <v>1</v>
      </c>
      <c r="LG24" s="718">
        <v>0.65</v>
      </c>
      <c r="LH24" s="717">
        <v>0</v>
      </c>
      <c r="LI24" s="717">
        <v>0</v>
      </c>
      <c r="LJ24" s="716">
        <v>1</v>
      </c>
      <c r="LK24" s="716">
        <v>1</v>
      </c>
      <c r="LL24" s="716">
        <v>1</v>
      </c>
      <c r="LM24" s="716">
        <v>1</v>
      </c>
      <c r="LN24" s="718">
        <v>0.65</v>
      </c>
      <c r="LO24" s="717">
        <v>0</v>
      </c>
      <c r="LP24" s="717">
        <v>0</v>
      </c>
      <c r="LQ24" s="716">
        <v>1</v>
      </c>
      <c r="LR24" s="716">
        <v>1</v>
      </c>
      <c r="LS24" s="716">
        <v>1</v>
      </c>
      <c r="LT24" s="716">
        <v>1</v>
      </c>
      <c r="LU24" s="718">
        <v>0.65</v>
      </c>
      <c r="LV24" s="717">
        <v>0</v>
      </c>
      <c r="LW24" s="717">
        <v>0</v>
      </c>
      <c r="LX24" s="716">
        <v>1</v>
      </c>
      <c r="LY24" s="716">
        <v>1</v>
      </c>
      <c r="LZ24" s="716">
        <v>1</v>
      </c>
      <c r="MA24" s="716">
        <v>1</v>
      </c>
      <c r="MB24" s="718">
        <v>0.65</v>
      </c>
      <c r="MC24" s="717">
        <v>0</v>
      </c>
      <c r="MD24" s="717">
        <v>0</v>
      </c>
      <c r="ME24" s="716">
        <v>1</v>
      </c>
      <c r="MF24" s="716">
        <v>1</v>
      </c>
      <c r="MG24" s="716">
        <v>1</v>
      </c>
      <c r="MH24" s="716">
        <v>1</v>
      </c>
      <c r="MI24" s="718">
        <v>0.65</v>
      </c>
      <c r="MJ24" s="717">
        <v>0</v>
      </c>
      <c r="MK24" s="717">
        <v>0</v>
      </c>
      <c r="ML24" s="716">
        <v>1</v>
      </c>
      <c r="MM24" s="716">
        <v>1</v>
      </c>
      <c r="MN24" s="716">
        <v>1</v>
      </c>
      <c r="MO24" s="716">
        <v>1</v>
      </c>
      <c r="MP24" s="718">
        <v>0.65</v>
      </c>
      <c r="MQ24" s="717">
        <v>0</v>
      </c>
      <c r="MR24" s="717">
        <v>0</v>
      </c>
      <c r="MS24" s="716">
        <v>1</v>
      </c>
      <c r="MT24" s="716">
        <v>1</v>
      </c>
      <c r="MU24" s="716">
        <v>1</v>
      </c>
      <c r="MV24" s="716">
        <v>1</v>
      </c>
      <c r="MW24" s="718">
        <v>0.65</v>
      </c>
      <c r="MX24" s="717">
        <v>0</v>
      </c>
      <c r="MY24" s="717">
        <v>0</v>
      </c>
      <c r="MZ24" s="716">
        <v>1</v>
      </c>
      <c r="NA24" s="716">
        <v>1</v>
      </c>
      <c r="NB24" s="716">
        <v>1</v>
      </c>
      <c r="NC24" s="716">
        <v>1</v>
      </c>
      <c r="ND24" s="718">
        <v>0.65</v>
      </c>
      <c r="NE24" s="717">
        <v>0</v>
      </c>
      <c r="NF24" s="717">
        <v>0</v>
      </c>
      <c r="NG24" s="716">
        <v>1</v>
      </c>
      <c r="NH24" s="716">
        <v>1</v>
      </c>
      <c r="NI24" s="716">
        <v>1</v>
      </c>
      <c r="NJ24" s="716">
        <v>1</v>
      </c>
      <c r="NK24" s="718">
        <v>0.65</v>
      </c>
      <c r="NL24" s="717">
        <v>0</v>
      </c>
      <c r="NM24" s="717">
        <v>0</v>
      </c>
      <c r="NN24" s="716">
        <v>1</v>
      </c>
      <c r="NO24" s="716">
        <v>1</v>
      </c>
      <c r="NP24" s="716">
        <v>1</v>
      </c>
      <c r="NQ24" s="716">
        <v>1</v>
      </c>
      <c r="NR24" s="718">
        <v>0.65</v>
      </c>
      <c r="NS24" s="717">
        <v>0</v>
      </c>
      <c r="NT24" s="717">
        <v>0</v>
      </c>
      <c r="NU24" s="716">
        <v>1</v>
      </c>
      <c r="NV24" s="716">
        <v>1</v>
      </c>
      <c r="NW24" s="716">
        <v>1</v>
      </c>
      <c r="NX24" s="716">
        <v>1</v>
      </c>
      <c r="NY24" s="718">
        <v>0.65</v>
      </c>
      <c r="NZ24" s="717">
        <v>0</v>
      </c>
      <c r="OA24" s="717">
        <v>0</v>
      </c>
      <c r="OB24" s="716">
        <v>1</v>
      </c>
      <c r="OC24" s="716">
        <v>1</v>
      </c>
      <c r="OD24" s="716">
        <v>1</v>
      </c>
      <c r="OE24" s="716">
        <v>1</v>
      </c>
      <c r="OF24" s="718">
        <v>0.65</v>
      </c>
      <c r="OG24" s="717">
        <v>0</v>
      </c>
      <c r="OH24" s="717">
        <v>0</v>
      </c>
      <c r="OI24" s="716">
        <v>1</v>
      </c>
      <c r="OJ24" s="716">
        <v>1</v>
      </c>
      <c r="OK24" s="716">
        <v>1</v>
      </c>
      <c r="OL24" s="716">
        <v>1</v>
      </c>
      <c r="OM24" s="718">
        <v>0.65</v>
      </c>
      <c r="ON24" s="717">
        <v>0</v>
      </c>
      <c r="OO24" s="717">
        <v>0</v>
      </c>
      <c r="OP24" s="716">
        <v>1</v>
      </c>
      <c r="OQ24" s="716">
        <v>1</v>
      </c>
      <c r="OR24" s="716">
        <v>1</v>
      </c>
      <c r="OS24" s="716">
        <v>1</v>
      </c>
      <c r="OT24" s="718">
        <v>0.65</v>
      </c>
      <c r="OU24" s="717">
        <v>0</v>
      </c>
      <c r="OV24" s="717">
        <v>0</v>
      </c>
      <c r="OW24" s="716">
        <v>0</v>
      </c>
      <c r="OX24" s="716">
        <v>1</v>
      </c>
      <c r="OY24" s="716">
        <v>1</v>
      </c>
      <c r="OZ24" s="716">
        <v>1</v>
      </c>
      <c r="PA24" s="718">
        <v>0.65</v>
      </c>
      <c r="PB24" s="717">
        <v>0</v>
      </c>
      <c r="PC24" s="717">
        <v>0</v>
      </c>
      <c r="PD24" s="716">
        <v>1</v>
      </c>
      <c r="PE24" s="716">
        <v>1</v>
      </c>
      <c r="PF24" s="716">
        <v>1</v>
      </c>
      <c r="PG24" s="716">
        <v>0</v>
      </c>
      <c r="PH24" s="718">
        <v>0</v>
      </c>
      <c r="PI24" s="717">
        <v>0</v>
      </c>
      <c r="PJ24" s="717">
        <v>0</v>
      </c>
      <c r="PK24" s="716">
        <v>1</v>
      </c>
      <c r="PL24" s="716">
        <v>1</v>
      </c>
      <c r="PM24" s="716">
        <v>1</v>
      </c>
      <c r="PN24" s="716">
        <v>1</v>
      </c>
      <c r="PO24" s="718">
        <v>0.65</v>
      </c>
      <c r="PP24" s="717"/>
      <c r="PQ24" s="717"/>
      <c r="PR24" s="716">
        <v>1</v>
      </c>
      <c r="PS24" s="716">
        <v>1</v>
      </c>
      <c r="PT24" s="716">
        <v>1</v>
      </c>
      <c r="PU24" s="716">
        <v>1</v>
      </c>
      <c r="PV24" s="718">
        <v>0.65</v>
      </c>
      <c r="PW24" s="717"/>
      <c r="PX24" s="717"/>
      <c r="PY24" s="716">
        <v>1</v>
      </c>
      <c r="PZ24" s="716">
        <v>1</v>
      </c>
      <c r="QA24" s="716">
        <v>1</v>
      </c>
      <c r="QB24" s="716">
        <v>1</v>
      </c>
      <c r="QC24" s="718">
        <v>0.65</v>
      </c>
      <c r="QD24" s="717"/>
      <c r="QE24" s="717"/>
      <c r="QF24" s="716">
        <v>1</v>
      </c>
      <c r="QG24" s="716">
        <v>1</v>
      </c>
      <c r="QH24" s="716">
        <v>1</v>
      </c>
      <c r="QI24" s="716">
        <v>1</v>
      </c>
      <c r="QJ24" s="718">
        <v>0.65</v>
      </c>
      <c r="QK24" s="717"/>
      <c r="QL24" s="717"/>
      <c r="QM24" s="716">
        <v>1</v>
      </c>
      <c r="QN24" s="716">
        <v>1</v>
      </c>
      <c r="QO24" s="716">
        <v>1</v>
      </c>
      <c r="QP24" s="716">
        <v>1</v>
      </c>
      <c r="QQ24" s="718">
        <v>0.65</v>
      </c>
      <c r="QR24" s="717"/>
      <c r="QS24" s="717"/>
      <c r="QT24" s="716">
        <v>1</v>
      </c>
      <c r="QU24" s="716">
        <v>1</v>
      </c>
      <c r="QV24" s="716">
        <v>1</v>
      </c>
      <c r="QW24" s="716">
        <v>1</v>
      </c>
      <c r="QX24" s="718">
        <v>0.65</v>
      </c>
      <c r="QY24" s="717"/>
      <c r="QZ24" s="717"/>
      <c r="RA24" s="716">
        <v>1</v>
      </c>
      <c r="RB24" s="716">
        <v>1</v>
      </c>
      <c r="RC24" s="716">
        <v>1</v>
      </c>
      <c r="RD24" s="717"/>
      <c r="RE24" s="718">
        <v>0.65</v>
      </c>
      <c r="RF24" s="717"/>
      <c r="RG24" s="717"/>
      <c r="RH24" s="716">
        <v>1</v>
      </c>
      <c r="RI24" s="716">
        <v>1</v>
      </c>
      <c r="RJ24" s="716">
        <v>1</v>
      </c>
      <c r="RK24" s="716">
        <v>1</v>
      </c>
      <c r="RL24" s="718">
        <v>0.65</v>
      </c>
      <c r="RM24" s="717"/>
      <c r="RN24" s="717"/>
      <c r="RO24" s="716">
        <v>1</v>
      </c>
      <c r="RP24" s="716">
        <v>1</v>
      </c>
      <c r="RQ24" s="716">
        <v>1</v>
      </c>
      <c r="RR24" s="716">
        <v>0</v>
      </c>
      <c r="RS24" s="718">
        <v>0</v>
      </c>
      <c r="RT24" s="717"/>
      <c r="RU24" s="717"/>
      <c r="RV24" s="716">
        <v>1</v>
      </c>
      <c r="RW24" s="716">
        <v>1</v>
      </c>
      <c r="RX24" s="716">
        <v>1</v>
      </c>
      <c r="RY24" s="716">
        <v>1</v>
      </c>
      <c r="RZ24" s="718">
        <v>0.65</v>
      </c>
      <c r="SA24" s="717"/>
      <c r="SB24" s="717"/>
      <c r="SC24" s="716">
        <v>1</v>
      </c>
      <c r="SD24" s="716">
        <v>1</v>
      </c>
      <c r="SE24" s="716">
        <v>1</v>
      </c>
      <c r="SF24" s="716">
        <v>1</v>
      </c>
      <c r="SG24" s="718">
        <v>0.65</v>
      </c>
      <c r="SH24" s="717"/>
      <c r="SI24" s="717"/>
      <c r="SJ24" s="716">
        <v>1</v>
      </c>
      <c r="SK24" s="716">
        <v>0</v>
      </c>
      <c r="SL24" s="716">
        <v>0</v>
      </c>
      <c r="SM24" s="716">
        <v>0</v>
      </c>
      <c r="SN24" s="718">
        <v>0.65</v>
      </c>
      <c r="SO24" s="717"/>
      <c r="SP24" s="717"/>
      <c r="SQ24" s="716">
        <v>1</v>
      </c>
      <c r="SR24" s="716">
        <v>1</v>
      </c>
      <c r="SS24" s="716">
        <v>1</v>
      </c>
      <c r="ST24" s="716">
        <v>1</v>
      </c>
      <c r="SU24" s="762">
        <v>0.65</v>
      </c>
      <c r="SV24" s="755"/>
      <c r="SW24" s="749"/>
      <c r="SX24" s="748">
        <v>1</v>
      </c>
      <c r="SY24" s="748">
        <v>1</v>
      </c>
      <c r="SZ24" s="748">
        <v>1</v>
      </c>
      <c r="TA24" s="748">
        <v>1</v>
      </c>
      <c r="TB24" s="750">
        <v>0.65</v>
      </c>
      <c r="TC24" s="749"/>
      <c r="TD24" s="749"/>
      <c r="TE24" s="748">
        <v>0</v>
      </c>
      <c r="TF24" s="748">
        <v>0</v>
      </c>
      <c r="TG24" s="748">
        <v>0</v>
      </c>
      <c r="TH24" s="748">
        <v>0</v>
      </c>
      <c r="TI24" s="750">
        <v>0</v>
      </c>
      <c r="TJ24" s="749"/>
      <c r="TK24" s="749"/>
      <c r="TL24" s="748">
        <v>1</v>
      </c>
      <c r="TM24" s="748">
        <v>1</v>
      </c>
      <c r="TN24" s="748">
        <v>1</v>
      </c>
      <c r="TO24" s="748">
        <v>1</v>
      </c>
      <c r="TP24" s="750">
        <v>0.65</v>
      </c>
      <c r="TQ24" s="749"/>
      <c r="TR24" s="749"/>
      <c r="TS24" s="748">
        <v>1</v>
      </c>
      <c r="TT24" s="748">
        <v>1</v>
      </c>
      <c r="TU24" s="748">
        <v>1</v>
      </c>
      <c r="TV24" s="748">
        <v>1</v>
      </c>
      <c r="TW24" s="750">
        <v>0.65</v>
      </c>
      <c r="TX24" s="749"/>
      <c r="TY24" s="766"/>
      <c r="TZ24" s="761">
        <v>1</v>
      </c>
      <c r="UA24" s="756">
        <v>1</v>
      </c>
      <c r="UB24" s="748">
        <v>1</v>
      </c>
      <c r="UC24" s="748">
        <v>1</v>
      </c>
      <c r="UD24" s="750">
        <v>0.65</v>
      </c>
      <c r="UE24" s="749"/>
      <c r="UF24" s="749"/>
      <c r="UG24" s="748">
        <v>1</v>
      </c>
      <c r="UH24" s="748">
        <v>1</v>
      </c>
      <c r="UI24" s="748">
        <v>1</v>
      </c>
      <c r="UJ24" s="748">
        <v>0</v>
      </c>
      <c r="UK24" s="750">
        <v>0</v>
      </c>
      <c r="UL24" s="749"/>
      <c r="UM24" s="749"/>
      <c r="UN24" s="748">
        <v>1</v>
      </c>
      <c r="UO24" s="748">
        <v>1</v>
      </c>
      <c r="UP24" s="748">
        <v>1</v>
      </c>
      <c r="UQ24" s="748">
        <v>1</v>
      </c>
      <c r="UR24" s="750">
        <v>0.65</v>
      </c>
      <c r="US24" s="749"/>
      <c r="UT24" s="749"/>
      <c r="UU24" s="748">
        <v>1</v>
      </c>
      <c r="UV24" s="748">
        <v>1</v>
      </c>
      <c r="UW24" s="748">
        <v>1</v>
      </c>
      <c r="UX24" s="748">
        <v>1</v>
      </c>
      <c r="UY24" s="750">
        <v>0.65</v>
      </c>
      <c r="UZ24" s="749"/>
      <c r="VA24" s="749"/>
      <c r="VB24" s="748">
        <v>1</v>
      </c>
      <c r="VC24" s="767">
        <v>1</v>
      </c>
      <c r="VD24" s="761">
        <v>1</v>
      </c>
      <c r="VE24" s="761">
        <v>1</v>
      </c>
      <c r="VF24" s="762">
        <v>0.65</v>
      </c>
      <c r="VG24" s="763"/>
      <c r="VH24" s="763"/>
      <c r="VI24" s="761">
        <v>1</v>
      </c>
      <c r="VJ24" s="761">
        <v>1</v>
      </c>
      <c r="VK24" s="761">
        <v>1</v>
      </c>
      <c r="VL24" s="761">
        <v>1</v>
      </c>
      <c r="VM24" s="762">
        <v>0.65</v>
      </c>
      <c r="VN24" s="763"/>
      <c r="VO24" s="763"/>
      <c r="VP24" s="761">
        <v>1</v>
      </c>
      <c r="VQ24" s="761">
        <v>1</v>
      </c>
      <c r="VR24" s="761">
        <v>1</v>
      </c>
      <c r="VS24" s="761">
        <v>1</v>
      </c>
      <c r="VT24" s="762">
        <v>0.65</v>
      </c>
      <c r="VU24" s="763"/>
      <c r="VV24" s="763"/>
      <c r="VW24" s="761">
        <v>1</v>
      </c>
      <c r="VX24" s="761">
        <v>1</v>
      </c>
      <c r="VY24" s="761">
        <v>1</v>
      </c>
      <c r="VZ24" s="761">
        <v>1</v>
      </c>
      <c r="WA24" s="762">
        <v>0.65</v>
      </c>
      <c r="WB24" s="763"/>
      <c r="WC24" s="763"/>
      <c r="WD24" s="761">
        <v>1</v>
      </c>
      <c r="WE24" s="761">
        <v>1</v>
      </c>
      <c r="WF24" s="761">
        <v>1</v>
      </c>
      <c r="WG24" s="761">
        <v>1</v>
      </c>
      <c r="WH24" s="762">
        <v>0.65</v>
      </c>
      <c r="WI24" s="763"/>
      <c r="WJ24" s="763"/>
      <c r="WK24" s="761">
        <v>1</v>
      </c>
      <c r="WL24" s="761">
        <v>1</v>
      </c>
      <c r="WM24" s="761">
        <v>1</v>
      </c>
      <c r="WN24" s="761">
        <v>1</v>
      </c>
      <c r="WO24" s="762">
        <v>0.65</v>
      </c>
      <c r="WP24" s="763"/>
      <c r="WQ24" s="763"/>
      <c r="WR24" s="761">
        <v>0</v>
      </c>
      <c r="WS24" s="761">
        <v>0</v>
      </c>
      <c r="WT24" s="761">
        <v>1</v>
      </c>
      <c r="WU24" s="761">
        <v>1</v>
      </c>
      <c r="WV24" s="762">
        <v>0.65</v>
      </c>
      <c r="WW24" s="763"/>
      <c r="WX24" s="763"/>
      <c r="WY24" s="761">
        <v>1</v>
      </c>
      <c r="WZ24" s="761">
        <v>1</v>
      </c>
      <c r="XA24" s="761">
        <v>1</v>
      </c>
      <c r="XB24" s="761">
        <v>1</v>
      </c>
      <c r="XC24" s="762">
        <v>0.65</v>
      </c>
      <c r="XD24" s="763"/>
      <c r="XE24" s="763"/>
      <c r="XF24" s="761">
        <v>1</v>
      </c>
      <c r="XG24" s="761">
        <v>1</v>
      </c>
      <c r="XH24" s="761">
        <v>1</v>
      </c>
      <c r="XI24" s="761">
        <v>1</v>
      </c>
      <c r="XJ24" s="762">
        <v>0.65</v>
      </c>
      <c r="XK24" s="763"/>
      <c r="XL24" s="763"/>
      <c r="XM24" s="761">
        <v>1</v>
      </c>
      <c r="XN24" s="761">
        <v>1</v>
      </c>
      <c r="XO24" s="761">
        <v>1</v>
      </c>
      <c r="XP24" s="761">
        <v>1</v>
      </c>
      <c r="XQ24" s="762">
        <v>0.65</v>
      </c>
      <c r="XR24" s="763"/>
      <c r="XS24" s="763"/>
      <c r="XT24" s="761">
        <v>1</v>
      </c>
      <c r="XU24" s="761">
        <v>1</v>
      </c>
      <c r="XV24" s="761">
        <v>1</v>
      </c>
      <c r="XW24" s="761">
        <v>1</v>
      </c>
      <c r="XX24" s="762">
        <v>0.65</v>
      </c>
      <c r="XY24" s="763"/>
      <c r="XZ24" s="763"/>
      <c r="YA24" s="761">
        <v>1</v>
      </c>
      <c r="YB24" s="761">
        <v>1</v>
      </c>
      <c r="YC24" s="761">
        <v>1</v>
      </c>
      <c r="YD24" s="761">
        <v>1</v>
      </c>
      <c r="YE24" s="762">
        <v>0.65</v>
      </c>
      <c r="YF24" s="763"/>
      <c r="YG24" s="763"/>
      <c r="YH24" s="761">
        <v>1</v>
      </c>
      <c r="YI24" s="761">
        <v>1</v>
      </c>
      <c r="YJ24" s="761">
        <v>0</v>
      </c>
      <c r="YK24" s="761">
        <v>0</v>
      </c>
      <c r="YL24" s="761">
        <v>0</v>
      </c>
      <c r="YM24" s="763"/>
      <c r="YN24" s="763"/>
      <c r="YO24" s="761">
        <v>1</v>
      </c>
      <c r="YP24" s="761">
        <v>1</v>
      </c>
      <c r="YQ24" s="761">
        <v>1</v>
      </c>
      <c r="YR24" s="761">
        <v>0</v>
      </c>
      <c r="YS24" s="761">
        <v>0.65</v>
      </c>
      <c r="YT24" s="763"/>
      <c r="YU24" s="763"/>
      <c r="YV24" s="761">
        <v>1</v>
      </c>
      <c r="YW24" s="761">
        <v>0</v>
      </c>
      <c r="YX24" s="761">
        <v>0</v>
      </c>
      <c r="YY24" s="761">
        <v>0</v>
      </c>
      <c r="YZ24" s="762">
        <v>0</v>
      </c>
      <c r="ZA24" s="763"/>
      <c r="ZB24" s="763"/>
      <c r="ZC24" s="761">
        <v>1</v>
      </c>
      <c r="ZD24" s="761">
        <v>1</v>
      </c>
      <c r="ZE24" s="761">
        <v>1</v>
      </c>
      <c r="ZF24" s="761">
        <v>1</v>
      </c>
      <c r="ZG24" s="762">
        <v>0.65</v>
      </c>
      <c r="ZH24" s="763"/>
      <c r="ZI24" s="763"/>
      <c r="ZJ24" s="761">
        <v>1</v>
      </c>
      <c r="ZK24" s="761">
        <v>1</v>
      </c>
      <c r="ZL24" s="761">
        <v>1</v>
      </c>
      <c r="ZM24" s="761">
        <v>1</v>
      </c>
      <c r="ZN24" s="762">
        <v>0.65</v>
      </c>
      <c r="ZO24" s="763"/>
      <c r="ZP24" s="763"/>
      <c r="ZQ24" s="761">
        <v>1</v>
      </c>
      <c r="ZR24" s="761">
        <v>1</v>
      </c>
      <c r="ZS24" s="761">
        <v>1</v>
      </c>
      <c r="ZT24" s="761">
        <v>1</v>
      </c>
      <c r="ZU24" s="762">
        <v>0.65</v>
      </c>
      <c r="ZV24" s="763"/>
      <c r="ZW24" s="763"/>
      <c r="ZX24" s="761">
        <v>1</v>
      </c>
      <c r="ZY24" s="761">
        <v>1</v>
      </c>
      <c r="ZZ24" s="761">
        <v>1</v>
      </c>
      <c r="AAA24" s="761">
        <v>1</v>
      </c>
      <c r="AAB24" s="762">
        <v>0.65</v>
      </c>
      <c r="AAC24" s="763"/>
      <c r="AAD24" s="763"/>
      <c r="AAE24" s="761">
        <v>1</v>
      </c>
      <c r="AAF24" s="761">
        <v>1</v>
      </c>
      <c r="AAG24" s="761">
        <v>1</v>
      </c>
      <c r="AAH24" s="761">
        <v>1</v>
      </c>
      <c r="AAI24" s="762">
        <v>0.65</v>
      </c>
      <c r="AAJ24" s="763"/>
      <c r="AAK24" s="763"/>
      <c r="AAL24" s="761">
        <v>0</v>
      </c>
      <c r="AAM24" s="761">
        <v>0</v>
      </c>
      <c r="AAN24" s="761">
        <v>0</v>
      </c>
      <c r="AAO24" s="761">
        <v>0</v>
      </c>
      <c r="AAP24" s="762">
        <v>0</v>
      </c>
      <c r="AAQ24" s="763"/>
      <c r="AAR24" s="763"/>
      <c r="AAS24" s="761">
        <v>0</v>
      </c>
      <c r="AAT24" s="761">
        <v>0</v>
      </c>
      <c r="AAU24" s="761">
        <v>0</v>
      </c>
      <c r="AAV24" s="761">
        <v>0</v>
      </c>
      <c r="AAW24" s="761">
        <v>0</v>
      </c>
      <c r="AAX24" s="763"/>
      <c r="AAY24" s="763"/>
      <c r="AAZ24" s="761">
        <v>0</v>
      </c>
      <c r="ABA24" s="761">
        <v>0</v>
      </c>
      <c r="ABB24" s="761">
        <v>0</v>
      </c>
      <c r="ABC24" s="761">
        <v>0</v>
      </c>
      <c r="ABD24" s="761">
        <v>0</v>
      </c>
      <c r="ABE24" s="763"/>
      <c r="ABF24" s="763"/>
      <c r="ABG24" s="761">
        <v>1</v>
      </c>
      <c r="ABH24" s="761">
        <v>1</v>
      </c>
      <c r="ABI24" s="761">
        <v>1</v>
      </c>
      <c r="ABJ24" s="761">
        <v>1</v>
      </c>
      <c r="ABK24" s="762">
        <v>0.65</v>
      </c>
      <c r="ABL24" s="763"/>
      <c r="ABM24" s="763"/>
      <c r="ABN24" s="761">
        <v>1</v>
      </c>
      <c r="ABO24" s="761">
        <v>1</v>
      </c>
      <c r="ABP24" s="761">
        <v>1</v>
      </c>
      <c r="ABQ24" s="761">
        <v>1</v>
      </c>
      <c r="ABR24" s="762">
        <v>0.65</v>
      </c>
      <c r="ABS24" s="763"/>
      <c r="ABT24" s="763"/>
      <c r="ABU24" s="761">
        <v>1</v>
      </c>
      <c r="ABV24" s="761">
        <v>1</v>
      </c>
      <c r="ABW24" s="761">
        <v>1</v>
      </c>
      <c r="ABX24" s="761">
        <v>1</v>
      </c>
      <c r="ABY24" s="762">
        <v>0.65</v>
      </c>
      <c r="ABZ24" s="763"/>
      <c r="ACA24" s="763"/>
      <c r="ACB24" s="761">
        <v>1</v>
      </c>
      <c r="ACC24" s="761">
        <v>1</v>
      </c>
      <c r="ACD24" s="761">
        <v>1</v>
      </c>
      <c r="ACE24" s="761">
        <v>1</v>
      </c>
      <c r="ACF24" s="762">
        <v>0.65</v>
      </c>
      <c r="ACG24" s="763"/>
      <c r="ACH24" s="763"/>
      <c r="ACI24" s="761">
        <v>0</v>
      </c>
      <c r="ACJ24" s="761">
        <v>1</v>
      </c>
      <c r="ACK24" s="761">
        <v>1</v>
      </c>
      <c r="ACL24" s="761">
        <v>1</v>
      </c>
      <c r="ACM24" s="762">
        <v>0.65</v>
      </c>
      <c r="ACN24" s="763"/>
      <c r="ACO24" s="763"/>
      <c r="ACP24" s="761">
        <v>1</v>
      </c>
      <c r="ACQ24" s="761">
        <v>1</v>
      </c>
      <c r="ACR24" s="761">
        <v>0</v>
      </c>
      <c r="ACS24" s="761">
        <v>0</v>
      </c>
      <c r="ACT24" s="762">
        <v>0</v>
      </c>
      <c r="ACU24" s="763"/>
      <c r="ACV24" s="763"/>
      <c r="ACW24" s="761">
        <v>1</v>
      </c>
      <c r="ACX24" s="761">
        <v>1</v>
      </c>
      <c r="ACY24" s="761">
        <v>1</v>
      </c>
      <c r="ACZ24" s="761">
        <v>1</v>
      </c>
      <c r="ADA24" s="762">
        <v>0.65</v>
      </c>
      <c r="ADB24" s="763"/>
      <c r="ADC24" s="763"/>
      <c r="ADD24" s="761">
        <v>1</v>
      </c>
      <c r="ADE24" s="761">
        <v>1</v>
      </c>
      <c r="ADF24" s="761">
        <v>1</v>
      </c>
      <c r="ADG24" s="761">
        <v>1</v>
      </c>
      <c r="ADH24" s="762">
        <v>0</v>
      </c>
      <c r="ADI24" s="763"/>
      <c r="ADJ24" s="763"/>
      <c r="ADK24" s="761">
        <v>1</v>
      </c>
      <c r="ADL24" s="761">
        <v>1</v>
      </c>
      <c r="ADM24" s="761">
        <v>1</v>
      </c>
      <c r="ADN24" s="761">
        <v>1</v>
      </c>
      <c r="ADO24" s="762">
        <v>0.65</v>
      </c>
      <c r="ADP24" s="763"/>
      <c r="ADQ24" s="763"/>
      <c r="ADR24" s="761">
        <v>1</v>
      </c>
      <c r="ADS24" s="761">
        <v>1</v>
      </c>
      <c r="ADT24" s="761">
        <v>1</v>
      </c>
      <c r="ADU24" s="761">
        <v>1</v>
      </c>
      <c r="ADV24" s="762">
        <v>0.65</v>
      </c>
      <c r="ADW24" s="763"/>
      <c r="ADX24" s="763"/>
      <c r="ADY24" s="761">
        <v>1</v>
      </c>
      <c r="ADZ24" s="761">
        <v>1</v>
      </c>
      <c r="AEA24" s="761">
        <v>1</v>
      </c>
      <c r="AEB24" s="761">
        <v>1</v>
      </c>
      <c r="AEC24" s="762">
        <v>0.65</v>
      </c>
      <c r="AED24" s="763"/>
      <c r="AEE24" s="763"/>
      <c r="AEF24" s="761">
        <v>1</v>
      </c>
      <c r="AEG24" s="761">
        <v>1</v>
      </c>
      <c r="AEH24" s="761">
        <v>1</v>
      </c>
      <c r="AEI24" s="761">
        <v>1</v>
      </c>
      <c r="AEJ24" s="762">
        <v>0.65</v>
      </c>
      <c r="AEK24" s="763"/>
      <c r="AEL24" s="763"/>
      <c r="AEM24" s="761">
        <v>0</v>
      </c>
      <c r="AEN24" s="761">
        <v>0</v>
      </c>
      <c r="AEO24" s="761">
        <v>0</v>
      </c>
      <c r="AEP24" s="761">
        <v>0</v>
      </c>
      <c r="AEQ24" s="762">
        <v>0</v>
      </c>
      <c r="AER24" s="763"/>
      <c r="AES24" s="763"/>
      <c r="AET24" s="761">
        <v>1</v>
      </c>
      <c r="AEU24" s="761">
        <v>1</v>
      </c>
      <c r="AEV24" s="761">
        <v>1</v>
      </c>
      <c r="AEW24" s="761">
        <v>1</v>
      </c>
      <c r="AEX24" s="762">
        <v>0.65</v>
      </c>
      <c r="AEY24" s="763"/>
      <c r="AEZ24" s="763"/>
      <c r="AFA24" s="761">
        <v>1</v>
      </c>
      <c r="AFB24" s="761">
        <v>1</v>
      </c>
      <c r="AFC24" s="761">
        <v>1</v>
      </c>
      <c r="AFD24" s="761">
        <v>1</v>
      </c>
      <c r="AFE24" s="762">
        <v>0.65</v>
      </c>
      <c r="AFF24" s="763"/>
      <c r="AFG24" s="763"/>
      <c r="AFH24" s="761">
        <v>1</v>
      </c>
      <c r="AFI24" s="761">
        <v>1</v>
      </c>
      <c r="AFJ24" s="761">
        <v>1</v>
      </c>
      <c r="AFK24" s="761">
        <v>1</v>
      </c>
      <c r="AFL24" s="762">
        <v>0.65</v>
      </c>
      <c r="AFM24" s="763"/>
      <c r="AFN24" s="763"/>
      <c r="AFO24" s="761">
        <v>1</v>
      </c>
      <c r="AFP24" s="761">
        <v>1</v>
      </c>
      <c r="AFQ24" s="761">
        <v>1</v>
      </c>
      <c r="AFR24" s="761">
        <v>1</v>
      </c>
      <c r="AFS24" s="762">
        <v>0.65</v>
      </c>
      <c r="AFT24" s="763"/>
      <c r="AFU24" s="763"/>
      <c r="AFV24" s="761">
        <v>1</v>
      </c>
      <c r="AFW24" s="761">
        <v>1</v>
      </c>
      <c r="AFX24" s="761">
        <v>1</v>
      </c>
      <c r="AFY24" s="761">
        <v>1</v>
      </c>
      <c r="AFZ24" s="762">
        <v>0.65</v>
      </c>
      <c r="AGA24" s="763"/>
      <c r="AGB24" s="763"/>
      <c r="AGC24" s="761">
        <v>1</v>
      </c>
      <c r="AGD24" s="761">
        <v>1</v>
      </c>
      <c r="AGE24" s="761">
        <v>1</v>
      </c>
      <c r="AGF24" s="761">
        <v>1</v>
      </c>
      <c r="AGG24" s="762">
        <v>0</v>
      </c>
      <c r="AGH24" s="763"/>
      <c r="AGI24" s="763"/>
      <c r="AGJ24" s="761">
        <v>0</v>
      </c>
      <c r="AGK24" s="761">
        <v>0</v>
      </c>
      <c r="AGL24" s="761">
        <v>1</v>
      </c>
      <c r="AGM24" s="761">
        <v>1</v>
      </c>
      <c r="AGN24" s="762">
        <v>0.65</v>
      </c>
      <c r="AGO24" s="763"/>
      <c r="AGP24" s="763"/>
      <c r="AGQ24" s="761">
        <v>1</v>
      </c>
      <c r="AGR24" s="761">
        <v>1</v>
      </c>
      <c r="AGS24" s="761">
        <v>1</v>
      </c>
      <c r="AGT24" s="761">
        <v>0</v>
      </c>
      <c r="AGU24" s="762">
        <v>0</v>
      </c>
      <c r="AGV24" s="763"/>
      <c r="AGW24" s="763"/>
      <c r="AGX24" s="761">
        <v>1</v>
      </c>
      <c r="AGY24" s="761">
        <v>1</v>
      </c>
      <c r="AGZ24" s="761">
        <v>1</v>
      </c>
      <c r="AHA24" s="761">
        <v>1</v>
      </c>
      <c r="AHB24" s="762">
        <v>0.65</v>
      </c>
      <c r="AHC24" s="763"/>
      <c r="AHD24" s="763"/>
      <c r="AHE24" s="761">
        <v>1</v>
      </c>
      <c r="AHF24" s="761">
        <v>1</v>
      </c>
      <c r="AHG24" s="761">
        <v>1</v>
      </c>
      <c r="AHH24" s="761">
        <v>1</v>
      </c>
      <c r="AHI24" s="762">
        <v>0</v>
      </c>
      <c r="AHJ24" s="763"/>
      <c r="AHK24" s="763"/>
      <c r="AHL24" s="761">
        <v>1</v>
      </c>
      <c r="AHM24" s="761">
        <v>1</v>
      </c>
      <c r="AHN24" s="761">
        <v>1</v>
      </c>
      <c r="AHO24" s="761">
        <v>1</v>
      </c>
      <c r="AHP24" s="762">
        <v>0.65</v>
      </c>
      <c r="AHQ24" s="763"/>
      <c r="AHR24" s="763"/>
      <c r="AHS24" s="761">
        <v>1</v>
      </c>
      <c r="AHT24" s="761">
        <v>1</v>
      </c>
      <c r="AHU24" s="761">
        <v>1</v>
      </c>
      <c r="AHV24" s="761">
        <v>1</v>
      </c>
      <c r="AHW24" s="762">
        <v>0.65</v>
      </c>
      <c r="AHX24" s="763"/>
      <c r="AHY24" s="763"/>
      <c r="AHZ24" s="761">
        <v>1</v>
      </c>
      <c r="AIA24" s="761">
        <v>1</v>
      </c>
      <c r="AIB24" s="761">
        <v>1</v>
      </c>
      <c r="AIC24" s="761">
        <v>1</v>
      </c>
      <c r="AID24" s="762">
        <v>0.65</v>
      </c>
      <c r="AIE24" s="763"/>
      <c r="AIF24" s="763"/>
      <c r="AIG24" s="761">
        <v>1</v>
      </c>
      <c r="AIH24" s="761">
        <v>1</v>
      </c>
      <c r="AII24" s="761">
        <v>1</v>
      </c>
      <c r="AIJ24" s="761">
        <v>1</v>
      </c>
      <c r="AIK24" s="762">
        <v>0.65</v>
      </c>
      <c r="AIL24" s="763"/>
      <c r="AIM24" s="763"/>
      <c r="AIN24" s="761">
        <v>1</v>
      </c>
      <c r="AIO24" s="761">
        <v>1</v>
      </c>
      <c r="AIP24" s="761">
        <v>1</v>
      </c>
      <c r="AIQ24" s="761">
        <v>1</v>
      </c>
      <c r="AIR24" s="762">
        <v>0.65</v>
      </c>
      <c r="AIS24" s="763"/>
      <c r="AIT24" s="763"/>
      <c r="AIU24" s="761">
        <v>1</v>
      </c>
      <c r="AIV24" s="761">
        <v>1</v>
      </c>
      <c r="AIW24" s="761">
        <v>1</v>
      </c>
      <c r="AIX24" s="761">
        <v>1</v>
      </c>
      <c r="AIY24" s="762">
        <v>0.65</v>
      </c>
      <c r="AIZ24" s="763"/>
      <c r="AJA24" s="763"/>
      <c r="AJB24" s="761">
        <v>1</v>
      </c>
      <c r="AJC24" s="761">
        <v>1</v>
      </c>
      <c r="AJD24" s="761">
        <v>1</v>
      </c>
      <c r="AJE24" s="761">
        <v>1</v>
      </c>
      <c r="AJF24" s="762">
        <v>0.65</v>
      </c>
      <c r="AJG24" s="763"/>
      <c r="AJH24" s="763"/>
      <c r="AJI24" s="761">
        <v>1</v>
      </c>
      <c r="AJJ24" s="761">
        <v>1</v>
      </c>
      <c r="AJK24" s="761">
        <v>1</v>
      </c>
      <c r="AJL24" s="761">
        <v>1</v>
      </c>
      <c r="AJM24" s="762">
        <v>0.65</v>
      </c>
      <c r="AJN24" s="763"/>
      <c r="AJO24" s="763"/>
      <c r="AJP24" s="761">
        <v>1</v>
      </c>
      <c r="AJQ24" s="761">
        <v>1</v>
      </c>
      <c r="AJR24" s="761">
        <v>1</v>
      </c>
      <c r="AJS24" s="761">
        <v>1</v>
      </c>
      <c r="AJT24" s="762">
        <v>0.65</v>
      </c>
      <c r="AJU24" s="763"/>
      <c r="AJV24" s="763"/>
      <c r="AJW24" s="761">
        <v>1</v>
      </c>
      <c r="AJX24" s="761">
        <v>1</v>
      </c>
      <c r="AJY24" s="761">
        <v>1</v>
      </c>
      <c r="AJZ24" s="761">
        <v>1</v>
      </c>
      <c r="AKA24" s="762">
        <v>0.65</v>
      </c>
      <c r="AKB24" s="763"/>
      <c r="AKC24" s="763"/>
      <c r="AKD24" s="761">
        <v>1</v>
      </c>
      <c r="AKE24" s="761">
        <v>1</v>
      </c>
      <c r="AKF24" s="761">
        <v>1</v>
      </c>
      <c r="AKG24" s="761">
        <v>1</v>
      </c>
      <c r="AKH24" s="762">
        <v>0.65</v>
      </c>
      <c r="AKI24" s="763"/>
      <c r="AKJ24" s="763"/>
      <c r="AKK24" s="761">
        <v>1</v>
      </c>
      <c r="AKL24" s="761">
        <v>1</v>
      </c>
      <c r="AKM24" s="761">
        <v>1</v>
      </c>
      <c r="AKN24" s="761">
        <v>1</v>
      </c>
      <c r="AKO24" s="762">
        <v>0.65</v>
      </c>
      <c r="AKP24" s="763"/>
      <c r="AKQ24" s="763"/>
      <c r="AKR24" s="761">
        <v>1</v>
      </c>
      <c r="AKS24" s="761">
        <v>1</v>
      </c>
      <c r="AKT24" s="761">
        <v>0</v>
      </c>
      <c r="AKU24" s="761">
        <v>1</v>
      </c>
      <c r="AKV24" s="762">
        <v>0.65</v>
      </c>
      <c r="AKW24" s="763"/>
      <c r="AKX24" s="763"/>
      <c r="AKY24" s="761">
        <v>1</v>
      </c>
      <c r="AKZ24" s="761">
        <v>1</v>
      </c>
      <c r="ALA24" s="761">
        <v>1</v>
      </c>
      <c r="ALB24" s="761">
        <v>1</v>
      </c>
      <c r="ALC24" s="762">
        <v>0.65</v>
      </c>
      <c r="ALD24" s="763"/>
      <c r="ALE24" s="763"/>
      <c r="ALF24" s="761">
        <v>1</v>
      </c>
      <c r="ALG24" s="761">
        <v>1</v>
      </c>
      <c r="ALH24" s="761">
        <v>1</v>
      </c>
      <c r="ALI24" s="761">
        <v>1</v>
      </c>
      <c r="ALJ24" s="762">
        <v>0.65</v>
      </c>
      <c r="ALK24" s="763"/>
      <c r="ALL24" s="763"/>
      <c r="ALM24" s="761">
        <v>1</v>
      </c>
      <c r="ALN24" s="761">
        <v>1</v>
      </c>
      <c r="ALO24" s="761">
        <v>1</v>
      </c>
      <c r="ALP24" s="761">
        <v>1</v>
      </c>
      <c r="ALQ24" s="762">
        <v>0.65</v>
      </c>
      <c r="ALR24" s="763"/>
      <c r="ALS24" s="763"/>
      <c r="ALT24" s="761">
        <v>1</v>
      </c>
      <c r="ALU24" s="761">
        <v>1</v>
      </c>
      <c r="ALV24" s="761">
        <v>1</v>
      </c>
      <c r="ALW24" s="761">
        <v>1</v>
      </c>
      <c r="ALX24" s="762">
        <v>0.65</v>
      </c>
      <c r="ALY24" s="763"/>
      <c r="ALZ24" s="763"/>
      <c r="AMA24" s="761">
        <v>1</v>
      </c>
      <c r="AMB24" s="761">
        <v>1</v>
      </c>
      <c r="AMC24" s="761">
        <v>1</v>
      </c>
      <c r="AMD24" s="761">
        <v>1</v>
      </c>
      <c r="AME24" s="762">
        <v>0.65</v>
      </c>
      <c r="AMF24" s="763"/>
      <c r="AMG24" s="763"/>
      <c r="AMH24" s="761">
        <v>1</v>
      </c>
      <c r="AMI24" s="761">
        <v>1</v>
      </c>
      <c r="AMJ24" s="761">
        <v>1</v>
      </c>
      <c r="AMK24" s="761">
        <v>0</v>
      </c>
      <c r="AML24" s="762">
        <v>0</v>
      </c>
      <c r="AMM24" s="763"/>
      <c r="AMN24" s="763"/>
      <c r="AMO24" s="761">
        <v>1</v>
      </c>
      <c r="AMP24" s="761">
        <v>1</v>
      </c>
      <c r="AMQ24" s="761">
        <v>1</v>
      </c>
      <c r="AMR24" s="761">
        <v>0</v>
      </c>
      <c r="AMS24" s="762">
        <v>0</v>
      </c>
      <c r="AMT24" s="763"/>
      <c r="AMU24" s="763"/>
      <c r="AMV24" s="761">
        <v>1</v>
      </c>
      <c r="AMW24" s="761">
        <v>1</v>
      </c>
      <c r="AMX24" s="761">
        <v>0</v>
      </c>
      <c r="AMY24" s="761">
        <v>1</v>
      </c>
      <c r="AMZ24" s="762">
        <v>0.65</v>
      </c>
      <c r="ANA24" s="763"/>
      <c r="ANB24" s="763"/>
      <c r="ANC24" s="761">
        <v>1</v>
      </c>
      <c r="AND24" s="761">
        <v>1</v>
      </c>
      <c r="ANE24" s="761">
        <v>1</v>
      </c>
      <c r="ANF24" s="761">
        <v>1</v>
      </c>
      <c r="ANG24" s="762">
        <v>0.65</v>
      </c>
      <c r="ANH24" s="763"/>
      <c r="ANI24" s="763"/>
      <c r="ANJ24" s="761">
        <v>1</v>
      </c>
      <c r="ANK24" s="761">
        <v>1</v>
      </c>
      <c r="ANL24" s="761">
        <v>1</v>
      </c>
      <c r="ANM24" s="761">
        <v>1</v>
      </c>
      <c r="ANN24" s="762">
        <v>0.65</v>
      </c>
      <c r="ANO24" s="763"/>
      <c r="ANP24" s="763"/>
      <c r="ANQ24" s="761">
        <v>1</v>
      </c>
      <c r="ANR24" s="761">
        <v>1</v>
      </c>
      <c r="ANS24" s="761">
        <v>1</v>
      </c>
      <c r="ANT24" s="761">
        <v>1</v>
      </c>
      <c r="ANU24" s="762">
        <v>0.65</v>
      </c>
      <c r="ANV24" s="763"/>
      <c r="ANW24" s="763"/>
      <c r="ANX24" s="761">
        <v>1</v>
      </c>
      <c r="ANY24" s="761">
        <v>1</v>
      </c>
      <c r="ANZ24" s="761">
        <v>1</v>
      </c>
      <c r="AOA24" s="761">
        <v>1</v>
      </c>
      <c r="AOB24" s="762">
        <v>0.65</v>
      </c>
      <c r="AOC24" s="763"/>
      <c r="AOD24" s="763"/>
      <c r="AOE24" s="761">
        <v>1</v>
      </c>
      <c r="AOF24" s="761">
        <v>1</v>
      </c>
      <c r="AOG24" s="761">
        <v>1</v>
      </c>
      <c r="AOH24" s="761">
        <v>1</v>
      </c>
      <c r="AOI24" s="762">
        <v>0.65</v>
      </c>
      <c r="AOJ24" s="763"/>
      <c r="AOK24" s="763"/>
      <c r="AOL24" s="761">
        <v>1</v>
      </c>
      <c r="AOM24" s="761">
        <v>1</v>
      </c>
      <c r="AON24" s="761">
        <v>1</v>
      </c>
      <c r="AOO24" s="761">
        <v>1</v>
      </c>
      <c r="AOP24" s="762">
        <v>0.65</v>
      </c>
      <c r="AOQ24" s="763"/>
      <c r="AOR24" s="763"/>
      <c r="AOS24" s="761">
        <v>1</v>
      </c>
      <c r="AOT24" s="761">
        <v>1</v>
      </c>
      <c r="AOU24" s="761">
        <v>1</v>
      </c>
      <c r="AOV24" s="761">
        <v>1</v>
      </c>
      <c r="AOW24" s="762">
        <v>0.65</v>
      </c>
    </row>
    <row r="25" spans="1:1089" s="757" customFormat="1" ht="10.5" customHeight="1">
      <c r="A25" s="771" t="s">
        <v>148</v>
      </c>
      <c r="B25" s="771" t="s">
        <v>149</v>
      </c>
      <c r="C25" s="771" t="s">
        <v>150</v>
      </c>
      <c r="D25" s="771" t="s">
        <v>151</v>
      </c>
      <c r="E25" s="771" t="s">
        <v>5</v>
      </c>
      <c r="G25" s="709"/>
      <c r="H25" s="709"/>
      <c r="I25" s="709"/>
      <c r="J25" s="709"/>
      <c r="K25" s="719"/>
      <c r="L25" s="720"/>
      <c r="M25" s="720"/>
      <c r="N25" s="709"/>
      <c r="O25" s="709"/>
      <c r="P25" s="709"/>
      <c r="Q25" s="709"/>
      <c r="R25" s="719"/>
      <c r="S25" s="720"/>
      <c r="T25" s="720"/>
      <c r="U25" s="709"/>
      <c r="V25" s="709"/>
      <c r="W25" s="709"/>
      <c r="X25" s="709"/>
      <c r="Y25" s="709"/>
      <c r="Z25" s="709"/>
      <c r="AA25" s="709"/>
      <c r="AB25" s="709"/>
      <c r="AC25" s="709"/>
      <c r="AD25" s="709"/>
      <c r="AE25" s="709"/>
      <c r="AF25" s="709"/>
      <c r="AG25" s="709"/>
      <c r="AH25" s="709"/>
      <c r="AI25" s="709"/>
      <c r="AJ25" s="709"/>
      <c r="AK25" s="709"/>
      <c r="AL25" s="709"/>
      <c r="AM25" s="709"/>
      <c r="AN25" s="709"/>
      <c r="AO25" s="709"/>
      <c r="AP25" s="709"/>
      <c r="AQ25" s="709"/>
      <c r="AR25" s="709"/>
      <c r="AS25" s="709"/>
      <c r="AT25" s="709"/>
      <c r="AU25" s="709"/>
      <c r="AV25" s="709"/>
      <c r="AW25" s="709"/>
      <c r="AX25" s="709"/>
      <c r="AY25" s="709"/>
      <c r="AZ25" s="709"/>
      <c r="BA25" s="709"/>
      <c r="BB25" s="709"/>
      <c r="BC25" s="709"/>
      <c r="BD25" s="709"/>
      <c r="BE25" s="709"/>
      <c r="BF25" s="709"/>
      <c r="BG25" s="709"/>
      <c r="BH25" s="709"/>
      <c r="BI25" s="709"/>
      <c r="BJ25" s="709"/>
      <c r="BK25" s="709"/>
      <c r="BL25" s="709"/>
      <c r="BM25" s="709"/>
      <c r="BN25" s="709"/>
      <c r="BO25" s="709"/>
      <c r="BP25" s="709"/>
      <c r="BQ25" s="709"/>
      <c r="BR25" s="709"/>
      <c r="BS25" s="709"/>
      <c r="BT25" s="709"/>
      <c r="BU25" s="709"/>
      <c r="BV25" s="709"/>
      <c r="BW25" s="709"/>
      <c r="BX25" s="709"/>
      <c r="BY25" s="709"/>
      <c r="BZ25" s="709"/>
      <c r="CA25" s="709"/>
      <c r="CB25" s="709"/>
      <c r="CC25" s="709"/>
      <c r="CD25" s="709"/>
      <c r="CE25" s="709"/>
      <c r="CF25" s="709"/>
      <c r="CG25" s="709"/>
      <c r="CH25" s="709"/>
      <c r="CI25" s="709"/>
      <c r="CJ25" s="709"/>
      <c r="CK25" s="709"/>
      <c r="CL25" s="709"/>
      <c r="CM25" s="709"/>
      <c r="CN25" s="709"/>
      <c r="CO25" s="709"/>
      <c r="CP25" s="709"/>
      <c r="CQ25" s="709"/>
      <c r="CR25" s="709"/>
      <c r="CS25" s="709"/>
      <c r="CT25" s="709"/>
      <c r="CU25" s="709"/>
      <c r="CV25" s="709"/>
      <c r="CW25" s="709"/>
      <c r="CX25" s="709"/>
      <c r="CY25" s="709"/>
      <c r="CZ25" s="709"/>
      <c r="DA25" s="709"/>
      <c r="DB25" s="709"/>
      <c r="DC25" s="709"/>
      <c r="DD25" s="709"/>
      <c r="DE25" s="709"/>
      <c r="DF25" s="709"/>
      <c r="DG25" s="709"/>
      <c r="DH25" s="709"/>
      <c r="DI25" s="709"/>
      <c r="DJ25" s="709"/>
      <c r="DK25" s="709"/>
      <c r="DL25" s="709"/>
      <c r="DM25" s="709"/>
      <c r="DN25" s="709"/>
      <c r="DO25" s="709"/>
      <c r="DP25" s="709"/>
      <c r="DQ25" s="709"/>
      <c r="DR25" s="709"/>
      <c r="DS25" s="709"/>
      <c r="DT25" s="709"/>
      <c r="DU25" s="709"/>
      <c r="DV25" s="709"/>
      <c r="DW25" s="709"/>
      <c r="DX25" s="709"/>
      <c r="DY25" s="709"/>
      <c r="DZ25" s="709"/>
      <c r="EA25" s="709"/>
      <c r="EB25" s="709"/>
      <c r="EC25" s="709"/>
      <c r="ED25" s="709"/>
      <c r="EE25" s="709"/>
      <c r="EF25" s="709"/>
      <c r="EG25" s="709"/>
      <c r="EH25" s="709"/>
      <c r="EI25" s="709"/>
      <c r="EJ25" s="709"/>
      <c r="EK25" s="709"/>
      <c r="EL25" s="709"/>
      <c r="EM25" s="709"/>
      <c r="EN25" s="709"/>
      <c r="EO25" s="709"/>
      <c r="EP25" s="709"/>
      <c r="EQ25" s="709"/>
      <c r="ER25" s="709"/>
      <c r="ES25" s="709"/>
      <c r="ET25" s="709"/>
      <c r="EU25" s="709"/>
      <c r="EV25" s="709"/>
      <c r="EW25" s="709"/>
      <c r="EX25" s="709"/>
      <c r="EY25" s="709"/>
      <c r="EZ25" s="709"/>
      <c r="FA25" s="709"/>
      <c r="FB25" s="709"/>
      <c r="FC25" s="709"/>
      <c r="FD25" s="709"/>
      <c r="FE25" s="709"/>
      <c r="FF25" s="709"/>
      <c r="FG25" s="709"/>
      <c r="FH25" s="709"/>
      <c r="FI25" s="709"/>
      <c r="FJ25" s="709"/>
      <c r="FK25" s="709"/>
      <c r="FL25" s="709"/>
      <c r="FM25" s="709"/>
      <c r="FN25" s="709"/>
      <c r="FO25" s="709"/>
      <c r="FP25" s="709"/>
      <c r="FQ25" s="709"/>
      <c r="FR25" s="709"/>
      <c r="FS25" s="709"/>
      <c r="FT25" s="709"/>
      <c r="FU25" s="709"/>
      <c r="FV25" s="709"/>
      <c r="FW25" s="709"/>
      <c r="FX25" s="709"/>
      <c r="FY25" s="709"/>
      <c r="FZ25" s="709"/>
      <c r="GA25" s="709"/>
      <c r="GB25" s="709"/>
      <c r="GC25" s="709"/>
      <c r="GD25" s="709"/>
      <c r="GE25" s="709"/>
      <c r="GF25" s="709"/>
      <c r="GG25" s="709"/>
      <c r="GH25" s="709"/>
      <c r="GI25" s="709"/>
      <c r="GJ25" s="709"/>
      <c r="GK25" s="709"/>
      <c r="GL25" s="709"/>
      <c r="GM25" s="709"/>
      <c r="GN25" s="709"/>
      <c r="GO25" s="709"/>
      <c r="GP25" s="709"/>
      <c r="GQ25" s="709"/>
      <c r="GR25" s="709"/>
      <c r="GS25" s="709"/>
      <c r="GT25" s="709"/>
      <c r="GU25" s="709"/>
      <c r="GV25" s="709"/>
      <c r="GW25" s="709"/>
      <c r="GX25" s="709"/>
      <c r="GY25" s="709"/>
      <c r="GZ25" s="709"/>
      <c r="HA25" s="709"/>
      <c r="HB25" s="709"/>
      <c r="HC25" s="709"/>
      <c r="HD25" s="709"/>
      <c r="HE25" s="709"/>
      <c r="HF25" s="709"/>
      <c r="HG25" s="709"/>
      <c r="HH25" s="709"/>
      <c r="HI25" s="709"/>
      <c r="HJ25" s="709"/>
      <c r="HK25" s="709"/>
      <c r="HL25" s="709"/>
      <c r="HM25" s="709"/>
      <c r="HN25" s="709"/>
      <c r="HO25" s="709"/>
      <c r="HP25" s="709"/>
      <c r="HQ25" s="709"/>
      <c r="HR25" s="709"/>
      <c r="HS25" s="709"/>
      <c r="HT25" s="709"/>
      <c r="HU25" s="709"/>
      <c r="HV25" s="709"/>
      <c r="HW25" s="709"/>
      <c r="HX25" s="709"/>
      <c r="HY25" s="709"/>
      <c r="HZ25" s="709"/>
      <c r="IA25" s="709"/>
      <c r="IB25" s="709"/>
      <c r="IC25" s="709"/>
      <c r="ID25" s="709"/>
      <c r="IE25" s="709"/>
      <c r="IF25" s="709"/>
      <c r="IG25" s="709"/>
      <c r="IH25" s="709"/>
      <c r="II25" s="709"/>
      <c r="IJ25" s="709"/>
      <c r="IK25" s="709"/>
      <c r="IL25" s="709"/>
      <c r="IM25" s="709"/>
      <c r="IN25" s="709"/>
      <c r="IO25" s="709"/>
      <c r="IP25" s="709"/>
      <c r="IQ25" s="709"/>
      <c r="IR25" s="709"/>
      <c r="IS25" s="709"/>
      <c r="IT25" s="709"/>
      <c r="IU25" s="709"/>
      <c r="IV25" s="709"/>
      <c r="IW25" s="709"/>
      <c r="IX25" s="709"/>
      <c r="IY25" s="709"/>
      <c r="IZ25" s="709"/>
      <c r="JA25" s="709"/>
      <c r="JB25" s="709"/>
      <c r="JC25" s="709"/>
      <c r="JD25" s="709"/>
      <c r="JE25" s="709"/>
      <c r="JF25" s="709"/>
      <c r="JG25" s="709"/>
      <c r="JH25" s="709"/>
      <c r="JI25" s="709"/>
      <c r="JJ25" s="709"/>
      <c r="JK25" s="709"/>
      <c r="JL25" s="709"/>
      <c r="JM25" s="709"/>
      <c r="JN25" s="709"/>
      <c r="JO25" s="709"/>
      <c r="JP25" s="709"/>
      <c r="JQ25" s="709"/>
      <c r="JR25" s="709"/>
      <c r="JS25" s="709"/>
      <c r="JT25" s="709"/>
      <c r="JU25" s="709"/>
      <c r="JV25" s="709"/>
      <c r="JW25" s="709"/>
      <c r="JX25" s="709"/>
      <c r="JY25" s="709"/>
      <c r="JZ25" s="709"/>
      <c r="KA25" s="709"/>
      <c r="KB25" s="709"/>
      <c r="KC25" s="709"/>
      <c r="KD25" s="709"/>
      <c r="KE25" s="709"/>
      <c r="KF25" s="709"/>
      <c r="KG25" s="709"/>
      <c r="KH25" s="709"/>
      <c r="KI25" s="709"/>
      <c r="KJ25" s="709"/>
      <c r="KK25" s="709"/>
      <c r="KL25" s="709"/>
      <c r="KM25" s="709"/>
      <c r="KN25" s="709"/>
      <c r="KO25" s="709"/>
      <c r="KP25" s="709"/>
      <c r="KQ25" s="709"/>
      <c r="KR25" s="709"/>
      <c r="KS25" s="709"/>
      <c r="KT25" s="709"/>
      <c r="KU25" s="709"/>
      <c r="KV25" s="709"/>
      <c r="KW25" s="709"/>
      <c r="KX25" s="709"/>
      <c r="KY25" s="709"/>
      <c r="KZ25" s="709"/>
      <c r="LA25" s="709"/>
      <c r="LB25" s="709"/>
      <c r="LC25" s="709"/>
      <c r="LD25" s="709"/>
      <c r="LE25" s="709"/>
      <c r="LF25" s="709"/>
      <c r="LG25" s="709"/>
      <c r="LH25" s="709"/>
      <c r="LI25" s="709"/>
      <c r="LJ25" s="709"/>
      <c r="LK25" s="709"/>
      <c r="LL25" s="709"/>
      <c r="LM25" s="709"/>
      <c r="LN25" s="709"/>
      <c r="LO25" s="709"/>
      <c r="LP25" s="709"/>
      <c r="LQ25" s="709"/>
      <c r="LR25" s="709"/>
      <c r="LS25" s="709"/>
      <c r="LT25" s="709"/>
      <c r="LU25" s="709"/>
      <c r="LV25" s="709"/>
      <c r="LW25" s="709"/>
      <c r="LX25" s="709"/>
      <c r="LY25" s="709"/>
      <c r="LZ25" s="709"/>
      <c r="MA25" s="709"/>
      <c r="MB25" s="709"/>
      <c r="MC25" s="709"/>
      <c r="MD25" s="709"/>
      <c r="ME25" s="709"/>
      <c r="MF25" s="709"/>
      <c r="MG25" s="709"/>
      <c r="MH25" s="709"/>
      <c r="MI25" s="709"/>
      <c r="MJ25" s="709"/>
      <c r="MK25" s="709"/>
      <c r="ML25" s="709"/>
      <c r="MM25" s="709"/>
      <c r="MN25" s="709"/>
      <c r="MO25" s="709"/>
      <c r="MP25" s="709"/>
      <c r="MQ25" s="709"/>
      <c r="MR25" s="709"/>
      <c r="MS25" s="709"/>
      <c r="MT25" s="709"/>
      <c r="MU25" s="709"/>
      <c r="MV25" s="709"/>
      <c r="MW25" s="709"/>
      <c r="MX25" s="717">
        <v>0</v>
      </c>
      <c r="MY25" s="717">
        <v>0</v>
      </c>
      <c r="MZ25" s="716">
        <v>1</v>
      </c>
      <c r="NA25" s="716">
        <v>1</v>
      </c>
      <c r="NB25" s="716">
        <v>0</v>
      </c>
      <c r="NC25" s="716">
        <v>0.75</v>
      </c>
      <c r="ND25" s="718">
        <v>0.65</v>
      </c>
      <c r="NE25" s="717">
        <v>0</v>
      </c>
      <c r="NF25" s="717">
        <v>0</v>
      </c>
      <c r="NG25" s="716">
        <v>1</v>
      </c>
      <c r="NH25" s="716">
        <v>1</v>
      </c>
      <c r="NI25" s="716">
        <v>1</v>
      </c>
      <c r="NJ25" s="716">
        <v>0.75</v>
      </c>
      <c r="NK25" s="718">
        <v>0.65</v>
      </c>
      <c r="NL25" s="717">
        <v>0</v>
      </c>
      <c r="NM25" s="717">
        <v>0</v>
      </c>
      <c r="NN25" s="716">
        <v>1</v>
      </c>
      <c r="NO25" s="716">
        <v>1</v>
      </c>
      <c r="NP25" s="716">
        <v>1</v>
      </c>
      <c r="NQ25" s="716">
        <v>0.75</v>
      </c>
      <c r="NR25" s="718">
        <v>0.65</v>
      </c>
      <c r="NS25" s="717">
        <v>0</v>
      </c>
      <c r="NT25" s="717">
        <v>0</v>
      </c>
      <c r="NU25" s="716">
        <v>1</v>
      </c>
      <c r="NV25" s="716">
        <v>1</v>
      </c>
      <c r="NW25" s="716">
        <v>1</v>
      </c>
      <c r="NX25" s="716">
        <v>0.75</v>
      </c>
      <c r="NY25" s="718">
        <v>0.65</v>
      </c>
      <c r="NZ25" s="717">
        <v>0</v>
      </c>
      <c r="OA25" s="717">
        <v>0</v>
      </c>
      <c r="OB25" s="716">
        <v>1</v>
      </c>
      <c r="OC25" s="716">
        <v>1</v>
      </c>
      <c r="OD25" s="716">
        <v>1</v>
      </c>
      <c r="OE25" s="716">
        <v>0.75</v>
      </c>
      <c r="OF25" s="718">
        <v>0.65</v>
      </c>
      <c r="OG25" s="717">
        <v>0</v>
      </c>
      <c r="OH25" s="717">
        <v>0</v>
      </c>
      <c r="OI25" s="716">
        <v>1</v>
      </c>
      <c r="OJ25" s="716">
        <v>1</v>
      </c>
      <c r="OK25" s="716">
        <v>1</v>
      </c>
      <c r="OL25" s="716">
        <v>0.75</v>
      </c>
      <c r="OM25" s="718">
        <v>0.65</v>
      </c>
      <c r="ON25" s="717">
        <v>0</v>
      </c>
      <c r="OO25" s="717">
        <v>0</v>
      </c>
      <c r="OP25" s="716">
        <v>1</v>
      </c>
      <c r="OQ25" s="716">
        <v>1</v>
      </c>
      <c r="OR25" s="716">
        <v>0.75</v>
      </c>
      <c r="OS25" s="716">
        <v>0</v>
      </c>
      <c r="OT25" s="718">
        <v>0.65</v>
      </c>
      <c r="OU25" s="717">
        <v>0</v>
      </c>
      <c r="OV25" s="717">
        <v>0</v>
      </c>
      <c r="OW25" s="716">
        <v>0</v>
      </c>
      <c r="OX25" s="716">
        <v>0</v>
      </c>
      <c r="OY25" s="716">
        <v>1</v>
      </c>
      <c r="OZ25" s="716">
        <v>0</v>
      </c>
      <c r="PA25" s="718">
        <v>0.65</v>
      </c>
      <c r="PB25" s="717">
        <v>0</v>
      </c>
      <c r="PC25" s="717">
        <v>0</v>
      </c>
      <c r="PD25" s="716">
        <v>1</v>
      </c>
      <c r="PE25" s="716">
        <v>1</v>
      </c>
      <c r="PF25" s="716">
        <v>1</v>
      </c>
      <c r="PG25" s="716">
        <v>0</v>
      </c>
      <c r="PH25" s="718">
        <v>0</v>
      </c>
      <c r="PI25" s="717">
        <v>0</v>
      </c>
      <c r="PJ25" s="717">
        <v>0</v>
      </c>
      <c r="PK25" s="716">
        <v>1</v>
      </c>
      <c r="PL25" s="716">
        <v>1</v>
      </c>
      <c r="PM25" s="716">
        <v>1</v>
      </c>
      <c r="PN25" s="716">
        <v>0.75</v>
      </c>
      <c r="PO25" s="718">
        <v>0.65</v>
      </c>
      <c r="PP25" s="717">
        <v>0</v>
      </c>
      <c r="PQ25" s="717">
        <v>0</v>
      </c>
      <c r="PR25" s="716">
        <v>1</v>
      </c>
      <c r="PS25" s="716">
        <v>1</v>
      </c>
      <c r="PT25" s="716">
        <v>1</v>
      </c>
      <c r="PU25" s="716">
        <v>0.75</v>
      </c>
      <c r="PV25" s="718">
        <v>0.65</v>
      </c>
      <c r="PW25" s="717">
        <v>0</v>
      </c>
      <c r="PX25" s="717">
        <v>0</v>
      </c>
      <c r="PY25" s="716">
        <v>1</v>
      </c>
      <c r="PZ25" s="716">
        <v>1</v>
      </c>
      <c r="QA25" s="716">
        <v>1</v>
      </c>
      <c r="QB25" s="716">
        <v>0.75</v>
      </c>
      <c r="QC25" s="718">
        <v>0</v>
      </c>
      <c r="QD25" s="717">
        <v>0</v>
      </c>
      <c r="QE25" s="717">
        <v>0</v>
      </c>
      <c r="QF25" s="716">
        <v>1</v>
      </c>
      <c r="QG25" s="716">
        <v>1</v>
      </c>
      <c r="QH25" s="716">
        <v>1</v>
      </c>
      <c r="QI25" s="716">
        <v>0.75</v>
      </c>
      <c r="QJ25" s="718">
        <v>0.65</v>
      </c>
      <c r="QK25" s="717">
        <v>0</v>
      </c>
      <c r="QL25" s="717">
        <v>0</v>
      </c>
      <c r="QM25" s="716">
        <v>1</v>
      </c>
      <c r="QN25" s="716">
        <v>1</v>
      </c>
      <c r="QO25" s="716">
        <v>0</v>
      </c>
      <c r="QP25" s="716">
        <v>0.75</v>
      </c>
      <c r="QQ25" s="718">
        <v>0.65</v>
      </c>
      <c r="QR25" s="717">
        <v>0</v>
      </c>
      <c r="QS25" s="717">
        <v>0</v>
      </c>
      <c r="QT25" s="716">
        <v>1</v>
      </c>
      <c r="QU25" s="716">
        <v>1</v>
      </c>
      <c r="QV25" s="716">
        <v>0</v>
      </c>
      <c r="QW25" s="716">
        <v>0</v>
      </c>
      <c r="QX25" s="718">
        <v>0.65</v>
      </c>
      <c r="QY25" s="717">
        <v>0</v>
      </c>
      <c r="QZ25" s="717">
        <v>0</v>
      </c>
      <c r="RA25" s="716">
        <v>1</v>
      </c>
      <c r="RB25" s="716">
        <v>1</v>
      </c>
      <c r="RC25" s="716">
        <v>1</v>
      </c>
      <c r="RD25" s="717"/>
      <c r="RE25" s="718">
        <v>0.65</v>
      </c>
      <c r="RF25" s="717">
        <v>0</v>
      </c>
      <c r="RG25" s="717">
        <v>0</v>
      </c>
      <c r="RH25" s="716">
        <v>0.75</v>
      </c>
      <c r="RI25" s="716">
        <v>1</v>
      </c>
      <c r="RJ25" s="716">
        <v>1</v>
      </c>
      <c r="RK25" s="716">
        <v>1</v>
      </c>
      <c r="RL25" s="718">
        <v>0.65</v>
      </c>
      <c r="RM25" s="717">
        <v>0</v>
      </c>
      <c r="RN25" s="717">
        <v>0</v>
      </c>
      <c r="RO25" s="716">
        <v>1</v>
      </c>
      <c r="RP25" s="716">
        <v>1</v>
      </c>
      <c r="RQ25" s="716">
        <v>1</v>
      </c>
      <c r="RR25" s="716">
        <v>1</v>
      </c>
      <c r="RS25" s="718">
        <v>0.65</v>
      </c>
      <c r="RT25" s="717">
        <v>0</v>
      </c>
      <c r="RU25" s="717">
        <v>0</v>
      </c>
      <c r="RV25" s="716">
        <v>1</v>
      </c>
      <c r="RW25" s="716">
        <v>1</v>
      </c>
      <c r="RX25" s="716">
        <v>1</v>
      </c>
      <c r="RY25" s="716">
        <v>1</v>
      </c>
      <c r="RZ25" s="718">
        <v>0.65</v>
      </c>
      <c r="SA25" s="717">
        <v>0</v>
      </c>
      <c r="SB25" s="717">
        <v>0</v>
      </c>
      <c r="SC25" s="716">
        <v>1</v>
      </c>
      <c r="SD25" s="716">
        <v>1</v>
      </c>
      <c r="SE25" s="716">
        <v>1</v>
      </c>
      <c r="SF25" s="716">
        <v>1</v>
      </c>
      <c r="SG25" s="718">
        <v>0.65</v>
      </c>
      <c r="SH25" s="717">
        <v>0</v>
      </c>
      <c r="SI25" s="717">
        <v>0</v>
      </c>
      <c r="SJ25" s="716">
        <v>1</v>
      </c>
      <c r="SK25" s="716">
        <v>1</v>
      </c>
      <c r="SL25" s="716">
        <v>1</v>
      </c>
      <c r="SM25" s="716">
        <v>1</v>
      </c>
      <c r="SN25" s="718">
        <v>0.65</v>
      </c>
      <c r="SO25" s="717">
        <v>0</v>
      </c>
      <c r="SP25" s="717">
        <v>0</v>
      </c>
      <c r="SQ25" s="716">
        <v>1</v>
      </c>
      <c r="SR25" s="716">
        <v>1</v>
      </c>
      <c r="SS25" s="716">
        <v>1</v>
      </c>
      <c r="ST25" s="716">
        <v>1</v>
      </c>
      <c r="SU25" s="762">
        <v>0</v>
      </c>
      <c r="SV25" s="755">
        <v>0</v>
      </c>
      <c r="SW25" s="749">
        <v>0</v>
      </c>
      <c r="SX25" s="748">
        <v>0</v>
      </c>
      <c r="SY25" s="748">
        <v>0</v>
      </c>
      <c r="SZ25" s="748">
        <v>0</v>
      </c>
      <c r="TA25" s="748">
        <v>0</v>
      </c>
      <c r="TB25" s="750">
        <v>0</v>
      </c>
      <c r="TC25" s="749">
        <v>0</v>
      </c>
      <c r="TD25" s="749">
        <v>0</v>
      </c>
      <c r="TE25" s="748">
        <v>1</v>
      </c>
      <c r="TF25" s="748">
        <v>1</v>
      </c>
      <c r="TG25" s="748">
        <v>1</v>
      </c>
      <c r="TH25" s="748">
        <v>1</v>
      </c>
      <c r="TI25" s="750">
        <v>0</v>
      </c>
      <c r="TJ25" s="749">
        <v>0</v>
      </c>
      <c r="TK25" s="749">
        <v>0</v>
      </c>
      <c r="TL25" s="748">
        <v>1</v>
      </c>
      <c r="TM25" s="748">
        <v>1</v>
      </c>
      <c r="TN25" s="748">
        <v>1</v>
      </c>
      <c r="TO25" s="748">
        <v>1</v>
      </c>
      <c r="TP25" s="750">
        <v>0.65</v>
      </c>
      <c r="TQ25" s="749">
        <v>0</v>
      </c>
      <c r="TR25" s="749">
        <v>0</v>
      </c>
      <c r="TS25" s="748">
        <v>1</v>
      </c>
      <c r="TT25" s="748">
        <v>1</v>
      </c>
      <c r="TU25" s="748">
        <v>1</v>
      </c>
      <c r="TV25" s="748">
        <v>1</v>
      </c>
      <c r="TW25" s="750">
        <v>0.65</v>
      </c>
      <c r="TX25" s="749">
        <v>0</v>
      </c>
      <c r="TY25" s="766">
        <v>0</v>
      </c>
      <c r="TZ25" s="761">
        <v>1</v>
      </c>
      <c r="UA25" s="756">
        <v>1</v>
      </c>
      <c r="UB25" s="748">
        <v>1</v>
      </c>
      <c r="UC25" s="748">
        <v>1</v>
      </c>
      <c r="UD25" s="750">
        <v>0.65</v>
      </c>
      <c r="UE25" s="749"/>
      <c r="UF25" s="749"/>
      <c r="UG25" s="748">
        <v>1</v>
      </c>
      <c r="UH25" s="748">
        <v>1</v>
      </c>
      <c r="UI25" s="748">
        <v>1</v>
      </c>
      <c r="UJ25" s="748">
        <v>1</v>
      </c>
      <c r="UK25" s="750">
        <v>0.65</v>
      </c>
      <c r="UL25" s="749"/>
      <c r="UM25" s="749"/>
      <c r="UN25" s="748">
        <v>1</v>
      </c>
      <c r="UO25" s="748">
        <v>1</v>
      </c>
      <c r="UP25" s="748">
        <v>1</v>
      </c>
      <c r="UQ25" s="748">
        <v>1</v>
      </c>
      <c r="UR25" s="750">
        <v>0.65</v>
      </c>
      <c r="US25" s="749"/>
      <c r="UT25" s="749"/>
      <c r="UU25" s="748">
        <v>1</v>
      </c>
      <c r="UV25" s="748">
        <v>0</v>
      </c>
      <c r="UW25" s="748">
        <v>0</v>
      </c>
      <c r="UX25" s="748">
        <v>0</v>
      </c>
      <c r="UY25" s="750">
        <v>0</v>
      </c>
      <c r="UZ25" s="749"/>
      <c r="VA25" s="749"/>
      <c r="VB25" s="748">
        <v>0</v>
      </c>
      <c r="VC25" s="767">
        <v>1</v>
      </c>
      <c r="VD25" s="761">
        <v>1</v>
      </c>
      <c r="VE25" s="761">
        <v>1</v>
      </c>
      <c r="VF25" s="762">
        <v>0.65</v>
      </c>
      <c r="VG25" s="763"/>
      <c r="VH25" s="763"/>
      <c r="VI25" s="761">
        <v>1</v>
      </c>
      <c r="VJ25" s="761">
        <v>1</v>
      </c>
      <c r="VK25" s="761">
        <v>1</v>
      </c>
      <c r="VL25" s="761">
        <v>1</v>
      </c>
      <c r="VM25" s="762">
        <v>0.65</v>
      </c>
      <c r="VN25" s="763"/>
      <c r="VO25" s="763"/>
      <c r="VP25" s="761">
        <v>0.75</v>
      </c>
      <c r="VQ25" s="761">
        <v>1</v>
      </c>
      <c r="VR25" s="761">
        <v>0.75</v>
      </c>
      <c r="VS25" s="761">
        <v>1</v>
      </c>
      <c r="VT25" s="762">
        <v>0.65</v>
      </c>
      <c r="VU25" s="763"/>
      <c r="VV25" s="763"/>
      <c r="VW25" s="761">
        <v>0.75</v>
      </c>
      <c r="VX25" s="761">
        <v>1</v>
      </c>
      <c r="VY25" s="761">
        <v>0.75</v>
      </c>
      <c r="VZ25" s="761">
        <v>1</v>
      </c>
      <c r="WA25" s="762">
        <v>0.65</v>
      </c>
      <c r="WB25" s="763"/>
      <c r="WC25" s="763"/>
      <c r="WD25" s="761">
        <v>0.75</v>
      </c>
      <c r="WE25" s="761">
        <v>1</v>
      </c>
      <c r="WF25" s="761">
        <v>0.75</v>
      </c>
      <c r="WG25" s="761">
        <v>1</v>
      </c>
      <c r="WH25" s="762">
        <v>0.65</v>
      </c>
      <c r="WI25" s="763"/>
      <c r="WJ25" s="763"/>
      <c r="WK25" s="761">
        <v>0.75</v>
      </c>
      <c r="WL25" s="761">
        <v>1</v>
      </c>
      <c r="WM25" s="761">
        <v>0.5</v>
      </c>
      <c r="WN25" s="761">
        <v>1</v>
      </c>
      <c r="WO25" s="762">
        <v>0.65</v>
      </c>
      <c r="WP25" s="763"/>
      <c r="WQ25" s="763"/>
      <c r="WR25" s="761">
        <v>0</v>
      </c>
      <c r="WS25" s="761">
        <v>0</v>
      </c>
      <c r="WT25" s="761">
        <v>0.75</v>
      </c>
      <c r="WU25" s="761">
        <v>1</v>
      </c>
      <c r="WV25" s="762">
        <v>0.65</v>
      </c>
      <c r="WW25" s="763"/>
      <c r="WX25" s="763"/>
      <c r="WY25" s="761">
        <v>0.75</v>
      </c>
      <c r="WZ25" s="761">
        <v>1</v>
      </c>
      <c r="XA25" s="761">
        <v>0.5</v>
      </c>
      <c r="XB25" s="761">
        <v>1</v>
      </c>
      <c r="XC25" s="762">
        <v>0.65</v>
      </c>
      <c r="XD25" s="763"/>
      <c r="XE25" s="763"/>
      <c r="XF25" s="761">
        <v>0.5</v>
      </c>
      <c r="XG25" s="761">
        <v>1</v>
      </c>
      <c r="XH25" s="761">
        <v>0.75</v>
      </c>
      <c r="XI25" s="761">
        <v>1</v>
      </c>
      <c r="XJ25" s="762">
        <v>0.65</v>
      </c>
      <c r="XK25" s="763"/>
      <c r="XL25" s="763"/>
      <c r="XM25" s="761">
        <v>1</v>
      </c>
      <c r="XN25" s="761">
        <v>1</v>
      </c>
      <c r="XO25" s="761">
        <v>0.75</v>
      </c>
      <c r="XP25" s="761">
        <v>1</v>
      </c>
      <c r="XQ25" s="762">
        <v>0.65</v>
      </c>
      <c r="XR25" s="763"/>
      <c r="XS25" s="763"/>
      <c r="XT25" s="761">
        <v>0</v>
      </c>
      <c r="XU25" s="761">
        <v>1</v>
      </c>
      <c r="XV25" s="761">
        <v>0.75</v>
      </c>
      <c r="XW25" s="761">
        <v>1</v>
      </c>
      <c r="XX25" s="762">
        <v>0.65</v>
      </c>
      <c r="XY25" s="763"/>
      <c r="XZ25" s="763"/>
      <c r="YA25" s="761">
        <v>0</v>
      </c>
      <c r="YB25" s="761">
        <v>1</v>
      </c>
      <c r="YC25" s="761">
        <v>0.75</v>
      </c>
      <c r="YD25" s="761">
        <v>1</v>
      </c>
      <c r="YE25" s="762">
        <v>0.65</v>
      </c>
      <c r="YF25" s="763"/>
      <c r="YG25" s="763"/>
      <c r="YH25" s="761">
        <v>0</v>
      </c>
      <c r="YI25" s="761">
        <v>1</v>
      </c>
      <c r="YJ25" s="761">
        <v>0</v>
      </c>
      <c r="YK25" s="761">
        <v>0</v>
      </c>
      <c r="YL25" s="761">
        <v>0</v>
      </c>
      <c r="YM25" s="763"/>
      <c r="YN25" s="763"/>
      <c r="YO25" s="761">
        <v>0</v>
      </c>
      <c r="YP25" s="761">
        <v>0</v>
      </c>
      <c r="YQ25" s="761">
        <v>0</v>
      </c>
      <c r="YR25" s="761">
        <v>0</v>
      </c>
      <c r="YS25" s="761">
        <v>0</v>
      </c>
      <c r="YT25" s="763"/>
      <c r="YU25" s="763"/>
      <c r="YV25" s="761">
        <v>0</v>
      </c>
      <c r="YW25" s="761">
        <v>0</v>
      </c>
      <c r="YX25" s="761">
        <v>0.75</v>
      </c>
      <c r="YY25" s="761">
        <v>1</v>
      </c>
      <c r="YZ25" s="762">
        <v>0.65</v>
      </c>
      <c r="ZA25" s="763"/>
      <c r="ZB25" s="763"/>
      <c r="ZC25" s="761">
        <v>0</v>
      </c>
      <c r="ZD25" s="761">
        <v>1</v>
      </c>
      <c r="ZE25" s="761">
        <v>0.75</v>
      </c>
      <c r="ZF25" s="761">
        <v>1</v>
      </c>
      <c r="ZG25" s="762">
        <v>0.65</v>
      </c>
      <c r="ZH25" s="763"/>
      <c r="ZI25" s="763"/>
      <c r="ZJ25" s="761">
        <v>0</v>
      </c>
      <c r="ZK25" s="761">
        <v>1</v>
      </c>
      <c r="ZL25" s="761">
        <v>0.75</v>
      </c>
      <c r="ZM25" s="761">
        <v>1</v>
      </c>
      <c r="ZN25" s="762">
        <v>0.65</v>
      </c>
      <c r="ZO25" s="763"/>
      <c r="ZP25" s="763"/>
      <c r="ZQ25" s="761">
        <v>0</v>
      </c>
      <c r="ZR25" s="761">
        <v>1</v>
      </c>
      <c r="ZS25" s="761">
        <v>0.75</v>
      </c>
      <c r="ZT25" s="761">
        <v>1</v>
      </c>
      <c r="ZU25" s="762">
        <v>0.65</v>
      </c>
      <c r="ZV25" s="763"/>
      <c r="ZW25" s="763"/>
      <c r="ZX25" s="761">
        <v>1</v>
      </c>
      <c r="ZY25" s="761">
        <v>1</v>
      </c>
      <c r="ZZ25" s="761">
        <v>1</v>
      </c>
      <c r="AAA25" s="761">
        <v>1</v>
      </c>
      <c r="AAB25" s="762">
        <v>0.65</v>
      </c>
      <c r="AAC25" s="763"/>
      <c r="AAD25" s="763"/>
      <c r="AAE25" s="761">
        <v>1</v>
      </c>
      <c r="AAF25" s="761">
        <v>1</v>
      </c>
      <c r="AAG25" s="761">
        <v>1</v>
      </c>
      <c r="AAH25" s="761">
        <v>1</v>
      </c>
      <c r="AAI25" s="762">
        <v>0.65</v>
      </c>
      <c r="AAJ25" s="763"/>
      <c r="AAK25" s="763"/>
      <c r="AAL25" s="761">
        <v>1</v>
      </c>
      <c r="AAM25" s="761">
        <v>1</v>
      </c>
      <c r="AAN25" s="761">
        <v>1</v>
      </c>
      <c r="AAO25" s="761">
        <v>1</v>
      </c>
      <c r="AAP25" s="762">
        <v>0.65</v>
      </c>
      <c r="AAQ25" s="763"/>
      <c r="AAR25" s="763"/>
      <c r="AAS25" s="761">
        <v>0</v>
      </c>
      <c r="AAT25" s="761">
        <v>1</v>
      </c>
      <c r="AAU25" s="761">
        <v>1</v>
      </c>
      <c r="AAV25" s="761">
        <v>1</v>
      </c>
      <c r="AAW25" s="762">
        <v>0.65</v>
      </c>
      <c r="AAX25" s="763"/>
      <c r="AAY25" s="763"/>
      <c r="AAZ25" s="761">
        <v>0.85</v>
      </c>
      <c r="ABA25" s="761">
        <v>1</v>
      </c>
      <c r="ABB25" s="761">
        <v>0.85</v>
      </c>
      <c r="ABC25" s="761">
        <v>0</v>
      </c>
      <c r="ABD25" s="762">
        <v>0</v>
      </c>
      <c r="ABE25" s="763"/>
      <c r="ABF25" s="763"/>
      <c r="ABG25" s="761">
        <v>0.85</v>
      </c>
      <c r="ABH25" s="761">
        <v>1</v>
      </c>
      <c r="ABI25" s="761">
        <v>0.85</v>
      </c>
      <c r="ABJ25" s="761">
        <v>1</v>
      </c>
      <c r="ABK25" s="762">
        <v>0</v>
      </c>
      <c r="ABL25" s="763"/>
      <c r="ABM25" s="763"/>
      <c r="ABN25" s="761">
        <v>0.85</v>
      </c>
      <c r="ABO25" s="761">
        <v>1</v>
      </c>
      <c r="ABP25" s="761">
        <v>0.85</v>
      </c>
      <c r="ABQ25" s="761">
        <v>1</v>
      </c>
      <c r="ABR25" s="762">
        <v>0.65</v>
      </c>
      <c r="ABS25" s="763"/>
      <c r="ABT25" s="763"/>
      <c r="ABU25" s="761">
        <v>0.85</v>
      </c>
      <c r="ABV25" s="761">
        <v>1</v>
      </c>
      <c r="ABW25" s="761">
        <v>0.85</v>
      </c>
      <c r="ABX25" s="761">
        <v>1</v>
      </c>
      <c r="ABY25" s="762">
        <v>0.65</v>
      </c>
      <c r="ABZ25" s="763"/>
      <c r="ACA25" s="763"/>
      <c r="ACB25" s="761">
        <v>0.85</v>
      </c>
      <c r="ACC25" s="761">
        <v>1</v>
      </c>
      <c r="ACD25" s="761">
        <v>0.85</v>
      </c>
      <c r="ACE25" s="761">
        <v>1</v>
      </c>
      <c r="ACF25" s="762">
        <v>0.65</v>
      </c>
      <c r="ACG25" s="763"/>
      <c r="ACH25" s="763"/>
      <c r="ACI25" s="761">
        <v>0</v>
      </c>
      <c r="ACJ25" s="761">
        <v>0</v>
      </c>
      <c r="ACK25" s="761">
        <v>0.85</v>
      </c>
      <c r="ACL25" s="761">
        <v>1</v>
      </c>
      <c r="ACM25" s="762">
        <v>0.65</v>
      </c>
      <c r="ACN25" s="763"/>
      <c r="ACO25" s="763"/>
      <c r="ACP25" s="761">
        <v>0.85</v>
      </c>
      <c r="ACQ25" s="761">
        <v>1</v>
      </c>
      <c r="ACR25" s="761">
        <v>0.85</v>
      </c>
      <c r="ACS25" s="761">
        <v>1</v>
      </c>
      <c r="ACT25" s="762">
        <v>0.65</v>
      </c>
      <c r="ACU25" s="763"/>
      <c r="ACV25" s="763"/>
      <c r="ACW25" s="761">
        <v>0.85</v>
      </c>
      <c r="ACX25" s="761">
        <v>1</v>
      </c>
      <c r="ACY25" s="761">
        <v>1</v>
      </c>
      <c r="ACZ25" s="761">
        <v>1</v>
      </c>
      <c r="ADA25" s="762">
        <v>0.65</v>
      </c>
      <c r="ADB25" s="763"/>
      <c r="ADC25" s="763"/>
      <c r="ADD25" s="761">
        <v>0.85</v>
      </c>
      <c r="ADE25" s="761">
        <v>1</v>
      </c>
      <c r="ADF25" s="761">
        <v>1</v>
      </c>
      <c r="ADG25" s="761">
        <v>1</v>
      </c>
      <c r="ADH25" s="762">
        <v>0</v>
      </c>
      <c r="ADI25" s="763"/>
      <c r="ADJ25" s="763"/>
      <c r="ADK25" s="761">
        <v>0.85</v>
      </c>
      <c r="ADL25" s="761">
        <v>1</v>
      </c>
      <c r="ADM25" s="761">
        <v>0</v>
      </c>
      <c r="ADN25" s="761">
        <v>1</v>
      </c>
      <c r="ADO25" s="762">
        <v>0.65</v>
      </c>
      <c r="ADP25" s="763"/>
      <c r="ADQ25" s="763"/>
      <c r="ADR25" s="761">
        <v>0.85</v>
      </c>
      <c r="ADS25" s="761">
        <v>1</v>
      </c>
      <c r="ADT25" s="761">
        <v>1</v>
      </c>
      <c r="ADU25" s="761">
        <v>1</v>
      </c>
      <c r="ADV25" s="762">
        <v>0.65</v>
      </c>
      <c r="ADW25" s="763"/>
      <c r="ADX25" s="763"/>
      <c r="ADY25" s="761">
        <v>0.85</v>
      </c>
      <c r="ADZ25" s="761">
        <v>1</v>
      </c>
      <c r="AEA25" s="761">
        <v>1</v>
      </c>
      <c r="AEB25" s="761">
        <v>1</v>
      </c>
      <c r="AEC25" s="762">
        <v>0.65</v>
      </c>
      <c r="AED25" s="763"/>
      <c r="AEE25" s="763"/>
      <c r="AEF25" s="761">
        <v>0.85</v>
      </c>
      <c r="AEG25" s="761">
        <v>1</v>
      </c>
      <c r="AEH25" s="761">
        <v>1</v>
      </c>
      <c r="AEI25" s="761">
        <v>1</v>
      </c>
      <c r="AEJ25" s="762">
        <v>0.65</v>
      </c>
      <c r="AEK25" s="763"/>
      <c r="AEL25" s="763"/>
      <c r="AEM25" s="761">
        <v>0.85</v>
      </c>
      <c r="AEN25" s="761">
        <v>1</v>
      </c>
      <c r="AEO25" s="761">
        <v>1</v>
      </c>
      <c r="AEP25" s="761">
        <v>0</v>
      </c>
      <c r="AEQ25" s="762">
        <v>0.65</v>
      </c>
      <c r="AER25" s="763"/>
      <c r="AES25" s="763"/>
      <c r="AET25" s="761">
        <v>0.85</v>
      </c>
      <c r="AEU25" s="761">
        <v>1</v>
      </c>
      <c r="AEV25" s="761">
        <v>1</v>
      </c>
      <c r="AEW25" s="761">
        <v>1</v>
      </c>
      <c r="AEX25" s="762">
        <v>0.65</v>
      </c>
      <c r="AEY25" s="763"/>
      <c r="AEZ25" s="763"/>
      <c r="AFA25" s="761">
        <v>0.85</v>
      </c>
      <c r="AFB25" s="761">
        <v>1</v>
      </c>
      <c r="AFC25" s="761">
        <v>1</v>
      </c>
      <c r="AFD25" s="761">
        <v>1</v>
      </c>
      <c r="AFE25" s="762">
        <v>0.65</v>
      </c>
      <c r="AFF25" s="763"/>
      <c r="AFG25" s="763"/>
      <c r="AFH25" s="761">
        <v>1</v>
      </c>
      <c r="AFI25" s="761">
        <v>1</v>
      </c>
      <c r="AFJ25" s="761">
        <v>1</v>
      </c>
      <c r="AFK25" s="761">
        <v>1</v>
      </c>
      <c r="AFL25" s="762">
        <v>0.65</v>
      </c>
      <c r="AFM25" s="763"/>
      <c r="AFN25" s="763"/>
      <c r="AFO25" s="761">
        <v>1</v>
      </c>
      <c r="AFP25" s="761">
        <v>1</v>
      </c>
      <c r="AFQ25" s="761">
        <v>1</v>
      </c>
      <c r="AFR25" s="761">
        <v>1</v>
      </c>
      <c r="AFS25" s="762">
        <v>0.65</v>
      </c>
      <c r="AFT25" s="763"/>
      <c r="AFU25" s="763"/>
      <c r="AFV25" s="761">
        <v>1</v>
      </c>
      <c r="AFW25" s="761">
        <v>1</v>
      </c>
      <c r="AFX25" s="761">
        <v>1</v>
      </c>
      <c r="AFY25" s="761">
        <v>1</v>
      </c>
      <c r="AFZ25" s="762">
        <v>0.65</v>
      </c>
      <c r="AGA25" s="763"/>
      <c r="AGB25" s="763"/>
      <c r="AGC25" s="761">
        <v>1</v>
      </c>
      <c r="AGD25" s="761">
        <v>1</v>
      </c>
      <c r="AGE25" s="761">
        <v>1</v>
      </c>
      <c r="AGF25" s="761">
        <v>1</v>
      </c>
      <c r="AGG25" s="762">
        <v>0.65</v>
      </c>
      <c r="AGH25" s="763"/>
      <c r="AGI25" s="763"/>
      <c r="AGJ25" s="761">
        <v>1</v>
      </c>
      <c r="AGK25" s="761">
        <v>1</v>
      </c>
      <c r="AGL25" s="761">
        <v>1</v>
      </c>
      <c r="AGM25" s="761">
        <v>1</v>
      </c>
      <c r="AGN25" s="762">
        <v>0.65</v>
      </c>
      <c r="AGO25" s="763"/>
      <c r="AGP25" s="763"/>
      <c r="AGQ25" s="761">
        <v>1</v>
      </c>
      <c r="AGR25" s="761">
        <v>1</v>
      </c>
      <c r="AGS25" s="761">
        <v>1</v>
      </c>
      <c r="AGT25" s="761">
        <v>0</v>
      </c>
      <c r="AGU25" s="762">
        <v>0</v>
      </c>
      <c r="AGV25" s="763"/>
      <c r="AGW25" s="763"/>
      <c r="AGX25" s="761">
        <v>0</v>
      </c>
      <c r="AGY25" s="761">
        <v>0</v>
      </c>
      <c r="AGZ25" s="761">
        <v>0</v>
      </c>
      <c r="AHA25" s="761">
        <v>0</v>
      </c>
      <c r="AHB25" s="762">
        <v>0</v>
      </c>
      <c r="AHC25" s="763"/>
      <c r="AHD25" s="763"/>
      <c r="AHE25" s="761">
        <v>1</v>
      </c>
      <c r="AHF25" s="761">
        <v>1</v>
      </c>
      <c r="AHG25" s="761">
        <v>1</v>
      </c>
      <c r="AHH25" s="761">
        <v>1</v>
      </c>
      <c r="AHI25" s="762">
        <v>0</v>
      </c>
      <c r="AHJ25" s="763"/>
      <c r="AHK25" s="763"/>
      <c r="AHL25" s="761">
        <v>1</v>
      </c>
      <c r="AHM25" s="761">
        <v>1</v>
      </c>
      <c r="AHN25" s="761">
        <v>1</v>
      </c>
      <c r="AHO25" s="761">
        <v>1</v>
      </c>
      <c r="AHP25" s="762">
        <v>0.65</v>
      </c>
      <c r="AHQ25" s="763"/>
      <c r="AHR25" s="763"/>
      <c r="AHS25" s="761">
        <v>1</v>
      </c>
      <c r="AHT25" s="761">
        <v>1</v>
      </c>
      <c r="AHU25" s="761">
        <v>1</v>
      </c>
      <c r="AHV25" s="761">
        <v>1</v>
      </c>
      <c r="AHW25" s="762">
        <v>0.65</v>
      </c>
      <c r="AHX25" s="763"/>
      <c r="AHY25" s="763"/>
      <c r="AHZ25" s="761">
        <v>1</v>
      </c>
      <c r="AIA25" s="761">
        <v>1</v>
      </c>
      <c r="AIB25" s="761">
        <v>1</v>
      </c>
      <c r="AIC25" s="761">
        <v>1</v>
      </c>
      <c r="AID25" s="762">
        <v>0.65</v>
      </c>
      <c r="AIE25" s="763"/>
      <c r="AIF25" s="763"/>
      <c r="AIG25" s="761">
        <v>1</v>
      </c>
      <c r="AIH25" s="761">
        <v>1</v>
      </c>
      <c r="AII25" s="761">
        <v>1</v>
      </c>
      <c r="AIJ25" s="761">
        <v>1</v>
      </c>
      <c r="AIK25" s="762">
        <v>0.65</v>
      </c>
      <c r="AIL25" s="763"/>
      <c r="AIM25" s="763"/>
      <c r="AIN25" s="761">
        <v>1</v>
      </c>
      <c r="AIO25" s="761">
        <v>1</v>
      </c>
      <c r="AIP25" s="761">
        <v>1</v>
      </c>
      <c r="AIQ25" s="761">
        <v>1</v>
      </c>
      <c r="AIR25" s="762">
        <v>0.65</v>
      </c>
      <c r="AIS25" s="763"/>
      <c r="AIT25" s="763"/>
      <c r="AIU25" s="761">
        <v>1</v>
      </c>
      <c r="AIV25" s="761">
        <v>1</v>
      </c>
      <c r="AIW25" s="761">
        <v>1</v>
      </c>
      <c r="AIX25" s="761">
        <v>1</v>
      </c>
      <c r="AIY25" s="762">
        <v>0.65</v>
      </c>
      <c r="AIZ25" s="763"/>
      <c r="AJA25" s="763"/>
      <c r="AJB25" s="761">
        <v>1</v>
      </c>
      <c r="AJC25" s="761">
        <v>1</v>
      </c>
      <c r="AJD25" s="761">
        <v>1</v>
      </c>
      <c r="AJE25" s="761">
        <v>1</v>
      </c>
      <c r="AJF25" s="762">
        <v>0.65</v>
      </c>
      <c r="AJG25" s="763"/>
      <c r="AJH25" s="763"/>
      <c r="AJI25" s="761">
        <v>1</v>
      </c>
      <c r="AJJ25" s="761">
        <v>1</v>
      </c>
      <c r="AJK25" s="761">
        <v>1</v>
      </c>
      <c r="AJL25" s="761">
        <v>1</v>
      </c>
      <c r="AJM25" s="762">
        <v>0.65</v>
      </c>
      <c r="AJN25" s="763"/>
      <c r="AJO25" s="763"/>
      <c r="AJP25" s="761">
        <v>1</v>
      </c>
      <c r="AJQ25" s="761">
        <v>1</v>
      </c>
      <c r="AJR25" s="761">
        <v>1</v>
      </c>
      <c r="AJS25" s="761">
        <v>1</v>
      </c>
      <c r="AJT25" s="762">
        <v>0.65</v>
      </c>
      <c r="AJU25" s="763"/>
      <c r="AJV25" s="763"/>
      <c r="AJW25" s="761">
        <v>1</v>
      </c>
      <c r="AJX25" s="761">
        <v>1</v>
      </c>
      <c r="AJY25" s="761">
        <v>1</v>
      </c>
      <c r="AJZ25" s="761">
        <v>1</v>
      </c>
      <c r="AKA25" s="762">
        <v>0.65</v>
      </c>
      <c r="AKB25" s="763"/>
      <c r="AKC25" s="763"/>
      <c r="AKD25" s="761">
        <v>1</v>
      </c>
      <c r="AKE25" s="761">
        <v>1</v>
      </c>
      <c r="AKF25" s="761">
        <v>1</v>
      </c>
      <c r="AKG25" s="761">
        <v>1</v>
      </c>
      <c r="AKH25" s="762">
        <v>0.65</v>
      </c>
      <c r="AKI25" s="763"/>
      <c r="AKJ25" s="763"/>
      <c r="AKK25" s="761">
        <v>1</v>
      </c>
      <c r="AKL25" s="761">
        <v>1</v>
      </c>
      <c r="AKM25" s="761">
        <v>1</v>
      </c>
      <c r="AKN25" s="761">
        <v>1</v>
      </c>
      <c r="AKO25" s="762">
        <v>0.65</v>
      </c>
      <c r="AKP25" s="763"/>
      <c r="AKQ25" s="763"/>
      <c r="AKR25" s="761">
        <v>1</v>
      </c>
      <c r="AKS25" s="761">
        <v>1</v>
      </c>
      <c r="AKT25" s="761">
        <v>0</v>
      </c>
      <c r="AKU25" s="761">
        <v>1</v>
      </c>
      <c r="AKV25" s="762">
        <v>0.65</v>
      </c>
      <c r="AKW25" s="763"/>
      <c r="AKX25" s="763"/>
      <c r="AKY25" s="761">
        <v>1</v>
      </c>
      <c r="AKZ25" s="761">
        <v>1</v>
      </c>
      <c r="ALA25" s="761">
        <v>1</v>
      </c>
      <c r="ALB25" s="761">
        <v>1</v>
      </c>
      <c r="ALC25" s="762">
        <v>0.65</v>
      </c>
      <c r="ALD25" s="763"/>
      <c r="ALE25" s="763"/>
      <c r="ALF25" s="761">
        <v>1</v>
      </c>
      <c r="ALG25" s="761">
        <v>1</v>
      </c>
      <c r="ALH25" s="761">
        <v>1</v>
      </c>
      <c r="ALI25" s="761">
        <v>1</v>
      </c>
      <c r="ALJ25" s="762">
        <v>0.65</v>
      </c>
      <c r="ALK25" s="763"/>
      <c r="ALL25" s="763"/>
      <c r="ALM25" s="761">
        <v>1</v>
      </c>
      <c r="ALN25" s="761">
        <v>1</v>
      </c>
      <c r="ALO25" s="761">
        <v>1</v>
      </c>
      <c r="ALP25" s="761">
        <v>1</v>
      </c>
      <c r="ALQ25" s="762">
        <v>0.65</v>
      </c>
      <c r="ALR25" s="763"/>
      <c r="ALS25" s="763"/>
      <c r="ALT25" s="761">
        <v>1</v>
      </c>
      <c r="ALU25" s="761">
        <v>1</v>
      </c>
      <c r="ALV25" s="761">
        <v>1</v>
      </c>
      <c r="ALW25" s="761">
        <v>1</v>
      </c>
      <c r="ALX25" s="762">
        <v>0.65</v>
      </c>
      <c r="ALY25" s="763"/>
      <c r="ALZ25" s="763"/>
      <c r="AMA25" s="761">
        <v>1</v>
      </c>
      <c r="AMB25" s="761">
        <v>1</v>
      </c>
      <c r="AMC25" s="761">
        <v>1</v>
      </c>
      <c r="AMD25" s="761">
        <v>1</v>
      </c>
      <c r="AME25" s="762">
        <v>0.65</v>
      </c>
      <c r="AMF25" s="763"/>
      <c r="AMG25" s="763"/>
      <c r="AMH25" s="761">
        <v>1</v>
      </c>
      <c r="AMI25" s="761">
        <v>1</v>
      </c>
      <c r="AMJ25" s="761">
        <v>1</v>
      </c>
      <c r="AMK25" s="761">
        <v>0</v>
      </c>
      <c r="AML25" s="762">
        <v>0</v>
      </c>
      <c r="AMM25" s="763"/>
      <c r="AMN25" s="763"/>
      <c r="AMO25" s="761">
        <v>1</v>
      </c>
      <c r="AMP25" s="761">
        <v>1</v>
      </c>
      <c r="AMQ25" s="761">
        <v>1</v>
      </c>
      <c r="AMR25" s="761">
        <v>0</v>
      </c>
      <c r="AMS25" s="762">
        <v>0</v>
      </c>
      <c r="AMT25" s="763"/>
      <c r="AMU25" s="763"/>
      <c r="AMV25" s="761">
        <v>1</v>
      </c>
      <c r="AMW25" s="761">
        <v>1</v>
      </c>
      <c r="AMX25" s="761">
        <v>0</v>
      </c>
      <c r="AMY25" s="761">
        <v>1</v>
      </c>
      <c r="AMZ25" s="762">
        <v>0.65</v>
      </c>
      <c r="ANA25" s="763"/>
      <c r="ANB25" s="763"/>
      <c r="ANC25" s="761">
        <v>1</v>
      </c>
      <c r="AND25" s="761">
        <v>1</v>
      </c>
      <c r="ANE25" s="761">
        <v>1</v>
      </c>
      <c r="ANF25" s="761">
        <v>1</v>
      </c>
      <c r="ANG25" s="762">
        <v>0.65</v>
      </c>
      <c r="ANH25" s="763"/>
      <c r="ANI25" s="763"/>
      <c r="ANJ25" s="761">
        <v>1</v>
      </c>
      <c r="ANK25" s="761">
        <v>1</v>
      </c>
      <c r="ANL25" s="761">
        <v>1</v>
      </c>
      <c r="ANM25" s="761">
        <v>1</v>
      </c>
      <c r="ANN25" s="762">
        <v>0.65</v>
      </c>
      <c r="ANO25" s="763"/>
      <c r="ANP25" s="763"/>
      <c r="ANQ25" s="761">
        <v>1</v>
      </c>
      <c r="ANR25" s="761">
        <v>1</v>
      </c>
      <c r="ANS25" s="761">
        <v>1</v>
      </c>
      <c r="ANT25" s="761">
        <v>1</v>
      </c>
      <c r="ANU25" s="762">
        <v>0.65</v>
      </c>
      <c r="ANV25" s="763"/>
      <c r="ANW25" s="763"/>
      <c r="ANX25" s="761">
        <v>1</v>
      </c>
      <c r="ANY25" s="761">
        <v>1</v>
      </c>
      <c r="ANZ25" s="761">
        <v>1</v>
      </c>
      <c r="AOA25" s="761">
        <v>1</v>
      </c>
      <c r="AOB25" s="762">
        <v>0.65</v>
      </c>
      <c r="AOC25" s="763"/>
      <c r="AOD25" s="763"/>
      <c r="AOE25" s="761">
        <v>1</v>
      </c>
      <c r="AOF25" s="761">
        <v>1</v>
      </c>
      <c r="AOG25" s="761">
        <v>1</v>
      </c>
      <c r="AOH25" s="761">
        <v>1</v>
      </c>
      <c r="AOI25" s="762">
        <v>0.65</v>
      </c>
      <c r="AOJ25" s="763"/>
      <c r="AOK25" s="763"/>
      <c r="AOL25" s="761">
        <v>1</v>
      </c>
      <c r="AOM25" s="761">
        <v>1</v>
      </c>
      <c r="AON25" s="761">
        <v>1</v>
      </c>
      <c r="AOO25" s="761">
        <v>1</v>
      </c>
      <c r="AOP25" s="762">
        <v>0.65</v>
      </c>
      <c r="AOQ25" s="763"/>
      <c r="AOR25" s="763"/>
      <c r="AOS25" s="761">
        <v>1</v>
      </c>
      <c r="AOT25" s="761">
        <v>1</v>
      </c>
      <c r="AOU25" s="761">
        <v>1</v>
      </c>
      <c r="AOV25" s="761">
        <v>1</v>
      </c>
      <c r="AOW25" s="762">
        <v>0.65</v>
      </c>
    </row>
    <row r="26" spans="1:1089" s="765" customFormat="1" ht="10.5" customHeight="1">
      <c r="A26" s="771" t="s">
        <v>152</v>
      </c>
      <c r="B26" s="771" t="s">
        <v>153</v>
      </c>
      <c r="C26" s="771" t="s">
        <v>154</v>
      </c>
      <c r="D26" s="771" t="s">
        <v>147</v>
      </c>
      <c r="E26" s="771" t="s">
        <v>5</v>
      </c>
      <c r="F26" s="757"/>
      <c r="G26" s="709"/>
      <c r="H26" s="709"/>
      <c r="I26" s="709"/>
      <c r="J26" s="709"/>
      <c r="K26" s="719"/>
      <c r="L26" s="720"/>
      <c r="M26" s="720"/>
      <c r="N26" s="709"/>
      <c r="O26" s="709"/>
      <c r="P26" s="709"/>
      <c r="Q26" s="709"/>
      <c r="R26" s="719"/>
      <c r="S26" s="720"/>
      <c r="T26" s="720"/>
      <c r="U26" s="709"/>
      <c r="V26" s="709"/>
      <c r="W26" s="709"/>
      <c r="X26" s="709"/>
      <c r="Y26" s="709"/>
      <c r="Z26" s="709"/>
      <c r="AA26" s="709"/>
      <c r="AB26" s="709"/>
      <c r="AC26" s="709"/>
      <c r="AD26" s="709"/>
      <c r="AE26" s="709"/>
      <c r="AF26" s="709"/>
      <c r="AG26" s="709"/>
      <c r="AH26" s="709"/>
      <c r="AI26" s="709"/>
      <c r="AJ26" s="709"/>
      <c r="AK26" s="709"/>
      <c r="AL26" s="709"/>
      <c r="AM26" s="709"/>
      <c r="AN26" s="709"/>
      <c r="AO26" s="709"/>
      <c r="AP26" s="709"/>
      <c r="AQ26" s="709"/>
      <c r="AR26" s="709"/>
      <c r="AS26" s="709"/>
      <c r="AT26" s="709"/>
      <c r="AU26" s="709"/>
      <c r="AV26" s="709"/>
      <c r="AW26" s="709"/>
      <c r="AX26" s="709"/>
      <c r="AY26" s="709"/>
      <c r="AZ26" s="709"/>
      <c r="BA26" s="709"/>
      <c r="BB26" s="709"/>
      <c r="BC26" s="709"/>
      <c r="BD26" s="709"/>
      <c r="BE26" s="709"/>
      <c r="BF26" s="709"/>
      <c r="BG26" s="709"/>
      <c r="BH26" s="709"/>
      <c r="BI26" s="709"/>
      <c r="BJ26" s="709"/>
      <c r="BK26" s="709"/>
      <c r="BL26" s="709"/>
      <c r="BM26" s="709"/>
      <c r="BN26" s="709"/>
      <c r="BO26" s="709"/>
      <c r="BP26" s="709"/>
      <c r="BQ26" s="709"/>
      <c r="BR26" s="709"/>
      <c r="BS26" s="709"/>
      <c r="BT26" s="709"/>
      <c r="BU26" s="709"/>
      <c r="BV26" s="709"/>
      <c r="BW26" s="709"/>
      <c r="BX26" s="709"/>
      <c r="BY26" s="709"/>
      <c r="BZ26" s="709"/>
      <c r="CA26" s="709"/>
      <c r="CB26" s="709"/>
      <c r="CC26" s="709"/>
      <c r="CD26" s="709"/>
      <c r="CE26" s="709"/>
      <c r="CF26" s="709"/>
      <c r="CG26" s="709"/>
      <c r="CH26" s="709"/>
      <c r="CI26" s="709"/>
      <c r="CJ26" s="709"/>
      <c r="CK26" s="709"/>
      <c r="CL26" s="709"/>
      <c r="CM26" s="709"/>
      <c r="CN26" s="709"/>
      <c r="CO26" s="709"/>
      <c r="CP26" s="709"/>
      <c r="CQ26" s="709"/>
      <c r="CR26" s="709"/>
      <c r="CS26" s="709"/>
      <c r="CT26" s="709"/>
      <c r="CU26" s="709"/>
      <c r="CV26" s="709"/>
      <c r="CW26" s="709"/>
      <c r="CX26" s="709"/>
      <c r="CY26" s="709"/>
      <c r="CZ26" s="709"/>
      <c r="DA26" s="709"/>
      <c r="DB26" s="709"/>
      <c r="DC26" s="709"/>
      <c r="DD26" s="709"/>
      <c r="DE26" s="709"/>
      <c r="DF26" s="709"/>
      <c r="DG26" s="709"/>
      <c r="DH26" s="709"/>
      <c r="DI26" s="709"/>
      <c r="DJ26" s="709"/>
      <c r="DK26" s="709"/>
      <c r="DL26" s="709"/>
      <c r="DM26" s="709"/>
      <c r="DN26" s="709"/>
      <c r="DO26" s="709"/>
      <c r="DP26" s="709"/>
      <c r="DQ26" s="709"/>
      <c r="DR26" s="709"/>
      <c r="DS26" s="709"/>
      <c r="DT26" s="709"/>
      <c r="DU26" s="709"/>
      <c r="DV26" s="709"/>
      <c r="DW26" s="709"/>
      <c r="DX26" s="709"/>
      <c r="DY26" s="709"/>
      <c r="DZ26" s="709"/>
      <c r="EA26" s="709"/>
      <c r="EB26" s="709"/>
      <c r="EC26" s="709"/>
      <c r="ED26" s="709"/>
      <c r="EE26" s="709"/>
      <c r="EF26" s="709"/>
      <c r="EG26" s="709"/>
      <c r="EH26" s="709"/>
      <c r="EI26" s="709"/>
      <c r="EJ26" s="709"/>
      <c r="EK26" s="709"/>
      <c r="EL26" s="709"/>
      <c r="EM26" s="709"/>
      <c r="EN26" s="709"/>
      <c r="EO26" s="709"/>
      <c r="EP26" s="709"/>
      <c r="EQ26" s="709"/>
      <c r="ER26" s="709"/>
      <c r="ES26" s="709"/>
      <c r="ET26" s="709"/>
      <c r="EU26" s="709"/>
      <c r="EV26" s="709"/>
      <c r="EW26" s="709"/>
      <c r="EX26" s="709"/>
      <c r="EY26" s="709"/>
      <c r="EZ26" s="709"/>
      <c r="FA26" s="709"/>
      <c r="FB26" s="709"/>
      <c r="FC26" s="709"/>
      <c r="FD26" s="709"/>
      <c r="FE26" s="709"/>
      <c r="FF26" s="709"/>
      <c r="FG26" s="709"/>
      <c r="FH26" s="709"/>
      <c r="FI26" s="709"/>
      <c r="FJ26" s="709"/>
      <c r="FK26" s="709"/>
      <c r="FL26" s="709"/>
      <c r="FM26" s="709"/>
      <c r="FN26" s="709"/>
      <c r="FO26" s="709"/>
      <c r="FP26" s="709"/>
      <c r="FQ26" s="709"/>
      <c r="FR26" s="709"/>
      <c r="FS26" s="709"/>
      <c r="FT26" s="709"/>
      <c r="FU26" s="709"/>
      <c r="FV26" s="709"/>
      <c r="FW26" s="709"/>
      <c r="FX26" s="709"/>
      <c r="FY26" s="709"/>
      <c r="FZ26" s="709"/>
      <c r="GA26" s="709"/>
      <c r="GB26" s="709"/>
      <c r="GC26" s="709"/>
      <c r="GD26" s="709"/>
      <c r="GE26" s="709"/>
      <c r="GF26" s="709"/>
      <c r="GG26" s="709"/>
      <c r="GH26" s="709"/>
      <c r="GI26" s="709"/>
      <c r="GJ26" s="709"/>
      <c r="GK26" s="709"/>
      <c r="GL26" s="709"/>
      <c r="GM26" s="709"/>
      <c r="GN26" s="709"/>
      <c r="GO26" s="709"/>
      <c r="GP26" s="709"/>
      <c r="GQ26" s="709"/>
      <c r="GR26" s="709"/>
      <c r="GS26" s="709"/>
      <c r="GT26" s="709"/>
      <c r="GU26" s="709"/>
      <c r="GV26" s="709"/>
      <c r="GW26" s="709"/>
      <c r="GX26" s="709"/>
      <c r="GY26" s="709"/>
      <c r="GZ26" s="709"/>
      <c r="HA26" s="709"/>
      <c r="HB26" s="709"/>
      <c r="HC26" s="709"/>
      <c r="HD26" s="709"/>
      <c r="HE26" s="709"/>
      <c r="HF26" s="709"/>
      <c r="HG26" s="709"/>
      <c r="HH26" s="709"/>
      <c r="HI26" s="709"/>
      <c r="HJ26" s="709"/>
      <c r="HK26" s="709"/>
      <c r="HL26" s="709"/>
      <c r="HM26" s="709"/>
      <c r="HN26" s="709"/>
      <c r="HO26" s="709"/>
      <c r="HP26" s="709"/>
      <c r="HQ26" s="709"/>
      <c r="HR26" s="709"/>
      <c r="HS26" s="709"/>
      <c r="HT26" s="709"/>
      <c r="HU26" s="709"/>
      <c r="HV26" s="709"/>
      <c r="HW26" s="709"/>
      <c r="HX26" s="709"/>
      <c r="HY26" s="709"/>
      <c r="HZ26" s="709"/>
      <c r="IA26" s="709"/>
      <c r="IB26" s="709"/>
      <c r="IC26" s="709"/>
      <c r="ID26" s="709"/>
      <c r="IE26" s="709"/>
      <c r="IF26" s="709"/>
      <c r="IG26" s="709"/>
      <c r="IH26" s="709"/>
      <c r="II26" s="709"/>
      <c r="IJ26" s="709"/>
      <c r="IK26" s="709"/>
      <c r="IL26" s="709"/>
      <c r="IM26" s="709"/>
      <c r="IN26" s="709"/>
      <c r="IO26" s="709"/>
      <c r="IP26" s="709"/>
      <c r="IQ26" s="709"/>
      <c r="IR26" s="709"/>
      <c r="IS26" s="709"/>
      <c r="IT26" s="709"/>
      <c r="IU26" s="709"/>
      <c r="IV26" s="709"/>
      <c r="IW26" s="709"/>
      <c r="IX26" s="709"/>
      <c r="IY26" s="709"/>
      <c r="IZ26" s="709"/>
      <c r="JA26" s="709"/>
      <c r="JB26" s="709"/>
      <c r="JC26" s="709"/>
      <c r="JD26" s="709"/>
      <c r="JE26" s="709"/>
      <c r="JF26" s="709"/>
      <c r="JG26" s="709"/>
      <c r="JH26" s="709"/>
      <c r="JI26" s="709"/>
      <c r="JJ26" s="709"/>
      <c r="JK26" s="709"/>
      <c r="JL26" s="709"/>
      <c r="JM26" s="709"/>
      <c r="JN26" s="709"/>
      <c r="JO26" s="709"/>
      <c r="JP26" s="709"/>
      <c r="JQ26" s="709"/>
      <c r="JR26" s="709"/>
      <c r="JS26" s="709"/>
      <c r="JT26" s="709"/>
      <c r="JU26" s="709"/>
      <c r="JV26" s="709"/>
      <c r="JW26" s="709"/>
      <c r="JX26" s="709"/>
      <c r="JY26" s="709"/>
      <c r="JZ26" s="709"/>
      <c r="KA26" s="709"/>
      <c r="KB26" s="709"/>
      <c r="KC26" s="709"/>
      <c r="KD26" s="709"/>
      <c r="KE26" s="709"/>
      <c r="KF26" s="709"/>
      <c r="KG26" s="709"/>
      <c r="KH26" s="709"/>
      <c r="KI26" s="709"/>
      <c r="KJ26" s="709"/>
      <c r="KK26" s="709"/>
      <c r="KL26" s="709"/>
      <c r="KM26" s="709"/>
      <c r="KN26" s="709"/>
      <c r="KO26" s="709"/>
      <c r="KP26" s="709"/>
      <c r="KQ26" s="709"/>
      <c r="KR26" s="709"/>
      <c r="KS26" s="709"/>
      <c r="KT26" s="709"/>
      <c r="KU26" s="709"/>
      <c r="KV26" s="709"/>
      <c r="KW26" s="709"/>
      <c r="KX26" s="709"/>
      <c r="KY26" s="709"/>
      <c r="KZ26" s="709"/>
      <c r="LA26" s="709"/>
      <c r="LB26" s="709"/>
      <c r="LC26" s="709"/>
      <c r="LD26" s="709"/>
      <c r="LE26" s="709"/>
      <c r="LF26" s="709"/>
      <c r="LG26" s="709"/>
      <c r="LH26" s="709"/>
      <c r="LI26" s="709"/>
      <c r="LJ26" s="709"/>
      <c r="LK26" s="709"/>
      <c r="LL26" s="709"/>
      <c r="LM26" s="709"/>
      <c r="LN26" s="709"/>
      <c r="LO26" s="709"/>
      <c r="LP26" s="709"/>
      <c r="LQ26" s="709"/>
      <c r="LR26" s="709"/>
      <c r="LS26" s="709"/>
      <c r="LT26" s="709"/>
      <c r="LU26" s="709"/>
      <c r="LV26" s="709"/>
      <c r="LW26" s="709"/>
      <c r="LX26" s="709"/>
      <c r="LY26" s="709"/>
      <c r="LZ26" s="709"/>
      <c r="MA26" s="709"/>
      <c r="MB26" s="709"/>
      <c r="MC26" s="709"/>
      <c r="MD26" s="709"/>
      <c r="ME26" s="709"/>
      <c r="MF26" s="709"/>
      <c r="MG26" s="709"/>
      <c r="MH26" s="709"/>
      <c r="MI26" s="709"/>
      <c r="MJ26" s="709"/>
      <c r="MK26" s="709"/>
      <c r="ML26" s="709"/>
      <c r="MM26" s="709"/>
      <c r="MN26" s="709"/>
      <c r="MO26" s="709"/>
      <c r="MP26" s="709"/>
      <c r="MQ26" s="709"/>
      <c r="MR26" s="709"/>
      <c r="MS26" s="709"/>
      <c r="MT26" s="709"/>
      <c r="MU26" s="709"/>
      <c r="MV26" s="709"/>
      <c r="MW26" s="709"/>
      <c r="MX26" s="709"/>
      <c r="MY26" s="709"/>
      <c r="MZ26" s="709"/>
      <c r="NA26" s="709"/>
      <c r="NB26" s="709"/>
      <c r="NC26" s="709"/>
      <c r="ND26" s="709"/>
      <c r="NE26" s="709"/>
      <c r="NF26" s="709"/>
      <c r="NG26" s="709"/>
      <c r="NH26" s="709"/>
      <c r="NI26" s="709"/>
      <c r="NJ26" s="709"/>
      <c r="NK26" s="709"/>
      <c r="NL26" s="709"/>
      <c r="NM26" s="709"/>
      <c r="NN26" s="709"/>
      <c r="NO26" s="709"/>
      <c r="NP26" s="709"/>
      <c r="NQ26" s="709"/>
      <c r="NR26" s="709"/>
      <c r="NS26" s="709"/>
      <c r="NT26" s="709"/>
      <c r="NU26" s="709"/>
      <c r="NV26" s="709"/>
      <c r="NW26" s="709"/>
      <c r="NX26" s="709"/>
      <c r="NY26" s="709"/>
      <c r="NZ26" s="709"/>
      <c r="OA26" s="709"/>
      <c r="OB26" s="709"/>
      <c r="OC26" s="709"/>
      <c r="OD26" s="709"/>
      <c r="OE26" s="709"/>
      <c r="OF26" s="709"/>
      <c r="OG26" s="709"/>
      <c r="OH26" s="709"/>
      <c r="OI26" s="709"/>
      <c r="OJ26" s="709"/>
      <c r="OK26" s="709"/>
      <c r="OL26" s="709"/>
      <c r="OM26" s="709"/>
      <c r="ON26" s="709"/>
      <c r="OO26" s="709"/>
      <c r="OP26" s="709"/>
      <c r="OQ26" s="709"/>
      <c r="OR26" s="709"/>
      <c r="OS26" s="709"/>
      <c r="OT26" s="709"/>
      <c r="OU26" s="709"/>
      <c r="OV26" s="709"/>
      <c r="OW26" s="709"/>
      <c r="OX26" s="709"/>
      <c r="OY26" s="709"/>
      <c r="OZ26" s="709"/>
      <c r="PA26" s="709"/>
      <c r="PB26" s="709"/>
      <c r="PC26" s="709"/>
      <c r="PD26" s="709"/>
      <c r="PE26" s="709"/>
      <c r="PF26" s="709"/>
      <c r="PG26" s="709"/>
      <c r="PH26" s="709"/>
      <c r="PI26" s="709"/>
      <c r="PJ26" s="709"/>
      <c r="PK26" s="709"/>
      <c r="PL26" s="709"/>
      <c r="PM26" s="709"/>
      <c r="PN26" s="709"/>
      <c r="PO26" s="709"/>
      <c r="PP26" s="709"/>
      <c r="PQ26" s="709"/>
      <c r="PR26" s="709"/>
      <c r="PS26" s="709"/>
      <c r="PT26" s="709"/>
      <c r="PU26" s="709"/>
      <c r="PV26" s="709"/>
      <c r="PW26" s="709"/>
      <c r="PX26" s="709"/>
      <c r="PY26" s="709"/>
      <c r="PZ26" s="709"/>
      <c r="QA26" s="709"/>
      <c r="QB26" s="709"/>
      <c r="QC26" s="709"/>
      <c r="QD26" s="709"/>
      <c r="QE26" s="709"/>
      <c r="QF26" s="709"/>
      <c r="QG26" s="709"/>
      <c r="QH26" s="709"/>
      <c r="QI26" s="709"/>
      <c r="QJ26" s="709"/>
      <c r="QK26" s="709"/>
      <c r="QL26" s="717">
        <v>0</v>
      </c>
      <c r="QM26" s="716">
        <v>1</v>
      </c>
      <c r="QN26" s="716">
        <v>1</v>
      </c>
      <c r="QO26" s="716">
        <v>1</v>
      </c>
      <c r="QP26" s="716">
        <v>1</v>
      </c>
      <c r="QQ26" s="718">
        <v>0.65</v>
      </c>
      <c r="QR26" s="717">
        <v>0</v>
      </c>
      <c r="QS26" s="717">
        <v>0</v>
      </c>
      <c r="QT26" s="716">
        <v>1</v>
      </c>
      <c r="QU26" s="716">
        <v>1</v>
      </c>
      <c r="QV26" s="716">
        <v>1</v>
      </c>
      <c r="QW26" s="716">
        <v>1</v>
      </c>
      <c r="QX26" s="718">
        <v>0.65</v>
      </c>
      <c r="QY26" s="717">
        <v>0</v>
      </c>
      <c r="QZ26" s="717">
        <v>0</v>
      </c>
      <c r="RA26" s="716">
        <v>1</v>
      </c>
      <c r="RB26" s="716">
        <v>1</v>
      </c>
      <c r="RC26" s="716">
        <v>1</v>
      </c>
      <c r="RD26" s="717"/>
      <c r="RE26" s="718">
        <v>0.65</v>
      </c>
      <c r="RF26" s="717">
        <v>0</v>
      </c>
      <c r="RG26" s="717">
        <v>0</v>
      </c>
      <c r="RH26" s="716">
        <v>1</v>
      </c>
      <c r="RI26" s="716">
        <v>1</v>
      </c>
      <c r="RJ26" s="716">
        <v>1</v>
      </c>
      <c r="RK26" s="716">
        <v>1</v>
      </c>
      <c r="RL26" s="718">
        <v>0.65</v>
      </c>
      <c r="RM26" s="717">
        <v>0</v>
      </c>
      <c r="RN26" s="717">
        <v>0</v>
      </c>
      <c r="RO26" s="716">
        <v>1</v>
      </c>
      <c r="RP26" s="716">
        <v>1</v>
      </c>
      <c r="RQ26" s="716">
        <v>1</v>
      </c>
      <c r="RR26" s="716">
        <v>1</v>
      </c>
      <c r="RS26" s="718">
        <v>0.65</v>
      </c>
      <c r="RT26" s="717">
        <v>0</v>
      </c>
      <c r="RU26" s="717">
        <v>0</v>
      </c>
      <c r="RV26" s="716">
        <v>1</v>
      </c>
      <c r="RW26" s="716">
        <v>1</v>
      </c>
      <c r="RX26" s="716">
        <v>1</v>
      </c>
      <c r="RY26" s="716">
        <v>1</v>
      </c>
      <c r="RZ26" s="718">
        <v>0.65</v>
      </c>
      <c r="SA26" s="717">
        <v>0</v>
      </c>
      <c r="SB26" s="717">
        <v>0</v>
      </c>
      <c r="SC26" s="716">
        <v>1</v>
      </c>
      <c r="SD26" s="716">
        <v>1</v>
      </c>
      <c r="SE26" s="716">
        <v>1</v>
      </c>
      <c r="SF26" s="716">
        <v>1</v>
      </c>
      <c r="SG26" s="718">
        <v>0.65</v>
      </c>
      <c r="SH26" s="717">
        <v>0</v>
      </c>
      <c r="SI26" s="717">
        <v>0</v>
      </c>
      <c r="SJ26" s="716">
        <v>1</v>
      </c>
      <c r="SK26" s="716">
        <v>1</v>
      </c>
      <c r="SL26" s="716">
        <v>1</v>
      </c>
      <c r="SM26" s="716">
        <v>1</v>
      </c>
      <c r="SN26" s="718">
        <v>0.65</v>
      </c>
      <c r="SO26" s="717">
        <v>0</v>
      </c>
      <c r="SP26" s="717">
        <v>0</v>
      </c>
      <c r="SQ26" s="716">
        <v>1</v>
      </c>
      <c r="SR26" s="716">
        <v>1</v>
      </c>
      <c r="SS26" s="716">
        <v>1</v>
      </c>
      <c r="ST26" s="716">
        <v>1</v>
      </c>
      <c r="SU26" s="762">
        <v>0.65</v>
      </c>
      <c r="SV26" s="755">
        <v>0</v>
      </c>
      <c r="SW26" s="749">
        <v>0</v>
      </c>
      <c r="SX26" s="748">
        <v>1</v>
      </c>
      <c r="SY26" s="748">
        <v>1</v>
      </c>
      <c r="SZ26" s="748">
        <v>1</v>
      </c>
      <c r="TA26" s="748">
        <v>1</v>
      </c>
      <c r="TB26" s="750">
        <v>0.65</v>
      </c>
      <c r="TC26" s="749">
        <v>0</v>
      </c>
      <c r="TD26" s="749">
        <v>0</v>
      </c>
      <c r="TE26" s="748">
        <v>1</v>
      </c>
      <c r="TF26" s="748">
        <v>1</v>
      </c>
      <c r="TG26" s="748">
        <v>1</v>
      </c>
      <c r="TH26" s="748">
        <v>1</v>
      </c>
      <c r="TI26" s="750">
        <v>0</v>
      </c>
      <c r="TJ26" s="749">
        <v>0</v>
      </c>
      <c r="TK26" s="749">
        <v>0</v>
      </c>
      <c r="TL26" s="748">
        <v>1</v>
      </c>
      <c r="TM26" s="748">
        <v>1</v>
      </c>
      <c r="TN26" s="748">
        <v>1</v>
      </c>
      <c r="TO26" s="748">
        <v>1</v>
      </c>
      <c r="TP26" s="750">
        <v>0.65</v>
      </c>
      <c r="TQ26" s="749">
        <v>0</v>
      </c>
      <c r="TR26" s="749">
        <v>0</v>
      </c>
      <c r="TS26" s="748">
        <v>1</v>
      </c>
      <c r="TT26" s="748">
        <v>1</v>
      </c>
      <c r="TU26" s="748">
        <v>1</v>
      </c>
      <c r="TV26" s="748">
        <v>0</v>
      </c>
      <c r="TW26" s="750">
        <v>0</v>
      </c>
      <c r="TX26" s="749">
        <v>0</v>
      </c>
      <c r="TY26" s="766">
        <v>0</v>
      </c>
      <c r="TZ26" s="761">
        <v>0</v>
      </c>
      <c r="UA26" s="756">
        <v>0</v>
      </c>
      <c r="UB26" s="748">
        <v>0</v>
      </c>
      <c r="UC26" s="748">
        <v>0</v>
      </c>
      <c r="UD26" s="750">
        <v>0.65</v>
      </c>
      <c r="UE26" s="749"/>
      <c r="UF26" s="749"/>
      <c r="UG26" s="748">
        <v>1</v>
      </c>
      <c r="UH26" s="748">
        <v>1</v>
      </c>
      <c r="UI26" s="748">
        <v>1</v>
      </c>
      <c r="UJ26" s="748">
        <v>1</v>
      </c>
      <c r="UK26" s="750">
        <v>0.65</v>
      </c>
      <c r="UL26" s="749"/>
      <c r="UM26" s="749"/>
      <c r="UN26" s="748">
        <v>1</v>
      </c>
      <c r="UO26" s="748">
        <v>1</v>
      </c>
      <c r="UP26" s="748">
        <v>1</v>
      </c>
      <c r="UQ26" s="748">
        <v>1</v>
      </c>
      <c r="UR26" s="750">
        <v>0.65</v>
      </c>
      <c r="US26" s="749"/>
      <c r="UT26" s="749"/>
      <c r="UU26" s="748">
        <v>1</v>
      </c>
      <c r="UV26" s="748">
        <v>1</v>
      </c>
      <c r="UW26" s="748">
        <v>1</v>
      </c>
      <c r="UX26" s="748">
        <v>1</v>
      </c>
      <c r="UY26" s="750">
        <v>0.65</v>
      </c>
      <c r="UZ26" s="749"/>
      <c r="VA26" s="749"/>
      <c r="VB26" s="748">
        <v>1</v>
      </c>
      <c r="VC26" s="767">
        <v>1</v>
      </c>
      <c r="VD26" s="761">
        <v>1</v>
      </c>
      <c r="VE26" s="761">
        <v>1</v>
      </c>
      <c r="VF26" s="762">
        <v>0.65</v>
      </c>
      <c r="VG26" s="763"/>
      <c r="VH26" s="763"/>
      <c r="VI26" s="761">
        <v>1</v>
      </c>
      <c r="VJ26" s="761">
        <v>1</v>
      </c>
      <c r="VK26" s="761">
        <v>1</v>
      </c>
      <c r="VL26" s="761">
        <v>1</v>
      </c>
      <c r="VM26" s="762">
        <v>0.65</v>
      </c>
      <c r="VN26" s="763"/>
      <c r="VO26" s="763"/>
      <c r="VP26" s="761">
        <v>1</v>
      </c>
      <c r="VQ26" s="761">
        <v>1</v>
      </c>
      <c r="VR26" s="761">
        <v>1</v>
      </c>
      <c r="VS26" s="761">
        <v>1</v>
      </c>
      <c r="VT26" s="762">
        <v>0.65</v>
      </c>
      <c r="VU26" s="763"/>
      <c r="VV26" s="763"/>
      <c r="VW26" s="761">
        <v>1</v>
      </c>
      <c r="VX26" s="761">
        <v>1</v>
      </c>
      <c r="VY26" s="761">
        <v>1</v>
      </c>
      <c r="VZ26" s="761">
        <v>1</v>
      </c>
      <c r="WA26" s="762">
        <v>0.65</v>
      </c>
      <c r="WB26" s="763"/>
      <c r="WC26" s="763"/>
      <c r="WD26" s="761">
        <v>1</v>
      </c>
      <c r="WE26" s="761">
        <v>1</v>
      </c>
      <c r="WF26" s="761">
        <v>1</v>
      </c>
      <c r="WG26" s="761">
        <v>1</v>
      </c>
      <c r="WH26" s="762">
        <v>0.65</v>
      </c>
      <c r="WI26" s="763"/>
      <c r="WJ26" s="763"/>
      <c r="WK26" s="761">
        <v>1</v>
      </c>
      <c r="WL26" s="761">
        <v>1</v>
      </c>
      <c r="WM26" s="761">
        <v>1</v>
      </c>
      <c r="WN26" s="761">
        <v>1</v>
      </c>
      <c r="WO26" s="762">
        <v>0.65</v>
      </c>
      <c r="WP26" s="763"/>
      <c r="WQ26" s="763"/>
      <c r="WR26" s="761">
        <v>0</v>
      </c>
      <c r="WS26" s="761">
        <v>0</v>
      </c>
      <c r="WT26" s="761">
        <v>1</v>
      </c>
      <c r="WU26" s="761">
        <v>1</v>
      </c>
      <c r="WV26" s="762">
        <v>0.65</v>
      </c>
      <c r="WW26" s="763"/>
      <c r="WX26" s="763"/>
      <c r="WY26" s="761">
        <v>1</v>
      </c>
      <c r="WZ26" s="761">
        <v>1</v>
      </c>
      <c r="XA26" s="761">
        <v>1</v>
      </c>
      <c r="XB26" s="761">
        <v>1</v>
      </c>
      <c r="XC26" s="762">
        <v>0.65</v>
      </c>
      <c r="XD26" s="763"/>
      <c r="XE26" s="763"/>
      <c r="XF26" s="761">
        <v>1</v>
      </c>
      <c r="XG26" s="761">
        <v>1</v>
      </c>
      <c r="XH26" s="761">
        <v>1</v>
      </c>
      <c r="XI26" s="761">
        <v>1</v>
      </c>
      <c r="XJ26" s="762">
        <v>0.65</v>
      </c>
      <c r="XK26" s="763"/>
      <c r="XL26" s="763"/>
      <c r="XM26" s="761">
        <v>1</v>
      </c>
      <c r="XN26" s="761">
        <v>1</v>
      </c>
      <c r="XO26" s="761">
        <v>1</v>
      </c>
      <c r="XP26" s="761">
        <v>1</v>
      </c>
      <c r="XQ26" s="762">
        <v>0.65</v>
      </c>
      <c r="XR26" s="763"/>
      <c r="XS26" s="763"/>
      <c r="XT26" s="761">
        <v>1</v>
      </c>
      <c r="XU26" s="761">
        <v>1</v>
      </c>
      <c r="XV26" s="761">
        <v>1</v>
      </c>
      <c r="XW26" s="761">
        <v>1</v>
      </c>
      <c r="XX26" s="762">
        <v>0.65</v>
      </c>
      <c r="XY26" s="763"/>
      <c r="XZ26" s="763"/>
      <c r="YA26" s="761">
        <v>1</v>
      </c>
      <c r="YB26" s="761">
        <v>1</v>
      </c>
      <c r="YC26" s="761">
        <v>1</v>
      </c>
      <c r="YD26" s="761">
        <v>1</v>
      </c>
      <c r="YE26" s="762">
        <v>0.65</v>
      </c>
      <c r="YF26" s="763"/>
      <c r="YG26" s="763"/>
      <c r="YH26" s="761">
        <v>1</v>
      </c>
      <c r="YI26" s="761">
        <v>1</v>
      </c>
      <c r="YJ26" s="761">
        <v>0</v>
      </c>
      <c r="YK26" s="761">
        <v>0</v>
      </c>
      <c r="YL26" s="761">
        <v>0</v>
      </c>
      <c r="YM26" s="763"/>
      <c r="YN26" s="763"/>
      <c r="YO26" s="761">
        <v>1</v>
      </c>
      <c r="YP26" s="761">
        <v>1</v>
      </c>
      <c r="YQ26" s="761">
        <v>1</v>
      </c>
      <c r="YR26" s="761">
        <v>1</v>
      </c>
      <c r="YS26" s="761">
        <v>0.65</v>
      </c>
      <c r="YT26" s="763"/>
      <c r="YU26" s="763"/>
      <c r="YV26" s="761">
        <v>1</v>
      </c>
      <c r="YW26" s="761">
        <v>0</v>
      </c>
      <c r="YX26" s="761">
        <v>1</v>
      </c>
      <c r="YY26" s="761">
        <v>1</v>
      </c>
      <c r="YZ26" s="762">
        <v>0.65</v>
      </c>
      <c r="ZA26" s="763"/>
      <c r="ZB26" s="763"/>
      <c r="ZC26" s="761">
        <v>1</v>
      </c>
      <c r="ZD26" s="761">
        <v>1</v>
      </c>
      <c r="ZE26" s="761">
        <v>1</v>
      </c>
      <c r="ZF26" s="761">
        <v>1</v>
      </c>
      <c r="ZG26" s="762">
        <v>0.65</v>
      </c>
      <c r="ZH26" s="763"/>
      <c r="ZI26" s="763"/>
      <c r="ZJ26" s="761">
        <v>1</v>
      </c>
      <c r="ZK26" s="761">
        <v>1</v>
      </c>
      <c r="ZL26" s="761">
        <v>1</v>
      </c>
      <c r="ZM26" s="761">
        <v>1</v>
      </c>
      <c r="ZN26" s="762">
        <v>0.65</v>
      </c>
      <c r="ZO26" s="763"/>
      <c r="ZP26" s="763"/>
      <c r="ZQ26" s="761">
        <v>1</v>
      </c>
      <c r="ZR26" s="761">
        <v>1</v>
      </c>
      <c r="ZS26" s="761">
        <v>1</v>
      </c>
      <c r="ZT26" s="761">
        <v>1</v>
      </c>
      <c r="ZU26" s="762">
        <v>0.65</v>
      </c>
      <c r="ZV26" s="763"/>
      <c r="ZW26" s="763"/>
      <c r="ZX26" s="761">
        <v>1</v>
      </c>
      <c r="ZY26" s="761">
        <v>1</v>
      </c>
      <c r="ZZ26" s="761">
        <v>1</v>
      </c>
      <c r="AAA26" s="761">
        <v>1</v>
      </c>
      <c r="AAB26" s="762">
        <v>0.65</v>
      </c>
      <c r="AAC26" s="763"/>
      <c r="AAD26" s="763"/>
      <c r="AAE26" s="761">
        <v>1</v>
      </c>
      <c r="AAF26" s="761">
        <v>1</v>
      </c>
      <c r="AAG26" s="761">
        <v>1</v>
      </c>
      <c r="AAH26" s="761">
        <v>1</v>
      </c>
      <c r="AAI26" s="762">
        <v>0.65</v>
      </c>
      <c r="AAJ26" s="763"/>
      <c r="AAK26" s="763"/>
      <c r="AAL26" s="761">
        <v>1</v>
      </c>
      <c r="AAM26" s="761">
        <v>1</v>
      </c>
      <c r="AAN26" s="761">
        <v>1</v>
      </c>
      <c r="AAO26" s="761">
        <v>1</v>
      </c>
      <c r="AAP26" s="762">
        <v>0.65</v>
      </c>
      <c r="AAQ26" s="763"/>
      <c r="AAR26" s="763"/>
      <c r="AAS26" s="761">
        <v>1</v>
      </c>
      <c r="AAT26" s="761">
        <v>1</v>
      </c>
      <c r="AAU26" s="761">
        <v>1</v>
      </c>
      <c r="AAV26" s="761">
        <v>1</v>
      </c>
      <c r="AAW26" s="762">
        <v>0.65</v>
      </c>
      <c r="AAX26" s="763"/>
      <c r="AAY26" s="763"/>
      <c r="AAZ26" s="761">
        <v>1</v>
      </c>
      <c r="ABA26" s="761">
        <v>1</v>
      </c>
      <c r="ABB26" s="761">
        <v>1</v>
      </c>
      <c r="ABC26" s="761">
        <v>1</v>
      </c>
      <c r="ABD26" s="762">
        <v>0.65</v>
      </c>
      <c r="ABE26" s="763"/>
      <c r="ABF26" s="763"/>
      <c r="ABG26" s="761">
        <v>1</v>
      </c>
      <c r="ABH26" s="761">
        <v>1</v>
      </c>
      <c r="ABI26" s="761">
        <v>1</v>
      </c>
      <c r="ABJ26" s="761">
        <v>1</v>
      </c>
      <c r="ABK26" s="762">
        <v>0.65</v>
      </c>
      <c r="ABL26" s="763"/>
      <c r="ABM26" s="763"/>
      <c r="ABN26" s="761">
        <v>1</v>
      </c>
      <c r="ABO26" s="761">
        <v>1</v>
      </c>
      <c r="ABP26" s="761">
        <v>1</v>
      </c>
      <c r="ABQ26" s="761">
        <v>1</v>
      </c>
      <c r="ABR26" s="762">
        <v>0.65</v>
      </c>
      <c r="ABS26" s="763"/>
      <c r="ABT26" s="763"/>
      <c r="ABU26" s="761">
        <v>1</v>
      </c>
      <c r="ABV26" s="761">
        <v>1</v>
      </c>
      <c r="ABW26" s="761">
        <v>1</v>
      </c>
      <c r="ABX26" s="761">
        <v>1</v>
      </c>
      <c r="ABY26" s="762">
        <v>0.65</v>
      </c>
      <c r="ABZ26" s="763"/>
      <c r="ACA26" s="763"/>
      <c r="ACB26" s="761">
        <v>1</v>
      </c>
      <c r="ACC26" s="761">
        <v>1</v>
      </c>
      <c r="ACD26" s="761">
        <v>1</v>
      </c>
      <c r="ACE26" s="761">
        <v>1</v>
      </c>
      <c r="ACF26" s="762">
        <v>0.65</v>
      </c>
      <c r="ACG26" s="763"/>
      <c r="ACH26" s="763"/>
      <c r="ACI26" s="761">
        <v>0</v>
      </c>
      <c r="ACJ26" s="761">
        <v>1</v>
      </c>
      <c r="ACK26" s="761">
        <v>1</v>
      </c>
      <c r="ACL26" s="761">
        <v>1</v>
      </c>
      <c r="ACM26" s="762">
        <v>0.65</v>
      </c>
      <c r="ACN26" s="763"/>
      <c r="ACO26" s="763"/>
      <c r="ACP26" s="761">
        <v>1</v>
      </c>
      <c r="ACQ26" s="761">
        <v>1</v>
      </c>
      <c r="ACR26" s="761">
        <v>1</v>
      </c>
      <c r="ACS26" s="761">
        <v>1</v>
      </c>
      <c r="ACT26" s="762">
        <v>0.65</v>
      </c>
      <c r="ACU26" s="763"/>
      <c r="ACV26" s="763"/>
      <c r="ACW26" s="761">
        <v>1</v>
      </c>
      <c r="ACX26" s="761">
        <v>1</v>
      </c>
      <c r="ACY26" s="761">
        <v>1</v>
      </c>
      <c r="ACZ26" s="761">
        <v>1</v>
      </c>
      <c r="ADA26" s="762">
        <v>0.65</v>
      </c>
      <c r="ADB26" s="763"/>
      <c r="ADC26" s="763"/>
      <c r="ADD26" s="761">
        <v>1</v>
      </c>
      <c r="ADE26" s="761">
        <v>1</v>
      </c>
      <c r="ADF26" s="761">
        <v>1</v>
      </c>
      <c r="ADG26" s="761">
        <v>1</v>
      </c>
      <c r="ADH26" s="762">
        <v>0</v>
      </c>
      <c r="ADI26" s="763"/>
      <c r="ADJ26" s="763"/>
      <c r="ADK26" s="761">
        <v>1</v>
      </c>
      <c r="ADL26" s="761">
        <v>1</v>
      </c>
      <c r="ADM26" s="761">
        <v>1</v>
      </c>
      <c r="ADN26" s="761">
        <v>1</v>
      </c>
      <c r="ADO26" s="762">
        <v>0.65</v>
      </c>
      <c r="ADP26" s="763"/>
      <c r="ADQ26" s="763"/>
      <c r="ADR26" s="761">
        <v>1</v>
      </c>
      <c r="ADS26" s="761">
        <v>1</v>
      </c>
      <c r="ADT26" s="761">
        <v>1</v>
      </c>
      <c r="ADU26" s="761">
        <v>1</v>
      </c>
      <c r="ADV26" s="762">
        <v>0.65</v>
      </c>
      <c r="ADW26" s="763"/>
      <c r="ADX26" s="763"/>
      <c r="ADY26" s="761">
        <v>1</v>
      </c>
      <c r="ADZ26" s="761">
        <v>1</v>
      </c>
      <c r="AEA26" s="761">
        <v>1</v>
      </c>
      <c r="AEB26" s="761">
        <v>1</v>
      </c>
      <c r="AEC26" s="762">
        <v>0.65</v>
      </c>
      <c r="AED26" s="763"/>
      <c r="AEE26" s="763"/>
      <c r="AEF26" s="761">
        <v>1</v>
      </c>
      <c r="AEG26" s="761">
        <v>1</v>
      </c>
      <c r="AEH26" s="761">
        <v>1</v>
      </c>
      <c r="AEI26" s="761">
        <v>1</v>
      </c>
      <c r="AEJ26" s="762">
        <v>0.65</v>
      </c>
      <c r="AEK26" s="763"/>
      <c r="AEL26" s="763"/>
      <c r="AEM26" s="761">
        <v>1</v>
      </c>
      <c r="AEN26" s="761">
        <v>1</v>
      </c>
      <c r="AEO26" s="761">
        <v>1</v>
      </c>
      <c r="AEP26" s="761">
        <v>0</v>
      </c>
      <c r="AEQ26" s="762">
        <v>0.65</v>
      </c>
      <c r="AER26" s="763"/>
      <c r="AES26" s="763"/>
      <c r="AET26" s="761">
        <v>1</v>
      </c>
      <c r="AEU26" s="761">
        <v>1</v>
      </c>
      <c r="AEV26" s="761">
        <v>1</v>
      </c>
      <c r="AEW26" s="761">
        <v>1</v>
      </c>
      <c r="AEX26" s="762">
        <v>0.65</v>
      </c>
      <c r="AEY26" s="763"/>
      <c r="AEZ26" s="763"/>
      <c r="AFA26" s="761">
        <v>1</v>
      </c>
      <c r="AFB26" s="761">
        <v>1</v>
      </c>
      <c r="AFC26" s="761">
        <v>1</v>
      </c>
      <c r="AFD26" s="761">
        <v>1</v>
      </c>
      <c r="AFE26" s="762">
        <v>0.65</v>
      </c>
      <c r="AFF26" s="763"/>
      <c r="AFG26" s="763"/>
      <c r="AFH26" s="761">
        <v>1</v>
      </c>
      <c r="AFI26" s="761">
        <v>1</v>
      </c>
      <c r="AFJ26" s="761">
        <v>1</v>
      </c>
      <c r="AFK26" s="761">
        <v>1</v>
      </c>
      <c r="AFL26" s="762">
        <v>0.65</v>
      </c>
      <c r="AFM26" s="763"/>
      <c r="AFN26" s="763"/>
      <c r="AFO26" s="761">
        <v>1</v>
      </c>
      <c r="AFP26" s="761">
        <v>1</v>
      </c>
      <c r="AFQ26" s="761">
        <v>1</v>
      </c>
      <c r="AFR26" s="761">
        <v>1</v>
      </c>
      <c r="AFS26" s="762">
        <v>0.65</v>
      </c>
      <c r="AFT26" s="763"/>
      <c r="AFU26" s="763"/>
      <c r="AFV26" s="761">
        <v>1</v>
      </c>
      <c r="AFW26" s="761">
        <v>1</v>
      </c>
      <c r="AFX26" s="761">
        <v>1</v>
      </c>
      <c r="AFY26" s="761">
        <v>1</v>
      </c>
      <c r="AFZ26" s="762">
        <v>0.65</v>
      </c>
      <c r="AGA26" s="763"/>
      <c r="AGB26" s="763"/>
      <c r="AGC26" s="761">
        <v>1</v>
      </c>
      <c r="AGD26" s="761">
        <v>1</v>
      </c>
      <c r="AGE26" s="761">
        <v>1</v>
      </c>
      <c r="AGF26" s="761">
        <v>1</v>
      </c>
      <c r="AGG26" s="762">
        <v>0.65</v>
      </c>
      <c r="AGH26" s="763"/>
      <c r="AGI26" s="763"/>
      <c r="AGJ26" s="761">
        <v>1</v>
      </c>
      <c r="AGK26" s="761">
        <v>1</v>
      </c>
      <c r="AGL26" s="761">
        <v>1</v>
      </c>
      <c r="AGM26" s="761">
        <v>1</v>
      </c>
      <c r="AGN26" s="762">
        <v>0.65</v>
      </c>
      <c r="AGO26" s="763"/>
      <c r="AGP26" s="763"/>
      <c r="AGQ26" s="761">
        <v>1</v>
      </c>
      <c r="AGR26" s="761">
        <v>1</v>
      </c>
      <c r="AGS26" s="761">
        <v>1</v>
      </c>
      <c r="AGT26" s="761">
        <v>1</v>
      </c>
      <c r="AGU26" s="762">
        <v>0.65</v>
      </c>
      <c r="AGV26" s="763"/>
      <c r="AGW26" s="763"/>
      <c r="AGX26" s="761">
        <v>1</v>
      </c>
      <c r="AGY26" s="761">
        <v>1</v>
      </c>
      <c r="AGZ26" s="761">
        <v>1</v>
      </c>
      <c r="AHA26" s="761">
        <v>1</v>
      </c>
      <c r="AHB26" s="762">
        <v>0.65</v>
      </c>
      <c r="AHC26" s="763"/>
      <c r="AHD26" s="763"/>
      <c r="AHE26" s="761">
        <v>1</v>
      </c>
      <c r="AHF26" s="761">
        <v>1</v>
      </c>
      <c r="AHG26" s="761">
        <v>1</v>
      </c>
      <c r="AHH26" s="761">
        <v>1</v>
      </c>
      <c r="AHI26" s="762">
        <v>0</v>
      </c>
      <c r="AHJ26" s="763"/>
      <c r="AHK26" s="763"/>
      <c r="AHL26" s="761">
        <v>1</v>
      </c>
      <c r="AHM26" s="761">
        <v>1</v>
      </c>
      <c r="AHN26" s="761">
        <v>1</v>
      </c>
      <c r="AHO26" s="761">
        <v>1</v>
      </c>
      <c r="AHP26" s="762">
        <v>0.65</v>
      </c>
      <c r="AHQ26" s="763"/>
      <c r="AHR26" s="763"/>
      <c r="AHS26" s="761">
        <v>1</v>
      </c>
      <c r="AHT26" s="761">
        <v>1</v>
      </c>
      <c r="AHU26" s="761">
        <v>1</v>
      </c>
      <c r="AHV26" s="761">
        <v>1</v>
      </c>
      <c r="AHW26" s="762">
        <v>0.65</v>
      </c>
      <c r="AHX26" s="763"/>
      <c r="AHY26" s="763"/>
      <c r="AHZ26" s="761">
        <v>1</v>
      </c>
      <c r="AIA26" s="761">
        <v>1</v>
      </c>
      <c r="AIB26" s="761">
        <v>1</v>
      </c>
      <c r="AIC26" s="761">
        <v>1</v>
      </c>
      <c r="AID26" s="762">
        <v>0.65</v>
      </c>
      <c r="AIE26" s="763"/>
      <c r="AIF26" s="763"/>
      <c r="AIG26" s="761">
        <v>1</v>
      </c>
      <c r="AIH26" s="761">
        <v>1</v>
      </c>
      <c r="AII26" s="761">
        <v>1</v>
      </c>
      <c r="AIJ26" s="761">
        <v>1</v>
      </c>
      <c r="AIK26" s="762">
        <v>0.65</v>
      </c>
      <c r="AIL26" s="763"/>
      <c r="AIM26" s="763"/>
      <c r="AIN26" s="761">
        <v>1</v>
      </c>
      <c r="AIO26" s="761">
        <v>1</v>
      </c>
      <c r="AIP26" s="761">
        <v>1</v>
      </c>
      <c r="AIQ26" s="761">
        <v>1</v>
      </c>
      <c r="AIR26" s="762">
        <v>0.65</v>
      </c>
      <c r="AIS26" s="763"/>
      <c r="AIT26" s="763"/>
      <c r="AIU26" s="761">
        <v>1</v>
      </c>
      <c r="AIV26" s="761">
        <v>1</v>
      </c>
      <c r="AIW26" s="761">
        <v>1</v>
      </c>
      <c r="AIX26" s="761">
        <v>1</v>
      </c>
      <c r="AIY26" s="762">
        <v>0.65</v>
      </c>
      <c r="AIZ26" s="763"/>
      <c r="AJA26" s="763"/>
      <c r="AJB26" s="761">
        <v>1</v>
      </c>
      <c r="AJC26" s="761">
        <v>1</v>
      </c>
      <c r="AJD26" s="761">
        <v>1</v>
      </c>
      <c r="AJE26" s="761">
        <v>1</v>
      </c>
      <c r="AJF26" s="762">
        <v>0.65</v>
      </c>
      <c r="AJG26" s="763"/>
      <c r="AJH26" s="763"/>
      <c r="AJI26" s="761">
        <v>1</v>
      </c>
      <c r="AJJ26" s="761">
        <v>1</v>
      </c>
      <c r="AJK26" s="761">
        <v>1</v>
      </c>
      <c r="AJL26" s="761">
        <v>1</v>
      </c>
      <c r="AJM26" s="762">
        <v>0.65</v>
      </c>
      <c r="AJN26" s="763"/>
      <c r="AJO26" s="763"/>
      <c r="AJP26" s="761">
        <v>1</v>
      </c>
      <c r="AJQ26" s="761">
        <v>1</v>
      </c>
      <c r="AJR26" s="761">
        <v>1</v>
      </c>
      <c r="AJS26" s="761">
        <v>1</v>
      </c>
      <c r="AJT26" s="762">
        <v>0.65</v>
      </c>
      <c r="AJU26" s="763"/>
      <c r="AJV26" s="763"/>
      <c r="AJW26" s="761">
        <v>1</v>
      </c>
      <c r="AJX26" s="761">
        <v>1</v>
      </c>
      <c r="AJY26" s="761">
        <v>1</v>
      </c>
      <c r="AJZ26" s="761">
        <v>1</v>
      </c>
      <c r="AKA26" s="762">
        <v>0.65</v>
      </c>
      <c r="AKB26" s="763"/>
      <c r="AKC26" s="763"/>
      <c r="AKD26" s="761">
        <v>1</v>
      </c>
      <c r="AKE26" s="761">
        <v>1</v>
      </c>
      <c r="AKF26" s="761">
        <v>1</v>
      </c>
      <c r="AKG26" s="761">
        <v>1</v>
      </c>
      <c r="AKH26" s="762">
        <v>0.65</v>
      </c>
      <c r="AKI26" s="763"/>
      <c r="AKJ26" s="763"/>
      <c r="AKK26" s="761">
        <v>1</v>
      </c>
      <c r="AKL26" s="761">
        <v>1</v>
      </c>
      <c r="AKM26" s="761">
        <v>1</v>
      </c>
      <c r="AKN26" s="761">
        <v>1</v>
      </c>
      <c r="AKO26" s="762">
        <v>0.65</v>
      </c>
      <c r="AKP26" s="763"/>
      <c r="AKQ26" s="763"/>
      <c r="AKR26" s="761">
        <v>1</v>
      </c>
      <c r="AKS26" s="761">
        <v>1</v>
      </c>
      <c r="AKT26" s="761">
        <v>0</v>
      </c>
      <c r="AKU26" s="761">
        <v>1</v>
      </c>
      <c r="AKV26" s="762">
        <v>0.65</v>
      </c>
      <c r="AKW26" s="763"/>
      <c r="AKX26" s="763"/>
      <c r="AKY26" s="761">
        <v>1</v>
      </c>
      <c r="AKZ26" s="761">
        <v>1</v>
      </c>
      <c r="ALA26" s="761">
        <v>1</v>
      </c>
      <c r="ALB26" s="761">
        <v>1</v>
      </c>
      <c r="ALC26" s="762">
        <v>0.65</v>
      </c>
      <c r="ALD26" s="763"/>
      <c r="ALE26" s="763"/>
      <c r="ALF26" s="761">
        <v>1</v>
      </c>
      <c r="ALG26" s="761">
        <v>1</v>
      </c>
      <c r="ALH26" s="761">
        <v>1</v>
      </c>
      <c r="ALI26" s="761">
        <v>1</v>
      </c>
      <c r="ALJ26" s="762">
        <v>0.65</v>
      </c>
      <c r="ALK26" s="763"/>
      <c r="ALL26" s="763"/>
      <c r="ALM26" s="761">
        <v>1</v>
      </c>
      <c r="ALN26" s="761">
        <v>1</v>
      </c>
      <c r="ALO26" s="761">
        <v>1</v>
      </c>
      <c r="ALP26" s="761">
        <v>1</v>
      </c>
      <c r="ALQ26" s="762">
        <v>0.65</v>
      </c>
      <c r="ALR26" s="763"/>
      <c r="ALS26" s="763"/>
      <c r="ALT26" s="761">
        <v>1</v>
      </c>
      <c r="ALU26" s="761">
        <v>1</v>
      </c>
      <c r="ALV26" s="761">
        <v>1</v>
      </c>
      <c r="ALW26" s="761">
        <v>1</v>
      </c>
      <c r="ALX26" s="762">
        <v>0.65</v>
      </c>
      <c r="ALY26" s="763"/>
      <c r="ALZ26" s="763"/>
      <c r="AMA26" s="761">
        <v>1</v>
      </c>
      <c r="AMB26" s="761">
        <v>1</v>
      </c>
      <c r="AMC26" s="761">
        <v>1</v>
      </c>
      <c r="AMD26" s="761">
        <v>1</v>
      </c>
      <c r="AME26" s="762">
        <v>0.65</v>
      </c>
      <c r="AMF26" s="763"/>
      <c r="AMG26" s="763"/>
      <c r="AMH26" s="761">
        <v>1</v>
      </c>
      <c r="AMI26" s="761">
        <v>1</v>
      </c>
      <c r="AMJ26" s="761">
        <v>1</v>
      </c>
      <c r="AMK26" s="761">
        <v>0</v>
      </c>
      <c r="AML26" s="762">
        <v>0</v>
      </c>
      <c r="AMM26" s="763"/>
      <c r="AMN26" s="763"/>
      <c r="AMO26" s="761">
        <v>1</v>
      </c>
      <c r="AMP26" s="761">
        <v>1</v>
      </c>
      <c r="AMQ26" s="761">
        <v>1</v>
      </c>
      <c r="AMR26" s="761">
        <v>0</v>
      </c>
      <c r="AMS26" s="762">
        <v>0</v>
      </c>
      <c r="AMT26" s="763"/>
      <c r="AMU26" s="763"/>
      <c r="AMV26" s="761">
        <v>1</v>
      </c>
      <c r="AMW26" s="761">
        <v>1</v>
      </c>
      <c r="AMX26" s="761">
        <v>0</v>
      </c>
      <c r="AMY26" s="761">
        <v>1</v>
      </c>
      <c r="AMZ26" s="762">
        <v>0.65</v>
      </c>
      <c r="ANA26" s="763"/>
      <c r="ANB26" s="763"/>
      <c r="ANC26" s="761">
        <v>1</v>
      </c>
      <c r="AND26" s="761">
        <v>1</v>
      </c>
      <c r="ANE26" s="761">
        <v>1</v>
      </c>
      <c r="ANF26" s="761">
        <v>1</v>
      </c>
      <c r="ANG26" s="762">
        <v>0.65</v>
      </c>
      <c r="ANH26" s="763"/>
      <c r="ANI26" s="763"/>
      <c r="ANJ26" s="761">
        <v>1</v>
      </c>
      <c r="ANK26" s="761">
        <v>1</v>
      </c>
      <c r="ANL26" s="761">
        <v>1</v>
      </c>
      <c r="ANM26" s="761">
        <v>1</v>
      </c>
      <c r="ANN26" s="762">
        <v>0.65</v>
      </c>
      <c r="ANO26" s="763"/>
      <c r="ANP26" s="763"/>
      <c r="ANQ26" s="761">
        <v>1</v>
      </c>
      <c r="ANR26" s="761">
        <v>1</v>
      </c>
      <c r="ANS26" s="761">
        <v>1</v>
      </c>
      <c r="ANT26" s="761">
        <v>1</v>
      </c>
      <c r="ANU26" s="762">
        <v>0.65</v>
      </c>
      <c r="ANV26" s="763"/>
      <c r="ANW26" s="763"/>
      <c r="ANX26" s="761">
        <v>1</v>
      </c>
      <c r="ANY26" s="761">
        <v>1</v>
      </c>
      <c r="ANZ26" s="761">
        <v>1</v>
      </c>
      <c r="AOA26" s="761">
        <v>1</v>
      </c>
      <c r="AOB26" s="762">
        <v>0.65</v>
      </c>
      <c r="AOC26" s="763"/>
      <c r="AOD26" s="763"/>
      <c r="AOE26" s="761">
        <v>1</v>
      </c>
      <c r="AOF26" s="761">
        <v>1</v>
      </c>
      <c r="AOG26" s="761">
        <v>1</v>
      </c>
      <c r="AOH26" s="761">
        <v>1</v>
      </c>
      <c r="AOI26" s="762">
        <v>0.65</v>
      </c>
      <c r="AOJ26" s="763"/>
      <c r="AOK26" s="763"/>
      <c r="AOL26" s="761">
        <v>1</v>
      </c>
      <c r="AOM26" s="761">
        <v>1</v>
      </c>
      <c r="AON26" s="761">
        <v>1</v>
      </c>
      <c r="AOO26" s="761">
        <v>1</v>
      </c>
      <c r="AOP26" s="762">
        <v>0.65</v>
      </c>
      <c r="AOQ26" s="763"/>
      <c r="AOR26" s="763"/>
      <c r="AOS26" s="761">
        <v>1</v>
      </c>
      <c r="AOT26" s="761">
        <v>1</v>
      </c>
      <c r="AOU26" s="761">
        <v>1</v>
      </c>
      <c r="AOV26" s="761">
        <v>1</v>
      </c>
      <c r="AOW26" s="762">
        <v>0.65</v>
      </c>
    </row>
    <row r="27" spans="1:1089" s="764" customFormat="1" ht="10.5" customHeight="1">
      <c r="A27" s="771" t="s">
        <v>155</v>
      </c>
      <c r="B27" s="771" t="s">
        <v>156</v>
      </c>
      <c r="C27" s="772" t="s">
        <v>157</v>
      </c>
      <c r="D27" s="771" t="s">
        <v>147</v>
      </c>
      <c r="E27" s="771" t="s">
        <v>5</v>
      </c>
      <c r="F27" s="757"/>
      <c r="G27" s="713"/>
      <c r="H27" s="713"/>
      <c r="I27" s="713"/>
      <c r="J27" s="713"/>
      <c r="K27" s="714"/>
      <c r="L27" s="715"/>
      <c r="M27" s="715"/>
      <c r="N27" s="713"/>
      <c r="O27" s="713"/>
      <c r="P27" s="713"/>
      <c r="Q27" s="713"/>
      <c r="R27" s="714"/>
      <c r="S27" s="715"/>
      <c r="T27" s="715"/>
      <c r="U27" s="713"/>
      <c r="V27" s="713"/>
      <c r="W27" s="713"/>
      <c r="X27" s="713"/>
      <c r="Y27" s="714"/>
      <c r="Z27" s="715"/>
      <c r="AA27" s="715"/>
      <c r="AB27" s="713"/>
      <c r="AC27" s="713"/>
      <c r="AD27" s="713"/>
      <c r="AE27" s="713"/>
      <c r="AF27" s="714"/>
      <c r="AG27" s="715"/>
      <c r="AH27" s="715"/>
      <c r="AI27" s="713"/>
      <c r="AJ27" s="713"/>
      <c r="AK27" s="713"/>
      <c r="AL27" s="713"/>
      <c r="AM27" s="714"/>
      <c r="AN27" s="715"/>
      <c r="AO27" s="715"/>
      <c r="AP27" s="713"/>
      <c r="AQ27" s="713"/>
      <c r="AR27" s="713"/>
      <c r="AS27" s="713"/>
      <c r="AT27" s="714"/>
      <c r="AU27" s="715"/>
      <c r="AV27" s="715"/>
      <c r="AW27" s="713"/>
      <c r="AX27" s="713"/>
      <c r="AY27" s="713"/>
      <c r="AZ27" s="713"/>
      <c r="BA27" s="714"/>
      <c r="BB27" s="715"/>
      <c r="BC27" s="715"/>
      <c r="BD27" s="716">
        <v>1</v>
      </c>
      <c r="BE27" s="716">
        <v>1</v>
      </c>
      <c r="BF27" s="716">
        <v>0</v>
      </c>
      <c r="BG27" s="716">
        <v>1</v>
      </c>
      <c r="BH27" s="716">
        <v>0</v>
      </c>
      <c r="BI27" s="717">
        <v>0</v>
      </c>
      <c r="BJ27" s="717">
        <v>0</v>
      </c>
      <c r="BK27" s="716">
        <v>1</v>
      </c>
      <c r="BL27" s="716">
        <v>1</v>
      </c>
      <c r="BM27" s="716">
        <v>1</v>
      </c>
      <c r="BN27" s="716">
        <v>1</v>
      </c>
      <c r="BO27" s="718">
        <v>0.65</v>
      </c>
      <c r="BP27" s="717">
        <v>0</v>
      </c>
      <c r="BQ27" s="717">
        <v>0</v>
      </c>
      <c r="BR27" s="716">
        <v>1</v>
      </c>
      <c r="BS27" s="716">
        <v>1</v>
      </c>
      <c r="BT27" s="716">
        <v>1</v>
      </c>
      <c r="BU27" s="716">
        <v>1</v>
      </c>
      <c r="BV27" s="718">
        <v>0.65</v>
      </c>
      <c r="BW27" s="717">
        <v>0</v>
      </c>
      <c r="BX27" s="717">
        <v>0</v>
      </c>
      <c r="BY27" s="716">
        <v>1</v>
      </c>
      <c r="BZ27" s="716">
        <v>1</v>
      </c>
      <c r="CA27" s="716">
        <v>1</v>
      </c>
      <c r="CB27" s="716">
        <v>1</v>
      </c>
      <c r="CC27" s="718">
        <v>0.65</v>
      </c>
      <c r="CD27" s="717">
        <v>0</v>
      </c>
      <c r="CE27" s="717">
        <v>0</v>
      </c>
      <c r="CF27" s="716">
        <v>1</v>
      </c>
      <c r="CG27" s="716">
        <v>1</v>
      </c>
      <c r="CH27" s="716">
        <v>1</v>
      </c>
      <c r="CI27" s="716">
        <v>0</v>
      </c>
      <c r="CJ27" s="718">
        <v>0.65</v>
      </c>
      <c r="CK27" s="717">
        <v>0</v>
      </c>
      <c r="CL27" s="717">
        <v>0</v>
      </c>
      <c r="CM27" s="716">
        <v>1</v>
      </c>
      <c r="CN27" s="716">
        <v>1</v>
      </c>
      <c r="CO27" s="716">
        <v>1</v>
      </c>
      <c r="CP27" s="716">
        <v>1</v>
      </c>
      <c r="CQ27" s="718">
        <v>0.65</v>
      </c>
      <c r="CR27" s="717">
        <v>0</v>
      </c>
      <c r="CS27" s="717">
        <v>0</v>
      </c>
      <c r="CT27" s="716">
        <v>1</v>
      </c>
      <c r="CU27" s="716">
        <v>1</v>
      </c>
      <c r="CV27" s="716">
        <v>1</v>
      </c>
      <c r="CW27" s="716">
        <v>1</v>
      </c>
      <c r="CX27" s="718">
        <v>0.65</v>
      </c>
      <c r="CY27" s="717">
        <v>0</v>
      </c>
      <c r="CZ27" s="717">
        <v>0</v>
      </c>
      <c r="DA27" s="716">
        <v>1</v>
      </c>
      <c r="DB27" s="716">
        <v>1</v>
      </c>
      <c r="DC27" s="716">
        <v>1</v>
      </c>
      <c r="DD27" s="716">
        <v>1</v>
      </c>
      <c r="DE27" s="718">
        <v>0.65</v>
      </c>
      <c r="DF27" s="717">
        <v>0</v>
      </c>
      <c r="DG27" s="717">
        <v>0</v>
      </c>
      <c r="DH27" s="716">
        <v>1</v>
      </c>
      <c r="DI27" s="716">
        <v>1</v>
      </c>
      <c r="DJ27" s="716">
        <v>1</v>
      </c>
      <c r="DK27" s="716">
        <v>1</v>
      </c>
      <c r="DL27" s="718">
        <v>0.65</v>
      </c>
      <c r="DM27" s="717">
        <v>0</v>
      </c>
      <c r="DN27" s="717">
        <v>0</v>
      </c>
      <c r="DO27" s="716">
        <v>1</v>
      </c>
      <c r="DP27" s="716">
        <v>1</v>
      </c>
      <c r="DQ27" s="716">
        <v>0</v>
      </c>
      <c r="DR27" s="716">
        <v>0</v>
      </c>
      <c r="DS27" s="716">
        <v>0</v>
      </c>
      <c r="DT27" s="717">
        <v>0</v>
      </c>
      <c r="DU27" s="717">
        <v>0</v>
      </c>
      <c r="DV27" s="716">
        <v>0</v>
      </c>
      <c r="DW27" s="716">
        <v>0</v>
      </c>
      <c r="DX27" s="716">
        <v>0</v>
      </c>
      <c r="DY27" s="716">
        <v>1</v>
      </c>
      <c r="DZ27" s="718">
        <v>0.65</v>
      </c>
      <c r="EA27" s="717">
        <v>0</v>
      </c>
      <c r="EB27" s="717">
        <v>0</v>
      </c>
      <c r="EC27" s="716">
        <v>1</v>
      </c>
      <c r="ED27" s="716">
        <v>1</v>
      </c>
      <c r="EE27" s="716">
        <v>1</v>
      </c>
      <c r="EF27" s="716">
        <v>1</v>
      </c>
      <c r="EG27" s="718">
        <v>0.65</v>
      </c>
      <c r="EH27" s="717">
        <v>0</v>
      </c>
      <c r="EI27" s="717">
        <v>0</v>
      </c>
      <c r="EJ27" s="716">
        <v>1</v>
      </c>
      <c r="EK27" s="716">
        <v>1</v>
      </c>
      <c r="EL27" s="716">
        <v>1</v>
      </c>
      <c r="EM27" s="716">
        <v>1</v>
      </c>
      <c r="EN27" s="718">
        <v>0.65</v>
      </c>
      <c r="EO27" s="717">
        <v>0</v>
      </c>
      <c r="EP27" s="717">
        <v>0</v>
      </c>
      <c r="EQ27" s="716">
        <v>1</v>
      </c>
      <c r="ER27" s="716">
        <v>1</v>
      </c>
      <c r="ES27" s="716">
        <v>1</v>
      </c>
      <c r="ET27" s="716">
        <v>1</v>
      </c>
      <c r="EU27" s="716">
        <v>0</v>
      </c>
      <c r="EV27" s="717">
        <v>0</v>
      </c>
      <c r="EW27" s="717">
        <v>0</v>
      </c>
      <c r="EX27" s="716">
        <v>1</v>
      </c>
      <c r="EY27" s="716">
        <v>1</v>
      </c>
      <c r="EZ27" s="716">
        <v>1</v>
      </c>
      <c r="FA27" s="716">
        <v>1</v>
      </c>
      <c r="FB27" s="718">
        <v>0.65</v>
      </c>
      <c r="FC27" s="717">
        <v>0</v>
      </c>
      <c r="FD27" s="717">
        <v>0</v>
      </c>
      <c r="FE27" s="716">
        <v>1</v>
      </c>
      <c r="FF27" s="716">
        <v>1</v>
      </c>
      <c r="FG27" s="716">
        <v>1</v>
      </c>
      <c r="FH27" s="716">
        <v>0</v>
      </c>
      <c r="FI27" s="716">
        <v>0</v>
      </c>
      <c r="FJ27" s="717">
        <v>0</v>
      </c>
      <c r="FK27" s="717">
        <v>0</v>
      </c>
      <c r="FL27" s="716">
        <v>1</v>
      </c>
      <c r="FM27" s="716">
        <v>1</v>
      </c>
      <c r="FN27" s="716">
        <v>1</v>
      </c>
      <c r="FO27" s="716">
        <v>1</v>
      </c>
      <c r="FP27" s="718">
        <v>0.65</v>
      </c>
      <c r="FQ27" s="717">
        <v>0</v>
      </c>
      <c r="FR27" s="717">
        <v>0</v>
      </c>
      <c r="FS27" s="716">
        <v>1</v>
      </c>
      <c r="FT27" s="716">
        <v>1</v>
      </c>
      <c r="FU27" s="716">
        <v>1</v>
      </c>
      <c r="FV27" s="716">
        <v>1</v>
      </c>
      <c r="FW27" s="718">
        <v>0.65</v>
      </c>
      <c r="FX27" s="717">
        <v>0</v>
      </c>
      <c r="FY27" s="717">
        <v>0</v>
      </c>
      <c r="FZ27" s="716">
        <v>1</v>
      </c>
      <c r="GA27" s="716">
        <v>1</v>
      </c>
      <c r="GB27" s="716">
        <v>1</v>
      </c>
      <c r="GC27" s="716">
        <v>1</v>
      </c>
      <c r="GD27" s="718">
        <v>0.65</v>
      </c>
      <c r="GE27" s="717">
        <v>0</v>
      </c>
      <c r="GF27" s="717">
        <v>0</v>
      </c>
      <c r="GG27" s="716">
        <v>1</v>
      </c>
      <c r="GH27" s="716">
        <v>1</v>
      </c>
      <c r="GI27" s="716">
        <v>1</v>
      </c>
      <c r="GJ27" s="716">
        <v>1</v>
      </c>
      <c r="GK27" s="718">
        <v>0.65</v>
      </c>
      <c r="GL27" s="717">
        <v>0</v>
      </c>
      <c r="GM27" s="717">
        <v>0</v>
      </c>
      <c r="GN27" s="716">
        <v>1</v>
      </c>
      <c r="GO27" s="716">
        <v>1</v>
      </c>
      <c r="GP27" s="716">
        <v>1</v>
      </c>
      <c r="GQ27" s="716">
        <v>1</v>
      </c>
      <c r="GR27" s="718">
        <v>0.65</v>
      </c>
      <c r="GS27" s="717">
        <v>0</v>
      </c>
      <c r="GT27" s="717">
        <v>0</v>
      </c>
      <c r="GU27" s="716">
        <v>1</v>
      </c>
      <c r="GV27" s="716">
        <v>1</v>
      </c>
      <c r="GW27" s="716">
        <v>1</v>
      </c>
      <c r="GX27" s="716">
        <v>1</v>
      </c>
      <c r="GY27" s="718">
        <v>0.65</v>
      </c>
      <c r="GZ27" s="717">
        <v>0</v>
      </c>
      <c r="HA27" s="717">
        <v>0</v>
      </c>
      <c r="HB27" s="716">
        <v>1</v>
      </c>
      <c r="HC27" s="716">
        <v>1</v>
      </c>
      <c r="HD27" s="716">
        <v>1</v>
      </c>
      <c r="HE27" s="716">
        <v>1</v>
      </c>
      <c r="HF27" s="718">
        <v>0.65</v>
      </c>
      <c r="HG27" s="717">
        <v>0</v>
      </c>
      <c r="HH27" s="717">
        <v>0</v>
      </c>
      <c r="HI27" s="716">
        <v>1</v>
      </c>
      <c r="HJ27" s="716">
        <v>1</v>
      </c>
      <c r="HK27" s="716">
        <v>1</v>
      </c>
      <c r="HL27" s="716">
        <v>1</v>
      </c>
      <c r="HM27" s="718">
        <v>0.65</v>
      </c>
      <c r="HN27" s="717">
        <v>0</v>
      </c>
      <c r="HO27" s="717">
        <v>0</v>
      </c>
      <c r="HP27" s="716">
        <v>1</v>
      </c>
      <c r="HQ27" s="716">
        <v>1</v>
      </c>
      <c r="HR27" s="716">
        <v>1</v>
      </c>
      <c r="HS27" s="716">
        <v>1</v>
      </c>
      <c r="HT27" s="718">
        <v>0.65</v>
      </c>
      <c r="HU27" s="717">
        <v>0</v>
      </c>
      <c r="HV27" s="717">
        <v>0</v>
      </c>
      <c r="HW27" s="716">
        <v>1</v>
      </c>
      <c r="HX27" s="716">
        <v>1</v>
      </c>
      <c r="HY27" s="716">
        <v>1</v>
      </c>
      <c r="HZ27" s="716">
        <v>1</v>
      </c>
      <c r="IA27" s="718">
        <v>0.65</v>
      </c>
      <c r="IB27" s="717">
        <v>0</v>
      </c>
      <c r="IC27" s="717">
        <v>0</v>
      </c>
      <c r="ID27" s="716">
        <v>1</v>
      </c>
      <c r="IE27" s="716">
        <v>1</v>
      </c>
      <c r="IF27" s="716">
        <v>1</v>
      </c>
      <c r="IG27" s="716">
        <v>1</v>
      </c>
      <c r="IH27" s="718">
        <v>0</v>
      </c>
      <c r="II27" s="717">
        <v>0</v>
      </c>
      <c r="IJ27" s="717">
        <v>0</v>
      </c>
      <c r="IK27" s="716">
        <v>1</v>
      </c>
      <c r="IL27" s="716">
        <v>1</v>
      </c>
      <c r="IM27" s="716">
        <v>1</v>
      </c>
      <c r="IN27" s="716">
        <v>1</v>
      </c>
      <c r="IO27" s="718">
        <v>0.65</v>
      </c>
      <c r="IP27" s="717">
        <v>0</v>
      </c>
      <c r="IQ27" s="717">
        <v>0</v>
      </c>
      <c r="IR27" s="716">
        <v>0</v>
      </c>
      <c r="IS27" s="716">
        <v>1</v>
      </c>
      <c r="IT27" s="716">
        <v>1</v>
      </c>
      <c r="IU27" s="716">
        <v>1</v>
      </c>
      <c r="IV27" s="718">
        <v>0.65</v>
      </c>
      <c r="IW27" s="717">
        <v>0</v>
      </c>
      <c r="IX27" s="717">
        <v>0</v>
      </c>
      <c r="IY27" s="716">
        <v>1</v>
      </c>
      <c r="IZ27" s="716">
        <v>1</v>
      </c>
      <c r="JA27" s="716">
        <v>1</v>
      </c>
      <c r="JB27" s="716">
        <v>1</v>
      </c>
      <c r="JC27" s="718">
        <v>0.65</v>
      </c>
      <c r="JD27" s="717">
        <v>0</v>
      </c>
      <c r="JE27" s="717">
        <v>0</v>
      </c>
      <c r="JF27" s="716">
        <v>1</v>
      </c>
      <c r="JG27" s="716">
        <v>1</v>
      </c>
      <c r="JH27" s="716">
        <v>1</v>
      </c>
      <c r="JI27" s="716">
        <v>1</v>
      </c>
      <c r="JJ27" s="718">
        <v>0.65</v>
      </c>
      <c r="JK27" s="717">
        <v>0</v>
      </c>
      <c r="JL27" s="717">
        <v>0</v>
      </c>
      <c r="JM27" s="716">
        <v>1</v>
      </c>
      <c r="JN27" s="716">
        <v>1</v>
      </c>
      <c r="JO27" s="716">
        <v>1</v>
      </c>
      <c r="JP27" s="716">
        <v>1</v>
      </c>
      <c r="JQ27" s="718">
        <v>0.65</v>
      </c>
      <c r="JR27" s="717">
        <v>0</v>
      </c>
      <c r="JS27" s="717">
        <v>0</v>
      </c>
      <c r="JT27" s="716">
        <v>1</v>
      </c>
      <c r="JU27" s="716">
        <v>1</v>
      </c>
      <c r="JV27" s="716">
        <v>1</v>
      </c>
      <c r="JW27" s="716">
        <v>1</v>
      </c>
      <c r="JX27" s="718">
        <v>0.65</v>
      </c>
      <c r="JY27" s="717">
        <v>0</v>
      </c>
      <c r="JZ27" s="717">
        <v>0</v>
      </c>
      <c r="KA27" s="716">
        <v>1</v>
      </c>
      <c r="KB27" s="716">
        <v>1</v>
      </c>
      <c r="KC27" s="716">
        <v>1</v>
      </c>
      <c r="KD27" s="716">
        <v>1</v>
      </c>
      <c r="KE27" s="718">
        <v>0.65</v>
      </c>
      <c r="KF27" s="717">
        <v>0</v>
      </c>
      <c r="KG27" s="717">
        <v>0</v>
      </c>
      <c r="KH27" s="716">
        <v>1</v>
      </c>
      <c r="KI27" s="716">
        <v>1</v>
      </c>
      <c r="KJ27" s="717">
        <v>0</v>
      </c>
      <c r="KK27" s="717">
        <v>0</v>
      </c>
      <c r="KL27" s="718">
        <v>0.65</v>
      </c>
      <c r="KM27" s="717">
        <v>0</v>
      </c>
      <c r="KN27" s="717">
        <v>0</v>
      </c>
      <c r="KO27" s="716">
        <v>0</v>
      </c>
      <c r="KP27" s="716">
        <v>0</v>
      </c>
      <c r="KQ27" s="717">
        <v>0</v>
      </c>
      <c r="KR27" s="716">
        <v>1</v>
      </c>
      <c r="KS27" s="718">
        <v>0.65</v>
      </c>
      <c r="KT27" s="717">
        <v>0</v>
      </c>
      <c r="KU27" s="717">
        <v>0</v>
      </c>
      <c r="KV27" s="717">
        <v>0</v>
      </c>
      <c r="KW27" s="716">
        <v>1</v>
      </c>
      <c r="KX27" s="716">
        <v>1</v>
      </c>
      <c r="KY27" s="716">
        <v>1</v>
      </c>
      <c r="KZ27" s="718">
        <v>0.65</v>
      </c>
      <c r="LA27" s="717">
        <v>0</v>
      </c>
      <c r="LB27" s="717">
        <v>0</v>
      </c>
      <c r="LC27" s="716">
        <v>1</v>
      </c>
      <c r="LD27" s="716">
        <v>1</v>
      </c>
      <c r="LE27" s="716">
        <v>1</v>
      </c>
      <c r="LF27" s="716">
        <v>1</v>
      </c>
      <c r="LG27" s="718">
        <v>0.65</v>
      </c>
      <c r="LH27" s="717">
        <v>0</v>
      </c>
      <c r="LI27" s="717">
        <v>0</v>
      </c>
      <c r="LJ27" s="716">
        <v>1</v>
      </c>
      <c r="LK27" s="716">
        <v>1</v>
      </c>
      <c r="LL27" s="716">
        <v>1</v>
      </c>
      <c r="LM27" s="716">
        <v>1</v>
      </c>
      <c r="LN27" s="718">
        <v>0.65</v>
      </c>
      <c r="LO27" s="717">
        <v>0</v>
      </c>
      <c r="LP27" s="717">
        <v>0</v>
      </c>
      <c r="LQ27" s="716">
        <v>1</v>
      </c>
      <c r="LR27" s="716">
        <v>1</v>
      </c>
      <c r="LS27" s="716">
        <v>1</v>
      </c>
      <c r="LT27" s="716">
        <v>1</v>
      </c>
      <c r="LU27" s="718">
        <v>0.65</v>
      </c>
      <c r="LV27" s="717">
        <v>0</v>
      </c>
      <c r="LW27" s="717">
        <v>0</v>
      </c>
      <c r="LX27" s="716">
        <v>1</v>
      </c>
      <c r="LY27" s="716">
        <v>1</v>
      </c>
      <c r="LZ27" s="716">
        <v>1</v>
      </c>
      <c r="MA27" s="716">
        <v>1</v>
      </c>
      <c r="MB27" s="718">
        <v>0.65</v>
      </c>
      <c r="MC27" s="717">
        <v>0</v>
      </c>
      <c r="MD27" s="717">
        <v>0</v>
      </c>
      <c r="ME27" s="716">
        <v>1</v>
      </c>
      <c r="MF27" s="716">
        <v>1</v>
      </c>
      <c r="MG27" s="716">
        <v>1</v>
      </c>
      <c r="MH27" s="716">
        <v>1</v>
      </c>
      <c r="MI27" s="718">
        <v>0.65</v>
      </c>
      <c r="MJ27" s="717">
        <v>0</v>
      </c>
      <c r="MK27" s="717">
        <v>0</v>
      </c>
      <c r="ML27" s="716">
        <v>1</v>
      </c>
      <c r="MM27" s="716">
        <v>1</v>
      </c>
      <c r="MN27" s="716">
        <v>1</v>
      </c>
      <c r="MO27" s="716">
        <v>1</v>
      </c>
      <c r="MP27" s="718">
        <v>0.65</v>
      </c>
      <c r="MQ27" s="717">
        <v>0</v>
      </c>
      <c r="MR27" s="717">
        <v>0</v>
      </c>
      <c r="MS27" s="716">
        <v>1</v>
      </c>
      <c r="MT27" s="716">
        <v>1</v>
      </c>
      <c r="MU27" s="716">
        <v>1</v>
      </c>
      <c r="MV27" s="716">
        <v>1</v>
      </c>
      <c r="MW27" s="718">
        <v>0.65</v>
      </c>
      <c r="MX27" s="717">
        <v>0</v>
      </c>
      <c r="MY27" s="717">
        <v>0</v>
      </c>
      <c r="MZ27" s="716">
        <v>1</v>
      </c>
      <c r="NA27" s="716">
        <v>1</v>
      </c>
      <c r="NB27" s="716">
        <v>1</v>
      </c>
      <c r="NC27" s="716">
        <v>1</v>
      </c>
      <c r="ND27" s="718">
        <v>0.65</v>
      </c>
      <c r="NE27" s="717">
        <v>0</v>
      </c>
      <c r="NF27" s="717">
        <v>0</v>
      </c>
      <c r="NG27" s="716">
        <v>1</v>
      </c>
      <c r="NH27" s="716">
        <v>1</v>
      </c>
      <c r="NI27" s="716">
        <v>1</v>
      </c>
      <c r="NJ27" s="716">
        <v>1</v>
      </c>
      <c r="NK27" s="718">
        <v>0.65</v>
      </c>
      <c r="NL27" s="717">
        <v>0</v>
      </c>
      <c r="NM27" s="717">
        <v>0</v>
      </c>
      <c r="NN27" s="716">
        <v>1</v>
      </c>
      <c r="NO27" s="716">
        <v>1</v>
      </c>
      <c r="NP27" s="716">
        <v>1</v>
      </c>
      <c r="NQ27" s="716">
        <v>1</v>
      </c>
      <c r="NR27" s="718">
        <v>0.65</v>
      </c>
      <c r="NS27" s="717">
        <v>0</v>
      </c>
      <c r="NT27" s="717">
        <v>0</v>
      </c>
      <c r="NU27" s="716">
        <v>1</v>
      </c>
      <c r="NV27" s="716">
        <v>1</v>
      </c>
      <c r="NW27" s="716">
        <v>1</v>
      </c>
      <c r="NX27" s="716">
        <v>1</v>
      </c>
      <c r="NY27" s="718">
        <v>0.65</v>
      </c>
      <c r="NZ27" s="717">
        <v>0</v>
      </c>
      <c r="OA27" s="717">
        <v>0</v>
      </c>
      <c r="OB27" s="716">
        <v>1</v>
      </c>
      <c r="OC27" s="716">
        <v>1</v>
      </c>
      <c r="OD27" s="716">
        <v>1</v>
      </c>
      <c r="OE27" s="716">
        <v>1</v>
      </c>
      <c r="OF27" s="718">
        <v>0.65</v>
      </c>
      <c r="OG27" s="717">
        <v>0</v>
      </c>
      <c r="OH27" s="717">
        <v>0</v>
      </c>
      <c r="OI27" s="716">
        <v>1</v>
      </c>
      <c r="OJ27" s="716">
        <v>1</v>
      </c>
      <c r="OK27" s="716">
        <v>1</v>
      </c>
      <c r="OL27" s="716">
        <v>1</v>
      </c>
      <c r="OM27" s="718">
        <v>0.65</v>
      </c>
      <c r="ON27" s="717">
        <v>0</v>
      </c>
      <c r="OO27" s="717">
        <v>0</v>
      </c>
      <c r="OP27" s="716">
        <v>1</v>
      </c>
      <c r="OQ27" s="716">
        <v>1</v>
      </c>
      <c r="OR27" s="716">
        <v>1</v>
      </c>
      <c r="OS27" s="716">
        <v>1</v>
      </c>
      <c r="OT27" s="718">
        <v>0.65</v>
      </c>
      <c r="OU27" s="717">
        <v>0</v>
      </c>
      <c r="OV27" s="717">
        <v>0</v>
      </c>
      <c r="OW27" s="716">
        <v>0</v>
      </c>
      <c r="OX27" s="716">
        <v>1</v>
      </c>
      <c r="OY27" s="716">
        <v>1</v>
      </c>
      <c r="OZ27" s="716">
        <v>1</v>
      </c>
      <c r="PA27" s="718">
        <v>0.65</v>
      </c>
      <c r="PB27" s="717">
        <v>0</v>
      </c>
      <c r="PC27" s="717">
        <v>0</v>
      </c>
      <c r="PD27" s="716">
        <v>1</v>
      </c>
      <c r="PE27" s="716">
        <v>1</v>
      </c>
      <c r="PF27" s="716">
        <v>1</v>
      </c>
      <c r="PG27" s="716">
        <v>0</v>
      </c>
      <c r="PH27" s="718">
        <v>0</v>
      </c>
      <c r="PI27" s="717">
        <v>0</v>
      </c>
      <c r="PJ27" s="717">
        <v>0</v>
      </c>
      <c r="PK27" s="716">
        <v>1</v>
      </c>
      <c r="PL27" s="716">
        <v>1</v>
      </c>
      <c r="PM27" s="716">
        <v>1</v>
      </c>
      <c r="PN27" s="716">
        <v>1</v>
      </c>
      <c r="PO27" s="718">
        <v>0.65</v>
      </c>
      <c r="PP27" s="717"/>
      <c r="PQ27" s="717"/>
      <c r="PR27" s="716">
        <v>1</v>
      </c>
      <c r="PS27" s="716">
        <v>1</v>
      </c>
      <c r="PT27" s="716">
        <v>1</v>
      </c>
      <c r="PU27" s="716">
        <v>1</v>
      </c>
      <c r="PV27" s="718">
        <v>0.65</v>
      </c>
      <c r="PW27" s="717"/>
      <c r="PX27" s="717"/>
      <c r="PY27" s="716">
        <v>1</v>
      </c>
      <c r="PZ27" s="716">
        <v>1</v>
      </c>
      <c r="QA27" s="716">
        <v>1</v>
      </c>
      <c r="QB27" s="716">
        <v>1</v>
      </c>
      <c r="QC27" s="718">
        <v>0.65</v>
      </c>
      <c r="QD27" s="717"/>
      <c r="QE27" s="717"/>
      <c r="QF27" s="716">
        <v>1</v>
      </c>
      <c r="QG27" s="716">
        <v>1</v>
      </c>
      <c r="QH27" s="716">
        <v>1</v>
      </c>
      <c r="QI27" s="716">
        <v>1</v>
      </c>
      <c r="QJ27" s="718">
        <v>0.65</v>
      </c>
      <c r="QK27" s="717"/>
      <c r="QL27" s="717"/>
      <c r="QM27" s="716">
        <v>1</v>
      </c>
      <c r="QN27" s="716">
        <v>1</v>
      </c>
      <c r="QO27" s="716">
        <v>1</v>
      </c>
      <c r="QP27" s="716">
        <v>1</v>
      </c>
      <c r="QQ27" s="718">
        <v>0.65</v>
      </c>
      <c r="QR27" s="717"/>
      <c r="QS27" s="717"/>
      <c r="QT27" s="716">
        <v>1</v>
      </c>
      <c r="QU27" s="716">
        <v>1</v>
      </c>
      <c r="QV27" s="716">
        <v>1</v>
      </c>
      <c r="QW27" s="716">
        <v>1</v>
      </c>
      <c r="QX27" s="718">
        <v>0.65</v>
      </c>
      <c r="QY27" s="717"/>
      <c r="QZ27" s="717"/>
      <c r="RA27" s="716">
        <v>1</v>
      </c>
      <c r="RB27" s="716">
        <v>0</v>
      </c>
      <c r="RC27" s="716">
        <v>1</v>
      </c>
      <c r="RD27" s="717"/>
      <c r="RE27" s="718">
        <v>0.65</v>
      </c>
      <c r="RF27" s="717"/>
      <c r="RG27" s="717"/>
      <c r="RH27" s="716">
        <v>1</v>
      </c>
      <c r="RI27" s="716">
        <v>1</v>
      </c>
      <c r="RJ27" s="716">
        <v>1</v>
      </c>
      <c r="RK27" s="716">
        <v>1</v>
      </c>
      <c r="RL27" s="718">
        <v>0.65</v>
      </c>
      <c r="RM27" s="717"/>
      <c r="RN27" s="717"/>
      <c r="RO27" s="716">
        <v>1</v>
      </c>
      <c r="RP27" s="716">
        <v>1</v>
      </c>
      <c r="RQ27" s="716">
        <v>1</v>
      </c>
      <c r="RR27" s="716">
        <v>1</v>
      </c>
      <c r="RS27" s="718">
        <v>0.65</v>
      </c>
      <c r="RT27" s="717"/>
      <c r="RU27" s="717"/>
      <c r="RV27" s="716">
        <v>1</v>
      </c>
      <c r="RW27" s="716">
        <v>1</v>
      </c>
      <c r="RX27" s="716">
        <v>1</v>
      </c>
      <c r="RY27" s="716">
        <v>1</v>
      </c>
      <c r="RZ27" s="718">
        <v>0.65</v>
      </c>
      <c r="SA27" s="717"/>
      <c r="SB27" s="717"/>
      <c r="SC27" s="716">
        <v>0</v>
      </c>
      <c r="SD27" s="716">
        <v>0</v>
      </c>
      <c r="SE27" s="716">
        <v>0</v>
      </c>
      <c r="SF27" s="716">
        <v>0</v>
      </c>
      <c r="SG27" s="718">
        <v>0</v>
      </c>
      <c r="SH27" s="717"/>
      <c r="SI27" s="717"/>
      <c r="SJ27" s="716">
        <v>1</v>
      </c>
      <c r="SK27" s="716">
        <v>1</v>
      </c>
      <c r="SL27" s="716">
        <v>1</v>
      </c>
      <c r="SM27" s="716">
        <v>1</v>
      </c>
      <c r="SN27" s="718">
        <v>0.65</v>
      </c>
      <c r="SO27" s="717"/>
      <c r="SP27" s="717"/>
      <c r="SQ27" s="716">
        <v>1</v>
      </c>
      <c r="SR27" s="716">
        <v>1</v>
      </c>
      <c r="SS27" s="716">
        <v>1</v>
      </c>
      <c r="ST27" s="716">
        <v>1</v>
      </c>
      <c r="SU27" s="762">
        <v>0.65</v>
      </c>
      <c r="SV27" s="755"/>
      <c r="SW27" s="749"/>
      <c r="SX27" s="748">
        <v>1</v>
      </c>
      <c r="SY27" s="748">
        <v>1</v>
      </c>
      <c r="SZ27" s="748">
        <v>1</v>
      </c>
      <c r="TA27" s="748">
        <v>1</v>
      </c>
      <c r="TB27" s="750">
        <v>0.65</v>
      </c>
      <c r="TC27" s="749"/>
      <c r="TD27" s="749"/>
      <c r="TE27" s="748">
        <v>1</v>
      </c>
      <c r="TF27" s="748">
        <v>1</v>
      </c>
      <c r="TG27" s="748">
        <v>1</v>
      </c>
      <c r="TH27" s="748">
        <v>1</v>
      </c>
      <c r="TI27" s="750">
        <v>0</v>
      </c>
      <c r="TJ27" s="749"/>
      <c r="TK27" s="749"/>
      <c r="TL27" s="748">
        <v>1</v>
      </c>
      <c r="TM27" s="748">
        <v>1</v>
      </c>
      <c r="TN27" s="748">
        <v>1</v>
      </c>
      <c r="TO27" s="748">
        <v>1</v>
      </c>
      <c r="TP27" s="750">
        <v>0.65</v>
      </c>
      <c r="TQ27" s="749"/>
      <c r="TR27" s="749"/>
      <c r="TS27" s="748">
        <v>1</v>
      </c>
      <c r="TT27" s="748">
        <v>1</v>
      </c>
      <c r="TU27" s="748">
        <v>1</v>
      </c>
      <c r="TV27" s="748">
        <v>1</v>
      </c>
      <c r="TW27" s="750">
        <v>0.65</v>
      </c>
      <c r="TX27" s="749"/>
      <c r="TY27" s="766"/>
      <c r="TZ27" s="761">
        <v>1</v>
      </c>
      <c r="UA27" s="756">
        <v>1</v>
      </c>
      <c r="UB27" s="748">
        <v>1</v>
      </c>
      <c r="UC27" s="748">
        <v>1</v>
      </c>
      <c r="UD27" s="750">
        <v>0.65</v>
      </c>
      <c r="UE27" s="749"/>
      <c r="UF27" s="749"/>
      <c r="UG27" s="748">
        <v>1</v>
      </c>
      <c r="UH27" s="748">
        <v>1</v>
      </c>
      <c r="UI27" s="748">
        <v>1</v>
      </c>
      <c r="UJ27" s="748">
        <v>1</v>
      </c>
      <c r="UK27" s="750">
        <v>0.65</v>
      </c>
      <c r="UL27" s="749"/>
      <c r="UM27" s="749"/>
      <c r="UN27" s="748">
        <v>1</v>
      </c>
      <c r="UO27" s="748">
        <v>1</v>
      </c>
      <c r="UP27" s="748">
        <v>1</v>
      </c>
      <c r="UQ27" s="748">
        <v>1</v>
      </c>
      <c r="UR27" s="750">
        <v>0.65</v>
      </c>
      <c r="US27" s="749"/>
      <c r="UT27" s="749"/>
      <c r="UU27" s="748">
        <v>1</v>
      </c>
      <c r="UV27" s="748">
        <v>1</v>
      </c>
      <c r="UW27" s="748">
        <v>1</v>
      </c>
      <c r="UX27" s="748">
        <v>1</v>
      </c>
      <c r="UY27" s="750">
        <v>0.65</v>
      </c>
      <c r="UZ27" s="749"/>
      <c r="VA27" s="749"/>
      <c r="VB27" s="748">
        <v>1</v>
      </c>
      <c r="VC27" s="767">
        <v>1</v>
      </c>
      <c r="VD27" s="761">
        <v>1</v>
      </c>
      <c r="VE27" s="761">
        <v>1</v>
      </c>
      <c r="VF27" s="762">
        <v>0.65</v>
      </c>
      <c r="VG27" s="763"/>
      <c r="VH27" s="763"/>
      <c r="VI27" s="761">
        <v>0</v>
      </c>
      <c r="VJ27" s="761">
        <v>0</v>
      </c>
      <c r="VK27" s="761">
        <v>0</v>
      </c>
      <c r="VL27" s="761">
        <v>0</v>
      </c>
      <c r="VM27" s="762">
        <v>0</v>
      </c>
      <c r="VN27" s="763"/>
      <c r="VO27" s="763"/>
      <c r="VP27" s="761">
        <v>1</v>
      </c>
      <c r="VQ27" s="761">
        <v>1</v>
      </c>
      <c r="VR27" s="761">
        <v>1</v>
      </c>
      <c r="VS27" s="761">
        <v>1</v>
      </c>
      <c r="VT27" s="762">
        <v>0.65</v>
      </c>
      <c r="VU27" s="763"/>
      <c r="VV27" s="763"/>
      <c r="VW27" s="761">
        <v>1</v>
      </c>
      <c r="VX27" s="761">
        <v>1</v>
      </c>
      <c r="VY27" s="761">
        <v>1</v>
      </c>
      <c r="VZ27" s="761">
        <v>1</v>
      </c>
      <c r="WA27" s="762">
        <v>0.65</v>
      </c>
      <c r="WB27" s="763"/>
      <c r="WC27" s="763"/>
      <c r="WD27" s="761">
        <v>1</v>
      </c>
      <c r="WE27" s="761">
        <v>1</v>
      </c>
      <c r="WF27" s="761">
        <v>1</v>
      </c>
      <c r="WG27" s="761">
        <v>1</v>
      </c>
      <c r="WH27" s="762">
        <v>0.65</v>
      </c>
      <c r="WI27" s="763"/>
      <c r="WJ27" s="763"/>
      <c r="WK27" s="761">
        <v>1</v>
      </c>
      <c r="WL27" s="761">
        <v>1</v>
      </c>
      <c r="WM27" s="761">
        <v>1</v>
      </c>
      <c r="WN27" s="761">
        <v>1</v>
      </c>
      <c r="WO27" s="762">
        <v>0.65</v>
      </c>
      <c r="WP27" s="763"/>
      <c r="WQ27" s="763"/>
      <c r="WR27" s="761">
        <v>0</v>
      </c>
      <c r="WS27" s="761">
        <v>0</v>
      </c>
      <c r="WT27" s="761">
        <v>1</v>
      </c>
      <c r="WU27" s="761">
        <v>1</v>
      </c>
      <c r="WV27" s="762">
        <v>0.65</v>
      </c>
      <c r="WW27" s="763"/>
      <c r="WX27" s="763"/>
      <c r="WY27" s="761">
        <v>1</v>
      </c>
      <c r="WZ27" s="761">
        <v>1</v>
      </c>
      <c r="XA27" s="761">
        <v>1</v>
      </c>
      <c r="XB27" s="761">
        <v>1</v>
      </c>
      <c r="XC27" s="762">
        <v>0.65</v>
      </c>
      <c r="XD27" s="763"/>
      <c r="XE27" s="763"/>
      <c r="XF27" s="761">
        <v>1</v>
      </c>
      <c r="XG27" s="761">
        <v>1</v>
      </c>
      <c r="XH27" s="761">
        <v>1</v>
      </c>
      <c r="XI27" s="761">
        <v>1</v>
      </c>
      <c r="XJ27" s="762">
        <v>0.65</v>
      </c>
      <c r="XK27" s="763"/>
      <c r="XL27" s="763"/>
      <c r="XM27" s="761">
        <v>1</v>
      </c>
      <c r="XN27" s="761">
        <v>1</v>
      </c>
      <c r="XO27" s="761">
        <v>1</v>
      </c>
      <c r="XP27" s="761">
        <v>1</v>
      </c>
      <c r="XQ27" s="762">
        <v>0.65</v>
      </c>
      <c r="XR27" s="763"/>
      <c r="XS27" s="763"/>
      <c r="XT27" s="761">
        <v>1</v>
      </c>
      <c r="XU27" s="761">
        <v>1</v>
      </c>
      <c r="XV27" s="761">
        <v>1</v>
      </c>
      <c r="XW27" s="761">
        <v>1</v>
      </c>
      <c r="XX27" s="762">
        <v>0.65</v>
      </c>
      <c r="XY27" s="763"/>
      <c r="XZ27" s="763"/>
      <c r="YA27" s="761">
        <v>1</v>
      </c>
      <c r="YB27" s="761">
        <v>1</v>
      </c>
      <c r="YC27" s="761">
        <v>1</v>
      </c>
      <c r="YD27" s="761">
        <v>1</v>
      </c>
      <c r="YE27" s="762">
        <v>0.65</v>
      </c>
      <c r="YF27" s="763"/>
      <c r="YG27" s="763"/>
      <c r="YH27" s="761">
        <v>1</v>
      </c>
      <c r="YI27" s="761">
        <v>1</v>
      </c>
      <c r="YJ27" s="761">
        <v>0</v>
      </c>
      <c r="YK27" s="761">
        <v>0</v>
      </c>
      <c r="YL27" s="761">
        <v>0</v>
      </c>
      <c r="YM27" s="763"/>
      <c r="YN27" s="763"/>
      <c r="YO27" s="761">
        <v>0</v>
      </c>
      <c r="YP27" s="761">
        <v>0</v>
      </c>
      <c r="YQ27" s="761">
        <v>0</v>
      </c>
      <c r="YR27" s="761">
        <v>0</v>
      </c>
      <c r="YS27" s="761">
        <v>0.65</v>
      </c>
      <c r="YT27" s="763"/>
      <c r="YU27" s="763"/>
      <c r="YV27" s="761">
        <v>1</v>
      </c>
      <c r="YW27" s="761">
        <v>0</v>
      </c>
      <c r="YX27" s="761">
        <v>1</v>
      </c>
      <c r="YY27" s="761">
        <v>1</v>
      </c>
      <c r="YZ27" s="762">
        <v>0.65</v>
      </c>
      <c r="ZA27" s="763"/>
      <c r="ZB27" s="763"/>
      <c r="ZC27" s="761">
        <v>1</v>
      </c>
      <c r="ZD27" s="761">
        <v>1</v>
      </c>
      <c r="ZE27" s="761">
        <v>1</v>
      </c>
      <c r="ZF27" s="761">
        <v>1</v>
      </c>
      <c r="ZG27" s="762">
        <v>0.65</v>
      </c>
      <c r="ZH27" s="763"/>
      <c r="ZI27" s="763"/>
      <c r="ZJ27" s="761">
        <v>1</v>
      </c>
      <c r="ZK27" s="761">
        <v>1</v>
      </c>
      <c r="ZL27" s="761">
        <v>1</v>
      </c>
      <c r="ZM27" s="761">
        <v>1</v>
      </c>
      <c r="ZN27" s="762">
        <v>0.65</v>
      </c>
      <c r="ZO27" s="763"/>
      <c r="ZP27" s="763"/>
      <c r="ZQ27" s="761">
        <v>0</v>
      </c>
      <c r="ZR27" s="761">
        <v>0</v>
      </c>
      <c r="ZS27" s="761">
        <v>0</v>
      </c>
      <c r="ZT27" s="761">
        <v>0</v>
      </c>
      <c r="ZU27" s="762">
        <v>0</v>
      </c>
      <c r="ZV27" s="763"/>
      <c r="ZW27" s="763"/>
      <c r="ZX27" s="761">
        <v>1</v>
      </c>
      <c r="ZY27" s="761">
        <v>1</v>
      </c>
      <c r="ZZ27" s="761">
        <v>1</v>
      </c>
      <c r="AAA27" s="761">
        <v>1</v>
      </c>
      <c r="AAB27" s="762">
        <v>0.65</v>
      </c>
      <c r="AAC27" s="763"/>
      <c r="AAD27" s="763"/>
      <c r="AAE27" s="761">
        <v>1</v>
      </c>
      <c r="AAF27" s="761">
        <v>1</v>
      </c>
      <c r="AAG27" s="761">
        <v>1</v>
      </c>
      <c r="AAH27" s="761">
        <v>1</v>
      </c>
      <c r="AAI27" s="762">
        <v>0.65</v>
      </c>
      <c r="AAJ27" s="763"/>
      <c r="AAK27" s="763"/>
      <c r="AAL27" s="761">
        <v>1</v>
      </c>
      <c r="AAM27" s="761">
        <v>1</v>
      </c>
      <c r="AAN27" s="761">
        <v>1</v>
      </c>
      <c r="AAO27" s="761">
        <v>1</v>
      </c>
      <c r="AAP27" s="762">
        <v>0.65</v>
      </c>
      <c r="AAQ27" s="763"/>
      <c r="AAR27" s="763"/>
      <c r="AAS27" s="761">
        <v>1</v>
      </c>
      <c r="AAT27" s="761">
        <v>1</v>
      </c>
      <c r="AAU27" s="761">
        <v>1</v>
      </c>
      <c r="AAV27" s="761">
        <v>1</v>
      </c>
      <c r="AAW27" s="762">
        <v>0.65</v>
      </c>
      <c r="AAX27" s="763"/>
      <c r="AAY27" s="763"/>
      <c r="AAZ27" s="761">
        <v>1</v>
      </c>
      <c r="ABA27" s="761">
        <v>1</v>
      </c>
      <c r="ABB27" s="761">
        <v>1</v>
      </c>
      <c r="ABC27" s="761">
        <v>1</v>
      </c>
      <c r="ABD27" s="762">
        <v>0.65</v>
      </c>
      <c r="ABE27" s="763"/>
      <c r="ABF27" s="763"/>
      <c r="ABG27" s="761">
        <v>1</v>
      </c>
      <c r="ABH27" s="761">
        <v>1</v>
      </c>
      <c r="ABI27" s="761">
        <v>1</v>
      </c>
      <c r="ABJ27" s="761">
        <v>1</v>
      </c>
      <c r="ABK27" s="762">
        <v>0.65</v>
      </c>
      <c r="ABL27" s="763"/>
      <c r="ABM27" s="763"/>
      <c r="ABN27" s="761">
        <v>1</v>
      </c>
      <c r="ABO27" s="761">
        <v>1</v>
      </c>
      <c r="ABP27" s="761">
        <v>1</v>
      </c>
      <c r="ABQ27" s="761">
        <v>1</v>
      </c>
      <c r="ABR27" s="762">
        <v>0.65</v>
      </c>
      <c r="ABS27" s="763"/>
      <c r="ABT27" s="763"/>
      <c r="ABU27" s="761">
        <v>1</v>
      </c>
      <c r="ABV27" s="761">
        <v>1</v>
      </c>
      <c r="ABW27" s="761">
        <v>1</v>
      </c>
      <c r="ABX27" s="761">
        <v>0</v>
      </c>
      <c r="ABY27" s="762">
        <v>0.65</v>
      </c>
      <c r="ABZ27" s="763"/>
      <c r="ACA27" s="763"/>
      <c r="ACB27" s="761">
        <v>1</v>
      </c>
      <c r="ACC27" s="761">
        <v>1</v>
      </c>
      <c r="ACD27" s="761">
        <v>1</v>
      </c>
      <c r="ACE27" s="761">
        <v>1</v>
      </c>
      <c r="ACF27" s="762">
        <v>0.65</v>
      </c>
      <c r="ACG27" s="763"/>
      <c r="ACH27" s="763"/>
      <c r="ACI27" s="761">
        <v>0</v>
      </c>
      <c r="ACJ27" s="761">
        <v>1</v>
      </c>
      <c r="ACK27" s="761">
        <v>1</v>
      </c>
      <c r="ACL27" s="761">
        <v>1</v>
      </c>
      <c r="ACM27" s="762">
        <v>0.65</v>
      </c>
      <c r="ACN27" s="763"/>
      <c r="ACO27" s="763"/>
      <c r="ACP27" s="761">
        <v>1</v>
      </c>
      <c r="ACQ27" s="761">
        <v>1</v>
      </c>
      <c r="ACR27" s="761">
        <v>1</v>
      </c>
      <c r="ACS27" s="761">
        <v>1</v>
      </c>
      <c r="ACT27" s="762">
        <v>0.65</v>
      </c>
      <c r="ACU27" s="763"/>
      <c r="ACV27" s="763"/>
      <c r="ACW27" s="761">
        <v>1</v>
      </c>
      <c r="ACX27" s="761">
        <v>0</v>
      </c>
      <c r="ACY27" s="761">
        <v>0</v>
      </c>
      <c r="ACZ27" s="761">
        <v>0</v>
      </c>
      <c r="ADA27" s="762">
        <v>0</v>
      </c>
      <c r="ADB27" s="763"/>
      <c r="ADC27" s="763"/>
      <c r="ADD27" s="761">
        <v>0</v>
      </c>
      <c r="ADE27" s="761">
        <v>1</v>
      </c>
      <c r="ADF27" s="761">
        <v>1</v>
      </c>
      <c r="ADG27" s="761">
        <v>1</v>
      </c>
      <c r="ADH27" s="762">
        <v>0</v>
      </c>
      <c r="ADI27" s="763"/>
      <c r="ADJ27" s="763"/>
      <c r="ADK27" s="761">
        <v>1</v>
      </c>
      <c r="ADL27" s="761">
        <v>1</v>
      </c>
      <c r="ADM27" s="761">
        <v>1</v>
      </c>
      <c r="ADN27" s="761">
        <v>1</v>
      </c>
      <c r="ADO27" s="762">
        <v>0.65</v>
      </c>
      <c r="ADP27" s="763"/>
      <c r="ADQ27" s="763"/>
      <c r="ADR27" s="761">
        <v>1</v>
      </c>
      <c r="ADS27" s="761">
        <v>1</v>
      </c>
      <c r="ADT27" s="761">
        <v>1</v>
      </c>
      <c r="ADU27" s="761">
        <v>1</v>
      </c>
      <c r="ADV27" s="762">
        <v>0.65</v>
      </c>
      <c r="ADW27" s="763"/>
      <c r="ADX27" s="763"/>
      <c r="ADY27" s="761">
        <v>1</v>
      </c>
      <c r="ADZ27" s="761">
        <v>1</v>
      </c>
      <c r="AEA27" s="761">
        <v>1</v>
      </c>
      <c r="AEB27" s="761">
        <v>1</v>
      </c>
      <c r="AEC27" s="762">
        <v>0.65</v>
      </c>
      <c r="AED27" s="763"/>
      <c r="AEE27" s="763"/>
      <c r="AEF27" s="761">
        <v>1</v>
      </c>
      <c r="AEG27" s="761">
        <v>1</v>
      </c>
      <c r="AEH27" s="761">
        <v>1</v>
      </c>
      <c r="AEI27" s="761">
        <v>1</v>
      </c>
      <c r="AEJ27" s="762">
        <v>0.65</v>
      </c>
      <c r="AEK27" s="763"/>
      <c r="AEL27" s="763"/>
      <c r="AEM27" s="761">
        <v>1</v>
      </c>
      <c r="AEN27" s="761">
        <v>1</v>
      </c>
      <c r="AEO27" s="761">
        <v>1</v>
      </c>
      <c r="AEP27" s="761">
        <v>0</v>
      </c>
      <c r="AEQ27" s="762">
        <v>0.65</v>
      </c>
      <c r="AER27" s="763"/>
      <c r="AES27" s="763"/>
      <c r="AET27" s="761">
        <v>1</v>
      </c>
      <c r="AEU27" s="761">
        <v>1</v>
      </c>
      <c r="AEV27" s="761">
        <v>1</v>
      </c>
      <c r="AEW27" s="761">
        <v>1</v>
      </c>
      <c r="AEX27" s="762">
        <v>0.65</v>
      </c>
      <c r="AEY27" s="763"/>
      <c r="AEZ27" s="763"/>
      <c r="AFA27" s="761">
        <v>1</v>
      </c>
      <c r="AFB27" s="761">
        <v>1</v>
      </c>
      <c r="AFC27" s="761">
        <v>1</v>
      </c>
      <c r="AFD27" s="761">
        <v>1</v>
      </c>
      <c r="AFE27" s="762">
        <v>0.65</v>
      </c>
      <c r="AFF27" s="763"/>
      <c r="AFG27" s="763"/>
      <c r="AFH27" s="761">
        <v>1</v>
      </c>
      <c r="AFI27" s="761">
        <v>1</v>
      </c>
      <c r="AFJ27" s="761">
        <v>1</v>
      </c>
      <c r="AFK27" s="761">
        <v>1</v>
      </c>
      <c r="AFL27" s="762">
        <v>0.65</v>
      </c>
      <c r="AFM27" s="763"/>
      <c r="AFN27" s="763"/>
      <c r="AFO27" s="761">
        <v>1</v>
      </c>
      <c r="AFP27" s="761">
        <v>1</v>
      </c>
      <c r="AFQ27" s="761">
        <v>1</v>
      </c>
      <c r="AFR27" s="761">
        <v>1</v>
      </c>
      <c r="AFS27" s="762">
        <v>0.65</v>
      </c>
      <c r="AFT27" s="763"/>
      <c r="AFU27" s="763"/>
      <c r="AFV27" s="761">
        <v>0</v>
      </c>
      <c r="AFW27" s="761">
        <v>0</v>
      </c>
      <c r="AFX27" s="761">
        <v>1</v>
      </c>
      <c r="AFY27" s="761">
        <v>1</v>
      </c>
      <c r="AFZ27" s="762">
        <v>0.65</v>
      </c>
      <c r="AGA27" s="763"/>
      <c r="AGB27" s="763"/>
      <c r="AGC27" s="761">
        <v>0</v>
      </c>
      <c r="AGD27" s="761">
        <v>0</v>
      </c>
      <c r="AGE27" s="761">
        <v>0</v>
      </c>
      <c r="AGF27" s="761">
        <v>0</v>
      </c>
      <c r="AGG27" s="762">
        <v>0</v>
      </c>
      <c r="AGH27" s="763"/>
      <c r="AGI27" s="763"/>
      <c r="AGJ27" s="761">
        <v>0</v>
      </c>
      <c r="AGK27" s="761">
        <v>1</v>
      </c>
      <c r="AGL27" s="761">
        <v>1</v>
      </c>
      <c r="AGM27" s="761">
        <v>1</v>
      </c>
      <c r="AGN27" s="762">
        <v>0.65</v>
      </c>
      <c r="AGO27" s="763"/>
      <c r="AGP27" s="763"/>
      <c r="AGQ27" s="761">
        <v>1</v>
      </c>
      <c r="AGR27" s="761">
        <v>1</v>
      </c>
      <c r="AGS27" s="761">
        <v>1</v>
      </c>
      <c r="AGT27" s="761">
        <v>1</v>
      </c>
      <c r="AGU27" s="762">
        <v>0.65</v>
      </c>
      <c r="AGV27" s="763"/>
      <c r="AGW27" s="763"/>
      <c r="AGX27" s="761">
        <v>1</v>
      </c>
      <c r="AGY27" s="761">
        <v>1</v>
      </c>
      <c r="AGZ27" s="761">
        <v>1</v>
      </c>
      <c r="AHA27" s="761">
        <v>1</v>
      </c>
      <c r="AHB27" s="762">
        <v>0.65</v>
      </c>
      <c r="AHC27" s="763"/>
      <c r="AHD27" s="763"/>
      <c r="AHE27" s="761">
        <v>1</v>
      </c>
      <c r="AHF27" s="761">
        <v>1</v>
      </c>
      <c r="AHG27" s="761">
        <v>1</v>
      </c>
      <c r="AHH27" s="761">
        <v>1</v>
      </c>
      <c r="AHI27" s="762">
        <v>0</v>
      </c>
      <c r="AHJ27" s="763"/>
      <c r="AHK27" s="763"/>
      <c r="AHL27" s="761">
        <v>1</v>
      </c>
      <c r="AHM27" s="761">
        <v>1</v>
      </c>
      <c r="AHN27" s="761">
        <v>1</v>
      </c>
      <c r="AHO27" s="761">
        <v>1</v>
      </c>
      <c r="AHP27" s="762">
        <v>0.65</v>
      </c>
      <c r="AHQ27" s="763"/>
      <c r="AHR27" s="763"/>
      <c r="AHS27" s="761">
        <v>1</v>
      </c>
      <c r="AHT27" s="761">
        <v>1</v>
      </c>
      <c r="AHU27" s="761">
        <v>1</v>
      </c>
      <c r="AHV27" s="761">
        <v>1</v>
      </c>
      <c r="AHW27" s="762">
        <v>0.65</v>
      </c>
      <c r="AHX27" s="763"/>
      <c r="AHY27" s="763"/>
      <c r="AHZ27" s="761">
        <v>1</v>
      </c>
      <c r="AIA27" s="761">
        <v>1</v>
      </c>
      <c r="AIB27" s="761">
        <v>1</v>
      </c>
      <c r="AIC27" s="761">
        <v>1</v>
      </c>
      <c r="AID27" s="762">
        <v>0.65</v>
      </c>
      <c r="AIE27" s="763"/>
      <c r="AIF27" s="763"/>
      <c r="AIG27" s="761">
        <v>1</v>
      </c>
      <c r="AIH27" s="761">
        <v>1</v>
      </c>
      <c r="AII27" s="761">
        <v>1</v>
      </c>
      <c r="AIJ27" s="761">
        <v>1</v>
      </c>
      <c r="AIK27" s="762">
        <v>0.65</v>
      </c>
      <c r="AIL27" s="763"/>
      <c r="AIM27" s="763"/>
      <c r="AIN27" s="761">
        <v>1</v>
      </c>
      <c r="AIO27" s="761">
        <v>1</v>
      </c>
      <c r="AIP27" s="761">
        <v>1</v>
      </c>
      <c r="AIQ27" s="761">
        <v>1</v>
      </c>
      <c r="AIR27" s="762">
        <v>0.65</v>
      </c>
      <c r="AIS27" s="763"/>
      <c r="AIT27" s="763"/>
      <c r="AIU27" s="761">
        <v>1</v>
      </c>
      <c r="AIV27" s="761">
        <v>1</v>
      </c>
      <c r="AIW27" s="761">
        <v>1</v>
      </c>
      <c r="AIX27" s="761">
        <v>1</v>
      </c>
      <c r="AIY27" s="762">
        <v>0.65</v>
      </c>
      <c r="AIZ27" s="763"/>
      <c r="AJA27" s="763"/>
      <c r="AJB27" s="761">
        <v>1</v>
      </c>
      <c r="AJC27" s="761">
        <v>1</v>
      </c>
      <c r="AJD27" s="761">
        <v>1</v>
      </c>
      <c r="AJE27" s="761">
        <v>1</v>
      </c>
      <c r="AJF27" s="762">
        <v>0.65</v>
      </c>
      <c r="AJG27" s="763"/>
      <c r="AJH27" s="763"/>
      <c r="AJI27" s="761">
        <v>1</v>
      </c>
      <c r="AJJ27" s="761">
        <v>1</v>
      </c>
      <c r="AJK27" s="761">
        <v>1</v>
      </c>
      <c r="AJL27" s="761">
        <v>1</v>
      </c>
      <c r="AJM27" s="762">
        <v>0.65</v>
      </c>
      <c r="AJN27" s="763"/>
      <c r="AJO27" s="763"/>
      <c r="AJP27" s="761">
        <v>1</v>
      </c>
      <c r="AJQ27" s="761">
        <v>1</v>
      </c>
      <c r="AJR27" s="761">
        <v>1</v>
      </c>
      <c r="AJS27" s="761">
        <v>1</v>
      </c>
      <c r="AJT27" s="762">
        <v>0.65</v>
      </c>
      <c r="AJU27" s="763"/>
      <c r="AJV27" s="763"/>
      <c r="AJW27" s="761">
        <v>1</v>
      </c>
      <c r="AJX27" s="761">
        <v>1</v>
      </c>
      <c r="AJY27" s="761">
        <v>1</v>
      </c>
      <c r="AJZ27" s="761">
        <v>1</v>
      </c>
      <c r="AKA27" s="762">
        <v>0.65</v>
      </c>
      <c r="AKB27" s="763"/>
      <c r="AKC27" s="763"/>
      <c r="AKD27" s="761">
        <v>1</v>
      </c>
      <c r="AKE27" s="761">
        <v>1</v>
      </c>
      <c r="AKF27" s="761">
        <v>1</v>
      </c>
      <c r="AKG27" s="761">
        <v>1</v>
      </c>
      <c r="AKH27" s="762">
        <v>0.65</v>
      </c>
      <c r="AKI27" s="763"/>
      <c r="AKJ27" s="763"/>
      <c r="AKK27" s="761">
        <v>1</v>
      </c>
      <c r="AKL27" s="761">
        <v>1</v>
      </c>
      <c r="AKM27" s="761">
        <v>1</v>
      </c>
      <c r="AKN27" s="761">
        <v>1</v>
      </c>
      <c r="AKO27" s="762">
        <v>0.65</v>
      </c>
      <c r="AKP27" s="763"/>
      <c r="AKQ27" s="763"/>
      <c r="AKR27" s="761">
        <v>1</v>
      </c>
      <c r="AKS27" s="761">
        <v>1</v>
      </c>
      <c r="AKT27" s="761">
        <v>0</v>
      </c>
      <c r="AKU27" s="761">
        <v>1</v>
      </c>
      <c r="AKV27" s="762">
        <v>0.65</v>
      </c>
      <c r="AKW27" s="763"/>
      <c r="AKX27" s="763"/>
      <c r="AKY27" s="761">
        <v>1</v>
      </c>
      <c r="AKZ27" s="761">
        <v>1</v>
      </c>
      <c r="ALA27" s="761">
        <v>1</v>
      </c>
      <c r="ALB27" s="761">
        <v>1</v>
      </c>
      <c r="ALC27" s="762">
        <v>0.65</v>
      </c>
      <c r="ALD27" s="763"/>
      <c r="ALE27" s="763"/>
      <c r="ALF27" s="761">
        <v>1</v>
      </c>
      <c r="ALG27" s="761">
        <v>1</v>
      </c>
      <c r="ALH27" s="761">
        <v>1</v>
      </c>
      <c r="ALI27" s="761">
        <v>1</v>
      </c>
      <c r="ALJ27" s="762">
        <v>0.65</v>
      </c>
      <c r="ALK27" s="763"/>
      <c r="ALL27" s="763"/>
      <c r="ALM27" s="761">
        <v>1</v>
      </c>
      <c r="ALN27" s="761">
        <v>1</v>
      </c>
      <c r="ALO27" s="761">
        <v>1</v>
      </c>
      <c r="ALP27" s="761">
        <v>1</v>
      </c>
      <c r="ALQ27" s="762">
        <v>0.65</v>
      </c>
      <c r="ALR27" s="763"/>
      <c r="ALS27" s="763"/>
      <c r="ALT27" s="761">
        <v>1</v>
      </c>
      <c r="ALU27" s="761">
        <v>1</v>
      </c>
      <c r="ALV27" s="761">
        <v>1</v>
      </c>
      <c r="ALW27" s="761">
        <v>1</v>
      </c>
      <c r="ALX27" s="762">
        <v>0.65</v>
      </c>
      <c r="ALY27" s="763"/>
      <c r="ALZ27" s="763"/>
      <c r="AMA27" s="761">
        <v>1</v>
      </c>
      <c r="AMB27" s="761">
        <v>1</v>
      </c>
      <c r="AMC27" s="761">
        <v>1</v>
      </c>
      <c r="AMD27" s="761">
        <v>1</v>
      </c>
      <c r="AME27" s="762">
        <v>0.65</v>
      </c>
      <c r="AMF27" s="763"/>
      <c r="AMG27" s="763"/>
      <c r="AMH27" s="761">
        <v>1</v>
      </c>
      <c r="AMI27" s="761">
        <v>1</v>
      </c>
      <c r="AMJ27" s="761">
        <v>1</v>
      </c>
      <c r="AMK27" s="761">
        <v>0</v>
      </c>
      <c r="AML27" s="762">
        <v>0</v>
      </c>
      <c r="AMM27" s="763"/>
      <c r="AMN27" s="763"/>
      <c r="AMO27" s="761">
        <v>1</v>
      </c>
      <c r="AMP27" s="761">
        <v>1</v>
      </c>
      <c r="AMQ27" s="761">
        <v>1</v>
      </c>
      <c r="AMR27" s="761">
        <v>0</v>
      </c>
      <c r="AMS27" s="762">
        <v>0</v>
      </c>
      <c r="AMT27" s="763"/>
      <c r="AMU27" s="763"/>
      <c r="AMV27" s="761">
        <v>1</v>
      </c>
      <c r="AMW27" s="761">
        <v>1</v>
      </c>
      <c r="AMX27" s="761">
        <v>0</v>
      </c>
      <c r="AMY27" s="761">
        <v>1</v>
      </c>
      <c r="AMZ27" s="762">
        <v>0.65</v>
      </c>
      <c r="ANA27" s="763"/>
      <c r="ANB27" s="763"/>
      <c r="ANC27" s="761">
        <v>1</v>
      </c>
      <c r="AND27" s="761">
        <v>1</v>
      </c>
      <c r="ANE27" s="761">
        <v>1</v>
      </c>
      <c r="ANF27" s="761">
        <v>1</v>
      </c>
      <c r="ANG27" s="762">
        <v>0.65</v>
      </c>
      <c r="ANH27" s="763"/>
      <c r="ANI27" s="763"/>
      <c r="ANJ27" s="761">
        <v>1</v>
      </c>
      <c r="ANK27" s="761">
        <v>1</v>
      </c>
      <c r="ANL27" s="761">
        <v>1</v>
      </c>
      <c r="ANM27" s="761">
        <v>1</v>
      </c>
      <c r="ANN27" s="762">
        <v>0.65</v>
      </c>
      <c r="ANO27" s="763"/>
      <c r="ANP27" s="763"/>
      <c r="ANQ27" s="761">
        <v>1</v>
      </c>
      <c r="ANR27" s="761">
        <v>1</v>
      </c>
      <c r="ANS27" s="761">
        <v>1</v>
      </c>
      <c r="ANT27" s="761">
        <v>1</v>
      </c>
      <c r="ANU27" s="762">
        <v>0.65</v>
      </c>
      <c r="ANV27" s="763"/>
      <c r="ANW27" s="763"/>
      <c r="ANX27" s="761">
        <v>1</v>
      </c>
      <c r="ANY27" s="761">
        <v>1</v>
      </c>
      <c r="ANZ27" s="761">
        <v>1</v>
      </c>
      <c r="AOA27" s="761">
        <v>1</v>
      </c>
      <c r="AOB27" s="762">
        <v>0.65</v>
      </c>
      <c r="AOC27" s="763"/>
      <c r="AOD27" s="763"/>
      <c r="AOE27" s="761">
        <v>1</v>
      </c>
      <c r="AOF27" s="761">
        <v>1</v>
      </c>
      <c r="AOG27" s="761">
        <v>1</v>
      </c>
      <c r="AOH27" s="761">
        <v>1</v>
      </c>
      <c r="AOI27" s="762">
        <v>0.65</v>
      </c>
      <c r="AOJ27" s="763"/>
      <c r="AOK27" s="763"/>
      <c r="AOL27" s="761">
        <v>1</v>
      </c>
      <c r="AOM27" s="761">
        <v>1</v>
      </c>
      <c r="AON27" s="761">
        <v>1</v>
      </c>
      <c r="AOO27" s="761">
        <v>1</v>
      </c>
      <c r="AOP27" s="762">
        <v>0.65</v>
      </c>
      <c r="AOQ27" s="763"/>
      <c r="AOR27" s="763"/>
      <c r="AOS27" s="761">
        <v>1</v>
      </c>
      <c r="AOT27" s="761">
        <v>1</v>
      </c>
      <c r="AOU27" s="761">
        <v>1</v>
      </c>
      <c r="AOV27" s="761">
        <v>1</v>
      </c>
      <c r="AOW27" s="762">
        <v>0.65</v>
      </c>
    </row>
    <row r="28" spans="1:1089" s="910" customFormat="1" ht="10.5" customHeight="1" thickBot="1">
      <c r="A28" s="896" t="s">
        <v>76</v>
      </c>
      <c r="B28" s="897" t="s">
        <v>88</v>
      </c>
      <c r="C28" s="898" t="str">
        <f>A28&amp;" "&amp;B28</f>
        <v>Tomasz Wierachowski</v>
      </c>
      <c r="D28" s="897" t="s">
        <v>158</v>
      </c>
      <c r="E28" s="897" t="s">
        <v>8</v>
      </c>
      <c r="F28" s="899"/>
      <c r="G28" s="713">
        <v>1</v>
      </c>
      <c r="H28" s="713">
        <v>1</v>
      </c>
      <c r="I28" s="713">
        <v>1</v>
      </c>
      <c r="J28" s="713">
        <v>1</v>
      </c>
      <c r="K28" s="714">
        <v>0.65</v>
      </c>
      <c r="L28" s="715">
        <v>0</v>
      </c>
      <c r="M28" s="715">
        <v>0</v>
      </c>
      <c r="N28" s="713">
        <v>1</v>
      </c>
      <c r="O28" s="713">
        <v>1</v>
      </c>
      <c r="P28" s="713">
        <v>1</v>
      </c>
      <c r="Q28" s="713">
        <v>1</v>
      </c>
      <c r="R28" s="714">
        <v>0.65</v>
      </c>
      <c r="S28" s="715">
        <v>0</v>
      </c>
      <c r="T28" s="715">
        <v>0</v>
      </c>
      <c r="U28" s="713">
        <v>1</v>
      </c>
      <c r="V28" s="713">
        <v>1</v>
      </c>
      <c r="W28" s="713">
        <v>1</v>
      </c>
      <c r="X28" s="713">
        <v>1</v>
      </c>
      <c r="Y28" s="714">
        <v>0.65</v>
      </c>
      <c r="Z28" s="715">
        <v>0</v>
      </c>
      <c r="AA28" s="715">
        <v>0</v>
      </c>
      <c r="AB28" s="713">
        <v>0</v>
      </c>
      <c r="AC28" s="713">
        <v>1</v>
      </c>
      <c r="AD28" s="713">
        <v>1</v>
      </c>
      <c r="AE28" s="713">
        <v>1</v>
      </c>
      <c r="AF28" s="714">
        <v>0.65</v>
      </c>
      <c r="AG28" s="715">
        <v>0</v>
      </c>
      <c r="AH28" s="715">
        <v>0</v>
      </c>
      <c r="AI28" s="713">
        <v>1</v>
      </c>
      <c r="AJ28" s="713">
        <v>1</v>
      </c>
      <c r="AK28" s="713">
        <v>1</v>
      </c>
      <c r="AL28" s="713">
        <v>1</v>
      </c>
      <c r="AM28" s="714">
        <v>0.65</v>
      </c>
      <c r="AN28" s="715">
        <v>0</v>
      </c>
      <c r="AO28" s="715">
        <v>0</v>
      </c>
      <c r="AP28" s="713">
        <v>1</v>
      </c>
      <c r="AQ28" s="713">
        <v>1</v>
      </c>
      <c r="AR28" s="713">
        <v>1</v>
      </c>
      <c r="AS28" s="713">
        <v>1</v>
      </c>
      <c r="AT28" s="714">
        <v>0.65</v>
      </c>
      <c r="AU28" s="715">
        <v>0</v>
      </c>
      <c r="AV28" s="715">
        <v>0</v>
      </c>
      <c r="AW28" s="713">
        <v>1</v>
      </c>
      <c r="AX28" s="713">
        <v>1</v>
      </c>
      <c r="AY28" s="713">
        <v>1</v>
      </c>
      <c r="AZ28" s="713">
        <v>1</v>
      </c>
      <c r="BA28" s="714">
        <v>0.65</v>
      </c>
      <c r="BB28" s="715">
        <v>0</v>
      </c>
      <c r="BC28" s="715">
        <v>0</v>
      </c>
      <c r="BD28" s="716">
        <v>1</v>
      </c>
      <c r="BE28" s="716">
        <v>1</v>
      </c>
      <c r="BF28" s="716">
        <v>0</v>
      </c>
      <c r="BG28" s="716">
        <v>1</v>
      </c>
      <c r="BH28" s="716">
        <v>0</v>
      </c>
      <c r="BI28" s="717">
        <v>0</v>
      </c>
      <c r="BJ28" s="717">
        <v>0</v>
      </c>
      <c r="BK28" s="716">
        <v>1</v>
      </c>
      <c r="BL28" s="716">
        <v>1</v>
      </c>
      <c r="BM28" s="716">
        <v>1</v>
      </c>
      <c r="BN28" s="716">
        <v>1</v>
      </c>
      <c r="BO28" s="718">
        <v>0.65</v>
      </c>
      <c r="BP28" s="717">
        <v>0</v>
      </c>
      <c r="BQ28" s="717">
        <v>0</v>
      </c>
      <c r="BR28" s="716">
        <v>1</v>
      </c>
      <c r="BS28" s="716">
        <v>1</v>
      </c>
      <c r="BT28" s="716">
        <v>1</v>
      </c>
      <c r="BU28" s="716">
        <v>1</v>
      </c>
      <c r="BV28" s="718">
        <v>0.65</v>
      </c>
      <c r="BW28" s="717">
        <v>0</v>
      </c>
      <c r="BX28" s="717">
        <v>0</v>
      </c>
      <c r="BY28" s="716">
        <v>1</v>
      </c>
      <c r="BZ28" s="716">
        <v>1</v>
      </c>
      <c r="CA28" s="716">
        <v>1</v>
      </c>
      <c r="CB28" s="716">
        <v>1</v>
      </c>
      <c r="CC28" s="718">
        <v>0.65</v>
      </c>
      <c r="CD28" s="717">
        <v>0</v>
      </c>
      <c r="CE28" s="717">
        <v>0</v>
      </c>
      <c r="CF28" s="716">
        <v>1</v>
      </c>
      <c r="CG28" s="716">
        <v>1</v>
      </c>
      <c r="CH28" s="716">
        <v>1</v>
      </c>
      <c r="CI28" s="716">
        <v>0</v>
      </c>
      <c r="CJ28" s="718">
        <v>0</v>
      </c>
      <c r="CK28" s="717">
        <v>0</v>
      </c>
      <c r="CL28" s="717">
        <v>0</v>
      </c>
      <c r="CM28" s="716">
        <v>1</v>
      </c>
      <c r="CN28" s="716">
        <v>1</v>
      </c>
      <c r="CO28" s="716">
        <v>1</v>
      </c>
      <c r="CP28" s="716">
        <v>1</v>
      </c>
      <c r="CQ28" s="718">
        <v>0.65</v>
      </c>
      <c r="CR28" s="717">
        <v>0</v>
      </c>
      <c r="CS28" s="717">
        <v>0</v>
      </c>
      <c r="CT28" s="716">
        <v>1</v>
      </c>
      <c r="CU28" s="716">
        <v>1</v>
      </c>
      <c r="CV28" s="716">
        <v>1</v>
      </c>
      <c r="CW28" s="716">
        <v>1</v>
      </c>
      <c r="CX28" s="718">
        <v>0.65</v>
      </c>
      <c r="CY28" s="717">
        <v>0</v>
      </c>
      <c r="CZ28" s="717">
        <v>0</v>
      </c>
      <c r="DA28" s="716">
        <v>1</v>
      </c>
      <c r="DB28" s="716">
        <v>1</v>
      </c>
      <c r="DC28" s="716">
        <v>1</v>
      </c>
      <c r="DD28" s="716">
        <v>1</v>
      </c>
      <c r="DE28" s="718">
        <v>0.65</v>
      </c>
      <c r="DF28" s="717">
        <v>0</v>
      </c>
      <c r="DG28" s="717">
        <v>0</v>
      </c>
      <c r="DH28" s="716">
        <v>0</v>
      </c>
      <c r="DI28" s="716">
        <v>0</v>
      </c>
      <c r="DJ28" s="716">
        <v>0</v>
      </c>
      <c r="DK28" s="716">
        <v>0</v>
      </c>
      <c r="DL28" s="718">
        <v>0</v>
      </c>
      <c r="DM28" s="717">
        <v>0</v>
      </c>
      <c r="DN28" s="717">
        <v>0</v>
      </c>
      <c r="DO28" s="716">
        <v>1</v>
      </c>
      <c r="DP28" s="716">
        <v>1</v>
      </c>
      <c r="DQ28" s="716">
        <v>1</v>
      </c>
      <c r="DR28" s="716">
        <v>1</v>
      </c>
      <c r="DS28" s="718">
        <v>0.65</v>
      </c>
      <c r="DT28" s="717">
        <v>0</v>
      </c>
      <c r="DU28" s="717">
        <v>0</v>
      </c>
      <c r="DV28" s="716">
        <v>1</v>
      </c>
      <c r="DW28" s="716">
        <v>1</v>
      </c>
      <c r="DX28" s="716">
        <v>1</v>
      </c>
      <c r="DY28" s="716">
        <v>1</v>
      </c>
      <c r="DZ28" s="718">
        <v>0.65</v>
      </c>
      <c r="EA28" s="717">
        <v>0</v>
      </c>
      <c r="EB28" s="717">
        <v>0</v>
      </c>
      <c r="EC28" s="716">
        <v>1</v>
      </c>
      <c r="ED28" s="716">
        <v>1</v>
      </c>
      <c r="EE28" s="716">
        <v>1</v>
      </c>
      <c r="EF28" s="716">
        <v>1</v>
      </c>
      <c r="EG28" s="718">
        <v>0.65</v>
      </c>
      <c r="EH28" s="717">
        <v>0</v>
      </c>
      <c r="EI28" s="717">
        <v>0</v>
      </c>
      <c r="EJ28" s="716">
        <v>1</v>
      </c>
      <c r="EK28" s="716">
        <v>1</v>
      </c>
      <c r="EL28" s="716">
        <v>1</v>
      </c>
      <c r="EM28" s="716">
        <v>1</v>
      </c>
      <c r="EN28" s="718">
        <v>0.65</v>
      </c>
      <c r="EO28" s="717">
        <v>0</v>
      </c>
      <c r="EP28" s="717">
        <v>0</v>
      </c>
      <c r="EQ28" s="716">
        <v>1</v>
      </c>
      <c r="ER28" s="716">
        <v>1</v>
      </c>
      <c r="ES28" s="716">
        <v>1</v>
      </c>
      <c r="ET28" s="716">
        <v>1</v>
      </c>
      <c r="EU28" s="718">
        <v>0.65</v>
      </c>
      <c r="EV28" s="717">
        <v>0</v>
      </c>
      <c r="EW28" s="717">
        <v>0</v>
      </c>
      <c r="EX28" s="716">
        <v>1</v>
      </c>
      <c r="EY28" s="716">
        <v>1</v>
      </c>
      <c r="EZ28" s="716">
        <v>1</v>
      </c>
      <c r="FA28" s="716">
        <v>1</v>
      </c>
      <c r="FB28" s="718">
        <v>0.65</v>
      </c>
      <c r="FC28" s="717">
        <v>0</v>
      </c>
      <c r="FD28" s="717">
        <v>0</v>
      </c>
      <c r="FE28" s="716">
        <v>1</v>
      </c>
      <c r="FF28" s="716">
        <v>1</v>
      </c>
      <c r="FG28" s="716">
        <v>1</v>
      </c>
      <c r="FH28" s="716">
        <v>0</v>
      </c>
      <c r="FI28" s="718">
        <v>0.65</v>
      </c>
      <c r="FJ28" s="717">
        <v>0</v>
      </c>
      <c r="FK28" s="717">
        <v>0</v>
      </c>
      <c r="FL28" s="716">
        <v>1</v>
      </c>
      <c r="FM28" s="716">
        <v>1</v>
      </c>
      <c r="FN28" s="716">
        <v>1</v>
      </c>
      <c r="FO28" s="716">
        <v>1</v>
      </c>
      <c r="FP28" s="718">
        <v>0.65</v>
      </c>
      <c r="FQ28" s="717">
        <v>0</v>
      </c>
      <c r="FR28" s="717">
        <v>0</v>
      </c>
      <c r="FS28" s="716">
        <v>1</v>
      </c>
      <c r="FT28" s="716">
        <v>1</v>
      </c>
      <c r="FU28" s="716">
        <v>1</v>
      </c>
      <c r="FV28" s="716">
        <v>1</v>
      </c>
      <c r="FW28" s="718">
        <v>0.65</v>
      </c>
      <c r="FX28" s="717">
        <v>0</v>
      </c>
      <c r="FY28" s="717">
        <v>0</v>
      </c>
      <c r="FZ28" s="716">
        <v>1</v>
      </c>
      <c r="GA28" s="716">
        <v>1</v>
      </c>
      <c r="GB28" s="716">
        <v>1</v>
      </c>
      <c r="GC28" s="716">
        <v>1</v>
      </c>
      <c r="GD28" s="718">
        <v>0.65</v>
      </c>
      <c r="GE28" s="717">
        <v>0</v>
      </c>
      <c r="GF28" s="717">
        <v>0</v>
      </c>
      <c r="GG28" s="716">
        <v>1</v>
      </c>
      <c r="GH28" s="716">
        <v>1</v>
      </c>
      <c r="GI28" s="716">
        <v>1</v>
      </c>
      <c r="GJ28" s="716">
        <v>1</v>
      </c>
      <c r="GK28" s="718">
        <v>0.65</v>
      </c>
      <c r="GL28" s="717">
        <v>0</v>
      </c>
      <c r="GM28" s="717">
        <v>0</v>
      </c>
      <c r="GN28" s="716">
        <v>0</v>
      </c>
      <c r="GO28" s="716">
        <v>0</v>
      </c>
      <c r="GP28" s="716">
        <v>0</v>
      </c>
      <c r="GQ28" s="716">
        <v>0</v>
      </c>
      <c r="GR28" s="718">
        <v>0</v>
      </c>
      <c r="GS28" s="717">
        <v>0</v>
      </c>
      <c r="GT28" s="717">
        <v>0</v>
      </c>
      <c r="GU28" s="716">
        <v>0</v>
      </c>
      <c r="GV28" s="716">
        <v>0</v>
      </c>
      <c r="GW28" s="716">
        <v>0</v>
      </c>
      <c r="GX28" s="716">
        <v>0</v>
      </c>
      <c r="GY28" s="718">
        <v>0</v>
      </c>
      <c r="GZ28" s="717">
        <v>0</v>
      </c>
      <c r="HA28" s="717">
        <v>0</v>
      </c>
      <c r="HB28" s="716">
        <v>1</v>
      </c>
      <c r="HC28" s="716">
        <v>1</v>
      </c>
      <c r="HD28" s="716">
        <v>1</v>
      </c>
      <c r="HE28" s="716">
        <v>1</v>
      </c>
      <c r="HF28" s="718">
        <v>0.65</v>
      </c>
      <c r="HG28" s="717">
        <v>0</v>
      </c>
      <c r="HH28" s="717">
        <v>0</v>
      </c>
      <c r="HI28" s="716">
        <v>1</v>
      </c>
      <c r="HJ28" s="716">
        <v>1</v>
      </c>
      <c r="HK28" s="716">
        <v>1</v>
      </c>
      <c r="HL28" s="716">
        <v>1</v>
      </c>
      <c r="HM28" s="718">
        <v>0.65</v>
      </c>
      <c r="HN28" s="717">
        <v>0</v>
      </c>
      <c r="HO28" s="717">
        <v>0</v>
      </c>
      <c r="HP28" s="716">
        <v>1</v>
      </c>
      <c r="HQ28" s="716">
        <v>1</v>
      </c>
      <c r="HR28" s="716">
        <v>1</v>
      </c>
      <c r="HS28" s="716">
        <v>1</v>
      </c>
      <c r="HT28" s="718">
        <v>0.65</v>
      </c>
      <c r="HU28" s="717">
        <v>0</v>
      </c>
      <c r="HV28" s="717">
        <v>0</v>
      </c>
      <c r="HW28" s="716">
        <v>1</v>
      </c>
      <c r="HX28" s="716">
        <v>1</v>
      </c>
      <c r="HY28" s="716">
        <v>1</v>
      </c>
      <c r="HZ28" s="716">
        <v>1</v>
      </c>
      <c r="IA28" s="718">
        <v>0.65</v>
      </c>
      <c r="IB28" s="717">
        <v>0</v>
      </c>
      <c r="IC28" s="717">
        <v>0</v>
      </c>
      <c r="ID28" s="716">
        <v>1</v>
      </c>
      <c r="IE28" s="716">
        <v>1</v>
      </c>
      <c r="IF28" s="716">
        <v>1</v>
      </c>
      <c r="IG28" s="716">
        <v>1</v>
      </c>
      <c r="IH28" s="718">
        <v>0</v>
      </c>
      <c r="II28" s="717">
        <v>0</v>
      </c>
      <c r="IJ28" s="717">
        <v>0</v>
      </c>
      <c r="IK28" s="716">
        <v>1</v>
      </c>
      <c r="IL28" s="716">
        <v>1</v>
      </c>
      <c r="IM28" s="716">
        <v>1</v>
      </c>
      <c r="IN28" s="716">
        <v>1</v>
      </c>
      <c r="IO28" s="718">
        <v>0.65</v>
      </c>
      <c r="IP28" s="717">
        <v>0</v>
      </c>
      <c r="IQ28" s="717">
        <v>0</v>
      </c>
      <c r="IR28" s="716">
        <v>0</v>
      </c>
      <c r="IS28" s="716">
        <v>1</v>
      </c>
      <c r="IT28" s="716">
        <v>1</v>
      </c>
      <c r="IU28" s="716">
        <v>1</v>
      </c>
      <c r="IV28" s="718">
        <v>0.65</v>
      </c>
      <c r="IW28" s="717">
        <v>0</v>
      </c>
      <c r="IX28" s="717">
        <v>0</v>
      </c>
      <c r="IY28" s="716">
        <v>1</v>
      </c>
      <c r="IZ28" s="716">
        <v>1</v>
      </c>
      <c r="JA28" s="716">
        <v>1</v>
      </c>
      <c r="JB28" s="716">
        <v>1</v>
      </c>
      <c r="JC28" s="718">
        <v>0.65</v>
      </c>
      <c r="JD28" s="717">
        <v>0</v>
      </c>
      <c r="JE28" s="717">
        <v>0</v>
      </c>
      <c r="JF28" s="716">
        <v>1</v>
      </c>
      <c r="JG28" s="716">
        <v>1</v>
      </c>
      <c r="JH28" s="716">
        <v>1</v>
      </c>
      <c r="JI28" s="716">
        <v>1</v>
      </c>
      <c r="JJ28" s="718">
        <v>0.65</v>
      </c>
      <c r="JK28" s="717">
        <v>0</v>
      </c>
      <c r="JL28" s="717">
        <v>0</v>
      </c>
      <c r="JM28" s="716">
        <v>1</v>
      </c>
      <c r="JN28" s="716">
        <v>1</v>
      </c>
      <c r="JO28" s="716">
        <v>0</v>
      </c>
      <c r="JP28" s="716">
        <v>1</v>
      </c>
      <c r="JQ28" s="718">
        <v>0.65</v>
      </c>
      <c r="JR28" s="717">
        <v>0</v>
      </c>
      <c r="JS28" s="717">
        <v>0</v>
      </c>
      <c r="JT28" s="716">
        <v>1</v>
      </c>
      <c r="JU28" s="716">
        <v>1</v>
      </c>
      <c r="JV28" s="716">
        <v>1</v>
      </c>
      <c r="JW28" s="716">
        <v>1</v>
      </c>
      <c r="JX28" s="718">
        <v>0.65</v>
      </c>
      <c r="JY28" s="717">
        <v>0</v>
      </c>
      <c r="JZ28" s="717">
        <v>0</v>
      </c>
      <c r="KA28" s="716">
        <v>1</v>
      </c>
      <c r="KB28" s="716">
        <v>1</v>
      </c>
      <c r="KC28" s="716">
        <v>1</v>
      </c>
      <c r="KD28" s="716">
        <v>1</v>
      </c>
      <c r="KE28" s="718">
        <v>0.65</v>
      </c>
      <c r="KF28" s="717">
        <v>0</v>
      </c>
      <c r="KG28" s="717">
        <v>0</v>
      </c>
      <c r="KH28" s="716">
        <v>1</v>
      </c>
      <c r="KI28" s="716">
        <v>1</v>
      </c>
      <c r="KJ28" s="717">
        <v>0</v>
      </c>
      <c r="KK28" s="717">
        <v>0</v>
      </c>
      <c r="KL28" s="718">
        <v>0.65</v>
      </c>
      <c r="KM28" s="717">
        <v>0</v>
      </c>
      <c r="KN28" s="717">
        <v>0</v>
      </c>
      <c r="KO28" s="716">
        <v>1</v>
      </c>
      <c r="KP28" s="716">
        <v>1</v>
      </c>
      <c r="KQ28" s="717">
        <v>0</v>
      </c>
      <c r="KR28" s="716">
        <v>1</v>
      </c>
      <c r="KS28" s="718">
        <v>0.65</v>
      </c>
      <c r="KT28" s="717">
        <v>0</v>
      </c>
      <c r="KU28" s="717">
        <v>0</v>
      </c>
      <c r="KV28" s="717">
        <v>0</v>
      </c>
      <c r="KW28" s="716">
        <v>1</v>
      </c>
      <c r="KX28" s="716">
        <v>1</v>
      </c>
      <c r="KY28" s="716">
        <v>1</v>
      </c>
      <c r="KZ28" s="718">
        <v>0.65</v>
      </c>
      <c r="LA28" s="717">
        <v>0</v>
      </c>
      <c r="LB28" s="717">
        <v>0</v>
      </c>
      <c r="LC28" s="716">
        <v>1</v>
      </c>
      <c r="LD28" s="716">
        <v>1</v>
      </c>
      <c r="LE28" s="716">
        <v>1</v>
      </c>
      <c r="LF28" s="716">
        <v>1</v>
      </c>
      <c r="LG28" s="718">
        <v>0.65</v>
      </c>
      <c r="LH28" s="717">
        <v>0</v>
      </c>
      <c r="LI28" s="717">
        <v>0</v>
      </c>
      <c r="LJ28" s="716">
        <v>1</v>
      </c>
      <c r="LK28" s="716">
        <v>1</v>
      </c>
      <c r="LL28" s="716">
        <v>1</v>
      </c>
      <c r="LM28" s="716">
        <v>1</v>
      </c>
      <c r="LN28" s="718">
        <v>0.65</v>
      </c>
      <c r="LO28" s="717">
        <v>0</v>
      </c>
      <c r="LP28" s="717">
        <v>0</v>
      </c>
      <c r="LQ28" s="716">
        <v>1</v>
      </c>
      <c r="LR28" s="716">
        <v>1</v>
      </c>
      <c r="LS28" s="716">
        <v>1</v>
      </c>
      <c r="LT28" s="716">
        <v>1</v>
      </c>
      <c r="LU28" s="718">
        <v>0.65</v>
      </c>
      <c r="LV28" s="717">
        <v>0</v>
      </c>
      <c r="LW28" s="717">
        <v>0</v>
      </c>
      <c r="LX28" s="716">
        <v>1</v>
      </c>
      <c r="LY28" s="716">
        <v>1</v>
      </c>
      <c r="LZ28" s="716">
        <v>1</v>
      </c>
      <c r="MA28" s="716">
        <v>1</v>
      </c>
      <c r="MB28" s="718">
        <v>0.65</v>
      </c>
      <c r="MC28" s="717">
        <v>0</v>
      </c>
      <c r="MD28" s="717">
        <v>0</v>
      </c>
      <c r="ME28" s="716">
        <v>1</v>
      </c>
      <c r="MF28" s="716">
        <v>1</v>
      </c>
      <c r="MG28" s="716">
        <v>1</v>
      </c>
      <c r="MH28" s="716">
        <v>1</v>
      </c>
      <c r="MI28" s="718">
        <v>0.65</v>
      </c>
      <c r="MJ28" s="717">
        <v>0</v>
      </c>
      <c r="MK28" s="717">
        <v>0</v>
      </c>
      <c r="ML28" s="716">
        <v>1</v>
      </c>
      <c r="MM28" s="716">
        <v>1</v>
      </c>
      <c r="MN28" s="716">
        <v>1</v>
      </c>
      <c r="MO28" s="716">
        <v>1</v>
      </c>
      <c r="MP28" s="718">
        <v>0.65</v>
      </c>
      <c r="MQ28" s="717">
        <v>0</v>
      </c>
      <c r="MR28" s="717">
        <v>0</v>
      </c>
      <c r="MS28" s="716">
        <v>1</v>
      </c>
      <c r="MT28" s="716">
        <v>1</v>
      </c>
      <c r="MU28" s="716">
        <v>1</v>
      </c>
      <c r="MV28" s="716">
        <v>1</v>
      </c>
      <c r="MW28" s="718">
        <v>0.65</v>
      </c>
      <c r="MX28" s="717">
        <v>0</v>
      </c>
      <c r="MY28" s="717">
        <v>0</v>
      </c>
      <c r="MZ28" s="716">
        <v>1</v>
      </c>
      <c r="NA28" s="716">
        <v>1</v>
      </c>
      <c r="NB28" s="716">
        <v>1</v>
      </c>
      <c r="NC28" s="716">
        <v>1</v>
      </c>
      <c r="ND28" s="718">
        <v>0.65</v>
      </c>
      <c r="NE28" s="717">
        <v>0</v>
      </c>
      <c r="NF28" s="717">
        <v>0</v>
      </c>
      <c r="NG28" s="716">
        <v>1</v>
      </c>
      <c r="NH28" s="716">
        <v>1</v>
      </c>
      <c r="NI28" s="716">
        <v>1</v>
      </c>
      <c r="NJ28" s="716">
        <v>1</v>
      </c>
      <c r="NK28" s="718">
        <v>0.65</v>
      </c>
      <c r="NL28" s="717">
        <v>0</v>
      </c>
      <c r="NM28" s="717">
        <v>0</v>
      </c>
      <c r="NN28" s="716">
        <v>1</v>
      </c>
      <c r="NO28" s="716">
        <v>1</v>
      </c>
      <c r="NP28" s="716">
        <v>1</v>
      </c>
      <c r="NQ28" s="716">
        <v>1</v>
      </c>
      <c r="NR28" s="718">
        <v>0.65</v>
      </c>
      <c r="NS28" s="717">
        <v>0</v>
      </c>
      <c r="NT28" s="717">
        <v>0</v>
      </c>
      <c r="NU28" s="716">
        <v>1</v>
      </c>
      <c r="NV28" s="716">
        <v>1</v>
      </c>
      <c r="NW28" s="716">
        <v>1</v>
      </c>
      <c r="NX28" s="716">
        <v>1</v>
      </c>
      <c r="NY28" s="718">
        <v>0.65</v>
      </c>
      <c r="NZ28" s="717">
        <v>0</v>
      </c>
      <c r="OA28" s="717">
        <v>0</v>
      </c>
      <c r="OB28" s="716">
        <v>1</v>
      </c>
      <c r="OC28" s="716">
        <v>1</v>
      </c>
      <c r="OD28" s="716">
        <v>1</v>
      </c>
      <c r="OE28" s="716">
        <v>1</v>
      </c>
      <c r="OF28" s="718">
        <v>0.65</v>
      </c>
      <c r="OG28" s="717">
        <v>0</v>
      </c>
      <c r="OH28" s="717">
        <v>0</v>
      </c>
      <c r="OI28" s="716">
        <v>1</v>
      </c>
      <c r="OJ28" s="716">
        <v>1</v>
      </c>
      <c r="OK28" s="716">
        <v>1</v>
      </c>
      <c r="OL28" s="716">
        <v>1</v>
      </c>
      <c r="OM28" s="718">
        <v>0.65</v>
      </c>
      <c r="ON28" s="717">
        <v>0</v>
      </c>
      <c r="OO28" s="717">
        <v>0</v>
      </c>
      <c r="OP28" s="716">
        <v>1</v>
      </c>
      <c r="OQ28" s="716">
        <v>1</v>
      </c>
      <c r="OR28" s="716">
        <v>1</v>
      </c>
      <c r="OS28" s="716">
        <v>1</v>
      </c>
      <c r="OT28" s="718">
        <v>0.65</v>
      </c>
      <c r="OU28" s="717">
        <v>0</v>
      </c>
      <c r="OV28" s="717">
        <v>0</v>
      </c>
      <c r="OW28" s="716">
        <v>0</v>
      </c>
      <c r="OX28" s="716">
        <v>1</v>
      </c>
      <c r="OY28" s="716">
        <v>1</v>
      </c>
      <c r="OZ28" s="716">
        <v>1</v>
      </c>
      <c r="PA28" s="718">
        <v>0.65</v>
      </c>
      <c r="PB28" s="717">
        <v>0</v>
      </c>
      <c r="PC28" s="717">
        <v>0</v>
      </c>
      <c r="PD28" s="716">
        <v>1</v>
      </c>
      <c r="PE28" s="716">
        <v>1</v>
      </c>
      <c r="PF28" s="716">
        <v>1</v>
      </c>
      <c r="PG28" s="716">
        <v>0</v>
      </c>
      <c r="PH28" s="718">
        <v>0</v>
      </c>
      <c r="PI28" s="717">
        <v>0</v>
      </c>
      <c r="PJ28" s="717">
        <v>0</v>
      </c>
      <c r="PK28" s="716">
        <v>1</v>
      </c>
      <c r="PL28" s="716">
        <v>1</v>
      </c>
      <c r="PM28" s="716">
        <v>1</v>
      </c>
      <c r="PN28" s="716">
        <v>1</v>
      </c>
      <c r="PO28" s="718">
        <v>0.65</v>
      </c>
      <c r="PP28" s="717"/>
      <c r="PQ28" s="717"/>
      <c r="PR28" s="716">
        <v>1</v>
      </c>
      <c r="PS28" s="716">
        <v>1</v>
      </c>
      <c r="PT28" s="716">
        <v>1</v>
      </c>
      <c r="PU28" s="716">
        <v>1</v>
      </c>
      <c r="PV28" s="718">
        <v>0.65</v>
      </c>
      <c r="PW28" s="717"/>
      <c r="PX28" s="717"/>
      <c r="PY28" s="716">
        <v>1</v>
      </c>
      <c r="PZ28" s="716">
        <v>1</v>
      </c>
      <c r="QA28" s="716">
        <v>1</v>
      </c>
      <c r="QB28" s="716">
        <v>1</v>
      </c>
      <c r="QC28" s="718">
        <v>0.65</v>
      </c>
      <c r="QD28" s="717"/>
      <c r="QE28" s="717"/>
      <c r="QF28" s="716">
        <v>1</v>
      </c>
      <c r="QG28" s="716">
        <v>1</v>
      </c>
      <c r="QH28" s="716">
        <v>1</v>
      </c>
      <c r="QI28" s="716">
        <v>1</v>
      </c>
      <c r="QJ28" s="718">
        <v>0.65</v>
      </c>
      <c r="QK28" s="717"/>
      <c r="QL28" s="717"/>
      <c r="QM28" s="716">
        <v>1</v>
      </c>
      <c r="QN28" s="716">
        <v>1</v>
      </c>
      <c r="QO28" s="716">
        <v>1</v>
      </c>
      <c r="QP28" s="716">
        <v>1</v>
      </c>
      <c r="QQ28" s="718">
        <v>0.65</v>
      </c>
      <c r="QR28" s="717"/>
      <c r="QS28" s="717"/>
      <c r="QT28" s="716">
        <v>1</v>
      </c>
      <c r="QU28" s="716">
        <v>1</v>
      </c>
      <c r="QV28" s="716">
        <v>1</v>
      </c>
      <c r="QW28" s="716">
        <v>1</v>
      </c>
      <c r="QX28" s="718">
        <v>0.65</v>
      </c>
      <c r="QY28" s="717"/>
      <c r="QZ28" s="717"/>
      <c r="RA28" s="716">
        <v>1</v>
      </c>
      <c r="RB28" s="716">
        <v>1</v>
      </c>
      <c r="RC28" s="716">
        <v>1</v>
      </c>
      <c r="RD28" s="717"/>
      <c r="RE28" s="718">
        <v>0.65</v>
      </c>
      <c r="RF28" s="717"/>
      <c r="RG28" s="717"/>
      <c r="RH28" s="716">
        <v>1</v>
      </c>
      <c r="RI28" s="716">
        <v>1</v>
      </c>
      <c r="RJ28" s="716">
        <v>1</v>
      </c>
      <c r="RK28" s="716">
        <v>1</v>
      </c>
      <c r="RL28" s="718">
        <v>0.65</v>
      </c>
      <c r="RM28" s="717"/>
      <c r="RN28" s="717"/>
      <c r="RO28" s="716">
        <v>1</v>
      </c>
      <c r="RP28" s="716">
        <v>1</v>
      </c>
      <c r="RQ28" s="716">
        <v>1</v>
      </c>
      <c r="RR28" s="716">
        <v>1</v>
      </c>
      <c r="RS28" s="718">
        <v>0.65</v>
      </c>
      <c r="RT28" s="717"/>
      <c r="RU28" s="717"/>
      <c r="RV28" s="716">
        <v>1</v>
      </c>
      <c r="RW28" s="716">
        <v>1</v>
      </c>
      <c r="RX28" s="716">
        <v>1</v>
      </c>
      <c r="RY28" s="716">
        <v>1</v>
      </c>
      <c r="RZ28" s="718">
        <v>0.65</v>
      </c>
      <c r="SA28" s="717"/>
      <c r="SB28" s="717"/>
      <c r="SC28" s="716">
        <v>1</v>
      </c>
      <c r="SD28" s="716">
        <v>1</v>
      </c>
      <c r="SE28" s="716">
        <v>1</v>
      </c>
      <c r="SF28" s="716">
        <v>1</v>
      </c>
      <c r="SG28" s="718">
        <v>0.65</v>
      </c>
      <c r="SH28" s="717"/>
      <c r="SI28" s="717"/>
      <c r="SJ28" s="716">
        <v>1</v>
      </c>
      <c r="SK28" s="716">
        <v>1</v>
      </c>
      <c r="SL28" s="716">
        <v>1</v>
      </c>
      <c r="SM28" s="716">
        <v>1</v>
      </c>
      <c r="SN28" s="718">
        <v>0.65</v>
      </c>
      <c r="SO28" s="717"/>
      <c r="SP28" s="717"/>
      <c r="SQ28" s="716">
        <v>1</v>
      </c>
      <c r="SR28" s="716">
        <v>1</v>
      </c>
      <c r="SS28" s="716">
        <v>1</v>
      </c>
      <c r="ST28" s="716">
        <v>1</v>
      </c>
      <c r="SU28" s="900">
        <v>0.65</v>
      </c>
      <c r="SV28" s="901"/>
      <c r="SW28" s="902"/>
      <c r="SX28" s="903">
        <v>1</v>
      </c>
      <c r="SY28" s="903">
        <v>1</v>
      </c>
      <c r="SZ28" s="903">
        <v>1</v>
      </c>
      <c r="TA28" s="903">
        <v>1</v>
      </c>
      <c r="TB28" s="904">
        <v>0.65</v>
      </c>
      <c r="TC28" s="902"/>
      <c r="TD28" s="902"/>
      <c r="TE28" s="903">
        <v>1</v>
      </c>
      <c r="TF28" s="903">
        <v>1</v>
      </c>
      <c r="TG28" s="903">
        <v>1</v>
      </c>
      <c r="TH28" s="903">
        <v>1</v>
      </c>
      <c r="TI28" s="904">
        <v>0</v>
      </c>
      <c r="TJ28" s="902"/>
      <c r="TK28" s="902"/>
      <c r="TL28" s="903">
        <v>1</v>
      </c>
      <c r="TM28" s="903">
        <v>1</v>
      </c>
      <c r="TN28" s="903">
        <v>1</v>
      </c>
      <c r="TO28" s="903">
        <v>1</v>
      </c>
      <c r="TP28" s="904">
        <v>0.65</v>
      </c>
      <c r="TQ28" s="902"/>
      <c r="TR28" s="902"/>
      <c r="TS28" s="903">
        <v>1</v>
      </c>
      <c r="TT28" s="903">
        <v>1</v>
      </c>
      <c r="TU28" s="903">
        <v>1</v>
      </c>
      <c r="TV28" s="903">
        <v>1</v>
      </c>
      <c r="TW28" s="904">
        <v>0.65</v>
      </c>
      <c r="TX28" s="902"/>
      <c r="TY28" s="905"/>
      <c r="TZ28" s="906">
        <v>1</v>
      </c>
      <c r="UA28" s="907">
        <v>1</v>
      </c>
      <c r="UB28" s="903">
        <v>1</v>
      </c>
      <c r="UC28" s="903">
        <v>1</v>
      </c>
      <c r="UD28" s="904">
        <v>0.65</v>
      </c>
      <c r="UE28" s="902"/>
      <c r="UF28" s="902"/>
      <c r="UG28" s="903">
        <v>1</v>
      </c>
      <c r="UH28" s="903">
        <v>1</v>
      </c>
      <c r="UI28" s="903">
        <v>1</v>
      </c>
      <c r="UJ28" s="903">
        <v>1</v>
      </c>
      <c r="UK28" s="904">
        <v>0.65</v>
      </c>
      <c r="UL28" s="902"/>
      <c r="UM28" s="902"/>
      <c r="UN28" s="903">
        <v>1</v>
      </c>
      <c r="UO28" s="903">
        <v>1</v>
      </c>
      <c r="UP28" s="903">
        <v>1</v>
      </c>
      <c r="UQ28" s="903">
        <v>0</v>
      </c>
      <c r="UR28" s="904">
        <v>0</v>
      </c>
      <c r="US28" s="902"/>
      <c r="UT28" s="902"/>
      <c r="UU28" s="903">
        <v>0</v>
      </c>
      <c r="UV28" s="903">
        <v>0</v>
      </c>
      <c r="UW28" s="903">
        <v>0</v>
      </c>
      <c r="UX28" s="903">
        <v>0</v>
      </c>
      <c r="UY28" s="904">
        <v>0</v>
      </c>
      <c r="UZ28" s="902"/>
      <c r="VA28" s="902"/>
      <c r="VB28" s="903">
        <v>0</v>
      </c>
      <c r="VC28" s="908">
        <v>0</v>
      </c>
      <c r="VD28" s="906">
        <v>0</v>
      </c>
      <c r="VE28" s="906">
        <v>0</v>
      </c>
      <c r="VF28" s="900">
        <v>0</v>
      </c>
      <c r="VG28" s="909"/>
      <c r="VH28" s="909"/>
      <c r="VI28" s="906">
        <v>1</v>
      </c>
      <c r="VJ28" s="906">
        <v>1</v>
      </c>
      <c r="VK28" s="906">
        <v>1</v>
      </c>
      <c r="VL28" s="906">
        <v>1</v>
      </c>
      <c r="VM28" s="900">
        <v>0.65</v>
      </c>
      <c r="VN28" s="909"/>
      <c r="VO28" s="909"/>
      <c r="VP28" s="906">
        <v>1</v>
      </c>
      <c r="VQ28" s="906">
        <v>1</v>
      </c>
      <c r="VR28" s="906">
        <v>1</v>
      </c>
      <c r="VS28" s="906">
        <v>1</v>
      </c>
      <c r="VT28" s="900">
        <v>0.65</v>
      </c>
      <c r="VU28" s="909"/>
      <c r="VV28" s="909"/>
      <c r="VW28" s="906">
        <v>1</v>
      </c>
      <c r="VX28" s="906">
        <v>1</v>
      </c>
      <c r="VY28" s="906">
        <v>1</v>
      </c>
      <c r="VZ28" s="906">
        <v>1</v>
      </c>
      <c r="WA28" s="900">
        <v>0.65</v>
      </c>
      <c r="WB28" s="909"/>
      <c r="WC28" s="909"/>
      <c r="WD28" s="906">
        <v>1</v>
      </c>
      <c r="WE28" s="906">
        <v>1</v>
      </c>
      <c r="WF28" s="906">
        <v>1</v>
      </c>
      <c r="WG28" s="906">
        <v>1</v>
      </c>
      <c r="WH28" s="900">
        <v>0.65</v>
      </c>
      <c r="WI28" s="909"/>
      <c r="WJ28" s="909"/>
      <c r="WK28" s="906">
        <v>1</v>
      </c>
      <c r="WL28" s="906">
        <v>1</v>
      </c>
      <c r="WM28" s="906">
        <v>1</v>
      </c>
      <c r="WN28" s="906">
        <v>1</v>
      </c>
      <c r="WO28" s="900">
        <v>0.65</v>
      </c>
      <c r="WP28" s="909"/>
      <c r="WQ28" s="909"/>
      <c r="WR28" s="906">
        <v>0</v>
      </c>
      <c r="WS28" s="906">
        <v>0</v>
      </c>
      <c r="WT28" s="906">
        <v>1</v>
      </c>
      <c r="WU28" s="906">
        <v>1</v>
      </c>
      <c r="WV28" s="900">
        <v>0.65</v>
      </c>
      <c r="WW28" s="909"/>
      <c r="WX28" s="909"/>
      <c r="WY28" s="906">
        <v>1</v>
      </c>
      <c r="WZ28" s="906">
        <v>1</v>
      </c>
      <c r="XA28" s="906">
        <v>1</v>
      </c>
      <c r="XB28" s="906">
        <v>1</v>
      </c>
      <c r="XC28" s="900">
        <v>0.65</v>
      </c>
      <c r="XD28" s="909"/>
      <c r="XE28" s="909"/>
      <c r="XF28" s="906">
        <v>1</v>
      </c>
      <c r="XG28" s="906">
        <v>1</v>
      </c>
      <c r="XH28" s="906">
        <v>1</v>
      </c>
      <c r="XI28" s="906">
        <v>1</v>
      </c>
      <c r="XJ28" s="900">
        <v>0.65</v>
      </c>
      <c r="XK28" s="909"/>
      <c r="XL28" s="909"/>
      <c r="XM28" s="906">
        <v>1</v>
      </c>
      <c r="XN28" s="906">
        <v>1</v>
      </c>
      <c r="XO28" s="906">
        <v>1</v>
      </c>
      <c r="XP28" s="906">
        <v>1</v>
      </c>
      <c r="XQ28" s="900">
        <v>0.65</v>
      </c>
      <c r="XR28" s="909"/>
      <c r="XS28" s="909"/>
      <c r="XT28" s="906">
        <v>1</v>
      </c>
      <c r="XU28" s="906">
        <v>1</v>
      </c>
      <c r="XV28" s="906">
        <v>1</v>
      </c>
      <c r="XW28" s="906">
        <v>1</v>
      </c>
      <c r="XX28" s="900">
        <v>0.65</v>
      </c>
      <c r="XY28" s="909"/>
      <c r="XZ28" s="909"/>
      <c r="YA28" s="906">
        <v>1</v>
      </c>
      <c r="YB28" s="906">
        <v>1</v>
      </c>
      <c r="YC28" s="906">
        <v>1</v>
      </c>
      <c r="YD28" s="906">
        <v>1</v>
      </c>
      <c r="YE28" s="900">
        <v>0.65</v>
      </c>
      <c r="YF28" s="909"/>
      <c r="YG28" s="909"/>
      <c r="YH28" s="906">
        <v>1</v>
      </c>
      <c r="YI28" s="906">
        <v>1</v>
      </c>
      <c r="YJ28" s="906">
        <v>0</v>
      </c>
      <c r="YK28" s="906">
        <v>0</v>
      </c>
      <c r="YL28" s="906">
        <v>0</v>
      </c>
      <c r="YM28" s="909"/>
      <c r="YN28" s="909"/>
      <c r="YO28" s="906">
        <v>1</v>
      </c>
      <c r="YP28" s="906">
        <v>1</v>
      </c>
      <c r="YQ28" s="906">
        <v>1</v>
      </c>
      <c r="YR28" s="906">
        <v>0</v>
      </c>
      <c r="YS28" s="906">
        <v>0</v>
      </c>
      <c r="YT28" s="909"/>
      <c r="YU28" s="909"/>
      <c r="YV28" s="906">
        <v>0</v>
      </c>
      <c r="YW28" s="906">
        <v>0</v>
      </c>
      <c r="YX28" s="906">
        <v>0</v>
      </c>
      <c r="YY28" s="906">
        <v>0</v>
      </c>
      <c r="YZ28" s="900">
        <v>0</v>
      </c>
      <c r="ZA28" s="909"/>
      <c r="ZB28" s="909"/>
      <c r="ZC28" s="906">
        <v>0</v>
      </c>
      <c r="ZD28" s="906">
        <v>0</v>
      </c>
      <c r="ZE28" s="906">
        <v>0</v>
      </c>
      <c r="ZF28" s="906">
        <v>0</v>
      </c>
      <c r="ZG28" s="900">
        <v>0</v>
      </c>
      <c r="ZH28" s="909"/>
      <c r="ZI28" s="909"/>
      <c r="ZJ28" s="906">
        <v>1</v>
      </c>
      <c r="ZK28" s="906">
        <v>1</v>
      </c>
      <c r="ZL28" s="906">
        <v>1</v>
      </c>
      <c r="ZM28" s="906">
        <v>1</v>
      </c>
      <c r="ZN28" s="900">
        <v>0.65</v>
      </c>
      <c r="ZO28" s="909"/>
      <c r="ZP28" s="909"/>
      <c r="ZQ28" s="906">
        <v>1</v>
      </c>
      <c r="ZR28" s="906">
        <v>1</v>
      </c>
      <c r="ZS28" s="906">
        <v>1</v>
      </c>
      <c r="ZT28" s="906">
        <v>1</v>
      </c>
      <c r="ZU28" s="900">
        <v>0.65</v>
      </c>
      <c r="ZV28" s="909"/>
      <c r="ZW28" s="909"/>
      <c r="ZX28" s="906">
        <v>1</v>
      </c>
      <c r="ZY28" s="906">
        <v>1</v>
      </c>
      <c r="ZZ28" s="906">
        <v>1</v>
      </c>
      <c r="AAA28" s="906">
        <v>1</v>
      </c>
      <c r="AAB28" s="900">
        <v>0.65</v>
      </c>
      <c r="AAC28" s="909"/>
      <c r="AAD28" s="909"/>
      <c r="AAE28" s="906">
        <v>1</v>
      </c>
      <c r="AAF28" s="906">
        <v>1</v>
      </c>
      <c r="AAG28" s="906">
        <v>1</v>
      </c>
      <c r="AAH28" s="906">
        <v>1</v>
      </c>
      <c r="AAI28" s="900">
        <v>0.65</v>
      </c>
      <c r="AAJ28" s="909"/>
      <c r="AAK28" s="909"/>
      <c r="AAL28" s="906">
        <v>1</v>
      </c>
      <c r="AAM28" s="906">
        <v>1</v>
      </c>
      <c r="AAN28" s="906">
        <v>1</v>
      </c>
      <c r="AAO28" s="906">
        <v>1</v>
      </c>
      <c r="AAP28" s="900">
        <v>0.65</v>
      </c>
      <c r="AAQ28" s="909"/>
      <c r="AAR28" s="909"/>
      <c r="AAS28" s="906">
        <v>1</v>
      </c>
      <c r="AAT28" s="906">
        <v>1</v>
      </c>
      <c r="AAU28" s="906">
        <v>1</v>
      </c>
      <c r="AAV28" s="906">
        <v>1</v>
      </c>
      <c r="AAW28" s="900">
        <v>0.65</v>
      </c>
      <c r="AAX28" s="909"/>
      <c r="AAY28" s="909"/>
      <c r="AAZ28" s="906">
        <v>1</v>
      </c>
      <c r="ABA28" s="906">
        <v>1</v>
      </c>
      <c r="ABB28" s="906">
        <v>1</v>
      </c>
      <c r="ABC28" s="906">
        <v>1</v>
      </c>
      <c r="ABD28" s="900">
        <v>0.65</v>
      </c>
      <c r="ABE28" s="909"/>
      <c r="ABF28" s="909"/>
      <c r="ABG28" s="906">
        <v>1</v>
      </c>
      <c r="ABH28" s="906">
        <v>1</v>
      </c>
      <c r="ABI28" s="906">
        <v>1</v>
      </c>
      <c r="ABJ28" s="906">
        <v>1</v>
      </c>
      <c r="ABK28" s="900">
        <v>0.65</v>
      </c>
      <c r="ABL28" s="909"/>
      <c r="ABM28" s="909"/>
      <c r="ABN28" s="906">
        <v>1</v>
      </c>
      <c r="ABO28" s="906">
        <v>1</v>
      </c>
      <c r="ABP28" s="906">
        <v>1</v>
      </c>
      <c r="ABQ28" s="906">
        <v>1</v>
      </c>
      <c r="ABR28" s="900">
        <v>0.65</v>
      </c>
      <c r="ABS28" s="909"/>
      <c r="ABT28" s="909"/>
      <c r="ABU28" s="906">
        <v>1</v>
      </c>
      <c r="ABV28" s="906">
        <v>1</v>
      </c>
      <c r="ABW28" s="906">
        <v>1</v>
      </c>
      <c r="ABX28" s="906">
        <v>1</v>
      </c>
      <c r="ABY28" s="900">
        <v>0.65</v>
      </c>
      <c r="ABZ28" s="909"/>
      <c r="ACA28" s="909"/>
      <c r="ACB28" s="906">
        <v>1</v>
      </c>
      <c r="ACC28" s="906">
        <v>1</v>
      </c>
      <c r="ACD28" s="906">
        <v>1</v>
      </c>
      <c r="ACE28" s="906">
        <v>1</v>
      </c>
      <c r="ACF28" s="900">
        <v>0.65</v>
      </c>
      <c r="ACG28" s="909"/>
      <c r="ACH28" s="909"/>
      <c r="ACI28" s="906">
        <v>0</v>
      </c>
      <c r="ACJ28" s="906">
        <v>1</v>
      </c>
      <c r="ACK28" s="906">
        <v>1</v>
      </c>
      <c r="ACL28" s="906">
        <v>1</v>
      </c>
      <c r="ACM28" s="900">
        <v>0.65</v>
      </c>
      <c r="ACN28" s="909"/>
      <c r="ACO28" s="909"/>
      <c r="ACP28" s="906">
        <v>1</v>
      </c>
      <c r="ACQ28" s="906">
        <v>1</v>
      </c>
      <c r="ACR28" s="906">
        <v>1</v>
      </c>
      <c r="ACS28" s="906">
        <v>1</v>
      </c>
      <c r="ACT28" s="900">
        <v>0.65</v>
      </c>
      <c r="ACU28" s="909"/>
      <c r="ACV28" s="909"/>
      <c r="ACW28" s="906">
        <v>1</v>
      </c>
      <c r="ACX28" s="906">
        <v>1</v>
      </c>
      <c r="ACY28" s="906">
        <v>1</v>
      </c>
      <c r="ACZ28" s="906">
        <v>1</v>
      </c>
      <c r="ADA28" s="900">
        <v>0.65</v>
      </c>
      <c r="ADB28" s="909"/>
      <c r="ADC28" s="909"/>
      <c r="ADD28" s="906">
        <v>1</v>
      </c>
      <c r="ADE28" s="906">
        <v>1</v>
      </c>
      <c r="ADF28" s="906">
        <v>1</v>
      </c>
      <c r="ADG28" s="906">
        <v>1</v>
      </c>
      <c r="ADH28" s="900">
        <v>0</v>
      </c>
      <c r="ADI28" s="909"/>
      <c r="ADJ28" s="909"/>
      <c r="ADK28" s="906">
        <v>1</v>
      </c>
      <c r="ADL28" s="906">
        <v>1</v>
      </c>
      <c r="ADM28" s="906">
        <v>1</v>
      </c>
      <c r="ADN28" s="906">
        <v>1</v>
      </c>
      <c r="ADO28" s="900">
        <v>0.65</v>
      </c>
      <c r="ADP28" s="909"/>
      <c r="ADQ28" s="909"/>
      <c r="ADR28" s="906">
        <v>1</v>
      </c>
      <c r="ADS28" s="906">
        <v>1</v>
      </c>
      <c r="ADT28" s="906">
        <v>1</v>
      </c>
      <c r="ADU28" s="906">
        <v>1</v>
      </c>
      <c r="ADV28" s="900">
        <v>0.65</v>
      </c>
      <c r="ADW28" s="909"/>
      <c r="ADX28" s="909"/>
      <c r="ADY28" s="906">
        <v>1</v>
      </c>
      <c r="ADZ28" s="906">
        <v>1</v>
      </c>
      <c r="AEA28" s="906">
        <v>1</v>
      </c>
      <c r="AEB28" s="906">
        <v>1</v>
      </c>
      <c r="AEC28" s="900">
        <v>0.65</v>
      </c>
      <c r="AED28" s="909"/>
      <c r="AEE28" s="909"/>
      <c r="AEF28" s="906">
        <v>1</v>
      </c>
      <c r="AEG28" s="906">
        <v>1</v>
      </c>
      <c r="AEH28" s="906">
        <v>1</v>
      </c>
      <c r="AEI28" s="906">
        <v>1</v>
      </c>
      <c r="AEJ28" s="900">
        <v>0.65</v>
      </c>
      <c r="AEK28" s="909"/>
      <c r="AEL28" s="909"/>
      <c r="AEM28" s="906">
        <v>1</v>
      </c>
      <c r="AEN28" s="906">
        <v>1</v>
      </c>
      <c r="AEO28" s="906">
        <v>1</v>
      </c>
      <c r="AEP28" s="906">
        <v>0</v>
      </c>
      <c r="AEQ28" s="900">
        <v>0.65</v>
      </c>
      <c r="AER28" s="909"/>
      <c r="AES28" s="909"/>
      <c r="AET28" s="906">
        <v>1</v>
      </c>
      <c r="AEU28" s="906">
        <v>1</v>
      </c>
      <c r="AEV28" s="906">
        <v>1</v>
      </c>
      <c r="AEW28" s="906">
        <v>1</v>
      </c>
      <c r="AEX28" s="900">
        <v>0.65</v>
      </c>
      <c r="AEY28" s="909"/>
      <c r="AEZ28" s="909"/>
      <c r="AFA28" s="906">
        <v>1</v>
      </c>
      <c r="AFB28" s="906">
        <v>1</v>
      </c>
      <c r="AFC28" s="906">
        <v>1</v>
      </c>
      <c r="AFD28" s="906">
        <v>1</v>
      </c>
      <c r="AFE28" s="900">
        <v>0.65</v>
      </c>
      <c r="AFF28" s="909"/>
      <c r="AFG28" s="909"/>
      <c r="AFH28" s="906">
        <v>0</v>
      </c>
      <c r="AFI28" s="906">
        <v>0</v>
      </c>
      <c r="AFJ28" s="906">
        <v>0</v>
      </c>
      <c r="AFK28" s="906">
        <v>0</v>
      </c>
      <c r="AFL28" s="900">
        <v>0</v>
      </c>
      <c r="AFM28" s="909"/>
      <c r="AFN28" s="909"/>
      <c r="AFO28" s="906">
        <v>0</v>
      </c>
      <c r="AFP28" s="906">
        <v>0</v>
      </c>
      <c r="AFQ28" s="906">
        <v>0</v>
      </c>
      <c r="AFR28" s="906">
        <v>0</v>
      </c>
      <c r="AFS28" s="900">
        <v>0</v>
      </c>
      <c r="AFT28" s="909"/>
      <c r="AFU28" s="909"/>
      <c r="AFV28" s="906">
        <v>0</v>
      </c>
      <c r="AFW28" s="906">
        <v>0</v>
      </c>
      <c r="AFX28" s="906">
        <v>0</v>
      </c>
      <c r="AFY28" s="906">
        <v>0</v>
      </c>
      <c r="AFZ28" s="900">
        <v>0</v>
      </c>
      <c r="AGA28" s="909"/>
      <c r="AGB28" s="909"/>
      <c r="AGC28" s="906">
        <v>1</v>
      </c>
      <c r="AGD28" s="906">
        <v>1</v>
      </c>
      <c r="AGE28" s="906">
        <v>1</v>
      </c>
      <c r="AGF28" s="906">
        <v>1</v>
      </c>
      <c r="AGG28" s="900">
        <v>0.65</v>
      </c>
      <c r="AGH28" s="909"/>
      <c r="AGI28" s="909"/>
      <c r="AGJ28" s="906">
        <v>1</v>
      </c>
      <c r="AGK28" s="906">
        <v>1</v>
      </c>
      <c r="AGL28" s="906">
        <v>1</v>
      </c>
      <c r="AGM28" s="906">
        <v>1</v>
      </c>
      <c r="AGN28" s="900">
        <v>0.65</v>
      </c>
      <c r="AGO28" s="909"/>
      <c r="AGP28" s="909"/>
      <c r="AGQ28" s="906">
        <v>1</v>
      </c>
      <c r="AGR28" s="906">
        <v>1</v>
      </c>
      <c r="AGS28" s="906">
        <v>1</v>
      </c>
      <c r="AGT28" s="906">
        <v>1</v>
      </c>
      <c r="AGU28" s="900">
        <v>0.65</v>
      </c>
      <c r="AGV28" s="909"/>
      <c r="AGW28" s="909"/>
      <c r="AGX28" s="906">
        <v>1</v>
      </c>
      <c r="AGY28" s="906">
        <v>1</v>
      </c>
      <c r="AGZ28" s="906">
        <v>1</v>
      </c>
      <c r="AHA28" s="906">
        <v>1</v>
      </c>
      <c r="AHB28" s="900">
        <v>0.65</v>
      </c>
      <c r="AHC28" s="909"/>
      <c r="AHD28" s="909"/>
      <c r="AHE28" s="906">
        <v>1</v>
      </c>
      <c r="AHF28" s="906">
        <v>1</v>
      </c>
      <c r="AHG28" s="906">
        <v>1</v>
      </c>
      <c r="AHH28" s="906">
        <v>1</v>
      </c>
      <c r="AHI28" s="900">
        <v>0</v>
      </c>
      <c r="AHJ28" s="909"/>
      <c r="AHK28" s="909"/>
      <c r="AHL28" s="906">
        <v>1</v>
      </c>
      <c r="AHM28" s="906">
        <v>1</v>
      </c>
      <c r="AHN28" s="906">
        <v>1</v>
      </c>
      <c r="AHO28" s="906">
        <v>1</v>
      </c>
      <c r="AHP28" s="900">
        <v>0.65</v>
      </c>
      <c r="AHQ28" s="909"/>
      <c r="AHR28" s="909"/>
      <c r="AHS28" s="906">
        <v>1</v>
      </c>
      <c r="AHT28" s="906">
        <v>1</v>
      </c>
      <c r="AHU28" s="906">
        <v>1</v>
      </c>
      <c r="AHV28" s="906">
        <v>1</v>
      </c>
      <c r="AHW28" s="900">
        <v>0.65</v>
      </c>
      <c r="AHX28" s="909"/>
      <c r="AHY28" s="909"/>
      <c r="AHZ28" s="906">
        <v>1</v>
      </c>
      <c r="AIA28" s="906">
        <v>1</v>
      </c>
      <c r="AIB28" s="906">
        <v>1</v>
      </c>
      <c r="AIC28" s="906">
        <v>1</v>
      </c>
      <c r="AID28" s="900">
        <v>0.65</v>
      </c>
      <c r="AIE28" s="909"/>
      <c r="AIF28" s="909"/>
      <c r="AIG28" s="906">
        <v>1</v>
      </c>
      <c r="AIH28" s="906">
        <v>1</v>
      </c>
      <c r="AII28" s="906">
        <v>1</v>
      </c>
      <c r="AIJ28" s="906">
        <v>1</v>
      </c>
      <c r="AIK28" s="900">
        <v>0.65</v>
      </c>
      <c r="AIL28" s="909"/>
      <c r="AIM28" s="909"/>
      <c r="AIN28" s="906">
        <v>1</v>
      </c>
      <c r="AIO28" s="906">
        <v>1</v>
      </c>
      <c r="AIP28" s="906">
        <v>1</v>
      </c>
      <c r="AIQ28" s="906">
        <v>1</v>
      </c>
      <c r="AIR28" s="900">
        <v>0.65</v>
      </c>
      <c r="AIS28" s="909"/>
      <c r="AIT28" s="909"/>
      <c r="AIU28" s="906">
        <v>1</v>
      </c>
      <c r="AIV28" s="906">
        <v>1</v>
      </c>
      <c r="AIW28" s="906">
        <v>1</v>
      </c>
      <c r="AIX28" s="906">
        <v>1</v>
      </c>
      <c r="AIY28" s="900">
        <v>0.65</v>
      </c>
      <c r="AIZ28" s="909"/>
      <c r="AJA28" s="909"/>
      <c r="AJB28" s="906">
        <v>1</v>
      </c>
      <c r="AJC28" s="906">
        <v>1</v>
      </c>
      <c r="AJD28" s="906">
        <v>1</v>
      </c>
      <c r="AJE28" s="906">
        <v>1</v>
      </c>
      <c r="AJF28" s="900">
        <v>0.65</v>
      </c>
      <c r="AJG28" s="909"/>
      <c r="AJH28" s="909"/>
      <c r="AJI28" s="906">
        <v>1</v>
      </c>
      <c r="AJJ28" s="906">
        <v>1</v>
      </c>
      <c r="AJK28" s="906">
        <v>1</v>
      </c>
      <c r="AJL28" s="906">
        <v>1</v>
      </c>
      <c r="AJM28" s="900">
        <v>0.65</v>
      </c>
      <c r="AJN28" s="909"/>
      <c r="AJO28" s="909"/>
      <c r="AJP28" s="906">
        <v>1</v>
      </c>
      <c r="AJQ28" s="906">
        <v>1</v>
      </c>
      <c r="AJR28" s="906">
        <v>1</v>
      </c>
      <c r="AJS28" s="906">
        <v>1</v>
      </c>
      <c r="AJT28" s="900">
        <v>0.65</v>
      </c>
      <c r="AJU28" s="909"/>
      <c r="AJV28" s="909"/>
      <c r="AJW28" s="906">
        <v>1</v>
      </c>
      <c r="AJX28" s="906">
        <v>1</v>
      </c>
      <c r="AJY28" s="906">
        <v>1</v>
      </c>
      <c r="AJZ28" s="906">
        <v>1</v>
      </c>
      <c r="AKA28" s="900">
        <v>0.65</v>
      </c>
      <c r="AKB28" s="909"/>
      <c r="AKC28" s="909"/>
      <c r="AKD28" s="906">
        <v>1</v>
      </c>
      <c r="AKE28" s="906">
        <v>1</v>
      </c>
      <c r="AKF28" s="906">
        <v>1</v>
      </c>
      <c r="AKG28" s="906">
        <v>1</v>
      </c>
      <c r="AKH28" s="900">
        <v>0.65</v>
      </c>
      <c r="AKI28" s="909"/>
      <c r="AKJ28" s="909"/>
      <c r="AKK28" s="906">
        <v>1</v>
      </c>
      <c r="AKL28" s="906">
        <v>1</v>
      </c>
      <c r="AKM28" s="906">
        <v>1</v>
      </c>
      <c r="AKN28" s="906">
        <v>1</v>
      </c>
      <c r="AKO28" s="900">
        <v>0.65</v>
      </c>
      <c r="AKP28" s="909"/>
      <c r="AKQ28" s="909"/>
      <c r="AKR28" s="906">
        <v>1</v>
      </c>
      <c r="AKS28" s="906">
        <v>1</v>
      </c>
      <c r="AKT28" s="906">
        <v>0</v>
      </c>
      <c r="AKU28" s="906">
        <v>1</v>
      </c>
      <c r="AKV28" s="900">
        <v>0.65</v>
      </c>
      <c r="AKW28" s="909"/>
      <c r="AKX28" s="909"/>
      <c r="AKY28" s="906">
        <v>1</v>
      </c>
      <c r="AKZ28" s="906">
        <v>1</v>
      </c>
      <c r="ALA28" s="906">
        <v>1</v>
      </c>
      <c r="ALB28" s="906">
        <v>1</v>
      </c>
      <c r="ALC28" s="900">
        <v>0.65</v>
      </c>
      <c r="ALD28" s="909"/>
      <c r="ALE28" s="909"/>
      <c r="ALF28" s="906">
        <v>1</v>
      </c>
      <c r="ALG28" s="906">
        <v>1</v>
      </c>
      <c r="ALH28" s="906">
        <v>1</v>
      </c>
      <c r="ALI28" s="906">
        <v>1</v>
      </c>
      <c r="ALJ28" s="900">
        <v>0.65</v>
      </c>
      <c r="ALK28" s="909"/>
      <c r="ALL28" s="909"/>
      <c r="ALM28" s="906">
        <v>1</v>
      </c>
      <c r="ALN28" s="906">
        <v>1</v>
      </c>
      <c r="ALO28" s="906">
        <v>1</v>
      </c>
      <c r="ALP28" s="906">
        <v>1</v>
      </c>
      <c r="ALQ28" s="900">
        <v>0.65</v>
      </c>
      <c r="ALR28" s="909"/>
      <c r="ALS28" s="909"/>
      <c r="ALT28" s="906">
        <v>1</v>
      </c>
      <c r="ALU28" s="906">
        <v>1</v>
      </c>
      <c r="ALV28" s="906">
        <v>1</v>
      </c>
      <c r="ALW28" s="906">
        <v>1</v>
      </c>
      <c r="ALX28" s="900">
        <v>0.65</v>
      </c>
      <c r="ALY28" s="909"/>
      <c r="ALZ28" s="909"/>
      <c r="AMA28" s="906">
        <v>1</v>
      </c>
      <c r="AMB28" s="906">
        <v>1</v>
      </c>
      <c r="AMC28" s="906">
        <v>1</v>
      </c>
      <c r="AMD28" s="906">
        <v>1</v>
      </c>
      <c r="AME28" s="900">
        <v>0.65</v>
      </c>
      <c r="AMF28" s="909"/>
      <c r="AMG28" s="909"/>
      <c r="AMH28" s="906">
        <v>1</v>
      </c>
      <c r="AMI28" s="906">
        <v>1</v>
      </c>
      <c r="AMJ28" s="906">
        <v>1</v>
      </c>
      <c r="AMK28" s="906">
        <v>0</v>
      </c>
      <c r="AML28" s="900">
        <v>0</v>
      </c>
      <c r="AMM28" s="909"/>
      <c r="AMN28" s="909"/>
      <c r="AMO28" s="906">
        <v>1</v>
      </c>
      <c r="AMP28" s="906">
        <v>1</v>
      </c>
      <c r="AMQ28" s="906">
        <v>1</v>
      </c>
      <c r="AMR28" s="906">
        <v>0</v>
      </c>
      <c r="AMS28" s="900">
        <v>0</v>
      </c>
      <c r="AMT28" s="909"/>
      <c r="AMU28" s="909"/>
      <c r="AMV28" s="906">
        <v>1</v>
      </c>
      <c r="AMW28" s="906">
        <v>1</v>
      </c>
      <c r="AMX28" s="906">
        <v>0</v>
      </c>
      <c r="AMY28" s="906">
        <v>1</v>
      </c>
      <c r="AMZ28" s="900">
        <v>0.65</v>
      </c>
      <c r="ANA28" s="909"/>
      <c r="ANB28" s="909"/>
      <c r="ANC28" s="906">
        <v>1</v>
      </c>
      <c r="AND28" s="906">
        <v>1</v>
      </c>
      <c r="ANE28" s="906">
        <v>1</v>
      </c>
      <c r="ANF28" s="906">
        <v>1</v>
      </c>
      <c r="ANG28" s="900">
        <v>0.65</v>
      </c>
      <c r="ANH28" s="909"/>
      <c r="ANI28" s="909"/>
      <c r="ANJ28" s="906">
        <v>1</v>
      </c>
      <c r="ANK28" s="906">
        <v>1</v>
      </c>
      <c r="ANL28" s="906">
        <v>1</v>
      </c>
      <c r="ANM28" s="906">
        <v>1</v>
      </c>
      <c r="ANN28" s="900">
        <v>0.65</v>
      </c>
      <c r="ANO28" s="909"/>
      <c r="ANP28" s="909"/>
      <c r="ANQ28" s="906">
        <v>1</v>
      </c>
      <c r="ANR28" s="906">
        <v>1</v>
      </c>
      <c r="ANS28" s="906">
        <v>1</v>
      </c>
      <c r="ANT28" s="906">
        <v>1</v>
      </c>
      <c r="ANU28" s="900">
        <v>0.65</v>
      </c>
      <c r="ANV28" s="909"/>
      <c r="ANW28" s="909"/>
      <c r="ANX28" s="906">
        <v>1</v>
      </c>
      <c r="ANY28" s="906">
        <v>1</v>
      </c>
      <c r="ANZ28" s="906">
        <v>1</v>
      </c>
      <c r="AOA28" s="906">
        <v>1</v>
      </c>
      <c r="AOB28" s="900">
        <v>0.65</v>
      </c>
      <c r="AOC28" s="909"/>
      <c r="AOD28" s="909"/>
      <c r="AOE28" s="906">
        <v>1</v>
      </c>
      <c r="AOF28" s="906">
        <v>1</v>
      </c>
      <c r="AOG28" s="906">
        <v>1</v>
      </c>
      <c r="AOH28" s="906">
        <v>1</v>
      </c>
      <c r="AOI28" s="900">
        <v>0.65</v>
      </c>
      <c r="AOJ28" s="909"/>
      <c r="AOK28" s="909"/>
      <c r="AOL28" s="906">
        <v>1</v>
      </c>
      <c r="AOM28" s="906">
        <v>1</v>
      </c>
      <c r="AON28" s="906">
        <v>1</v>
      </c>
      <c r="AOO28" s="906">
        <v>1</v>
      </c>
      <c r="AOP28" s="900">
        <v>0.65</v>
      </c>
      <c r="AOQ28" s="909"/>
      <c r="AOR28" s="909"/>
      <c r="AOS28" s="906">
        <v>1</v>
      </c>
      <c r="AOT28" s="906">
        <v>1</v>
      </c>
      <c r="AOU28" s="906">
        <v>1</v>
      </c>
      <c r="AOV28" s="906">
        <v>1</v>
      </c>
      <c r="AOW28" s="900">
        <v>0.65</v>
      </c>
    </row>
    <row r="29" spans="1:1089" s="928" customFormat="1" ht="10.5" customHeight="1">
      <c r="A29" s="926" t="s">
        <v>140</v>
      </c>
      <c r="B29" s="927" t="s">
        <v>159</v>
      </c>
      <c r="C29" s="927" t="s">
        <v>160</v>
      </c>
      <c r="D29" s="927" t="s">
        <v>137</v>
      </c>
      <c r="E29" s="927" t="s">
        <v>6</v>
      </c>
      <c r="G29" s="929"/>
      <c r="H29" s="929"/>
      <c r="I29" s="929"/>
      <c r="J29" s="929"/>
      <c r="K29" s="930"/>
      <c r="L29" s="931"/>
      <c r="M29" s="931"/>
      <c r="N29" s="929"/>
      <c r="O29" s="929"/>
      <c r="P29" s="929"/>
      <c r="Q29" s="929"/>
      <c r="R29" s="930"/>
      <c r="S29" s="931"/>
      <c r="T29" s="931"/>
      <c r="U29" s="929"/>
      <c r="V29" s="929"/>
      <c r="W29" s="929"/>
      <c r="X29" s="929"/>
      <c r="Y29" s="929"/>
      <c r="Z29" s="929"/>
      <c r="AA29" s="929"/>
      <c r="AB29" s="929"/>
      <c r="AC29" s="929"/>
      <c r="AD29" s="929"/>
      <c r="AE29" s="929"/>
      <c r="AF29" s="929"/>
      <c r="AG29" s="929"/>
      <c r="AH29" s="929"/>
      <c r="AI29" s="929"/>
      <c r="AJ29" s="929"/>
      <c r="AK29" s="929"/>
      <c r="AL29" s="929"/>
      <c r="AM29" s="929"/>
      <c r="AN29" s="929"/>
      <c r="AO29" s="929"/>
      <c r="AP29" s="929"/>
      <c r="AQ29" s="929"/>
      <c r="AR29" s="929"/>
      <c r="AS29" s="929"/>
      <c r="AT29" s="929"/>
      <c r="AU29" s="929"/>
      <c r="AV29" s="929"/>
      <c r="AW29" s="929"/>
      <c r="AX29" s="929"/>
      <c r="AY29" s="929"/>
      <c r="AZ29" s="929"/>
      <c r="BA29" s="929"/>
      <c r="BB29" s="929"/>
      <c r="BC29" s="929"/>
      <c r="BD29" s="929"/>
      <c r="BE29" s="929"/>
      <c r="BF29" s="929"/>
      <c r="BG29" s="929"/>
      <c r="BH29" s="929"/>
      <c r="BI29" s="929"/>
      <c r="BJ29" s="929"/>
      <c r="BK29" s="929"/>
      <c r="BL29" s="929"/>
      <c r="BM29" s="929"/>
      <c r="BN29" s="929"/>
      <c r="BO29" s="929"/>
      <c r="BP29" s="929"/>
      <c r="BQ29" s="929"/>
      <c r="BR29" s="929"/>
      <c r="BS29" s="929"/>
      <c r="BT29" s="929"/>
      <c r="BU29" s="929"/>
      <c r="BV29" s="929"/>
      <c r="BW29" s="929"/>
      <c r="BX29" s="929"/>
      <c r="BY29" s="929"/>
      <c r="BZ29" s="929"/>
      <c r="CA29" s="929"/>
      <c r="CB29" s="929"/>
      <c r="CC29" s="929"/>
      <c r="CD29" s="929"/>
      <c r="CE29" s="929"/>
      <c r="CF29" s="929"/>
      <c r="CG29" s="929"/>
      <c r="CH29" s="929"/>
      <c r="CI29" s="929"/>
      <c r="CJ29" s="929"/>
      <c r="CK29" s="929"/>
      <c r="CL29" s="929"/>
      <c r="CM29" s="929"/>
      <c r="CN29" s="929"/>
      <c r="CO29" s="929"/>
      <c r="CP29" s="929"/>
      <c r="CQ29" s="929"/>
      <c r="CR29" s="929"/>
      <c r="CS29" s="929"/>
      <c r="CT29" s="929"/>
      <c r="CU29" s="929"/>
      <c r="CV29" s="929"/>
      <c r="CW29" s="929"/>
      <c r="CX29" s="929"/>
      <c r="CY29" s="929"/>
      <c r="CZ29" s="929"/>
      <c r="DA29" s="929"/>
      <c r="DB29" s="929"/>
      <c r="DC29" s="929"/>
      <c r="DD29" s="929"/>
      <c r="DE29" s="929"/>
      <c r="DF29" s="929"/>
      <c r="DG29" s="929"/>
      <c r="DH29" s="929"/>
      <c r="DI29" s="929"/>
      <c r="DJ29" s="929"/>
      <c r="DK29" s="929"/>
      <c r="DL29" s="929"/>
      <c r="DM29" s="929"/>
      <c r="DN29" s="929"/>
      <c r="DO29" s="929"/>
      <c r="DP29" s="929"/>
      <c r="DQ29" s="929"/>
      <c r="DR29" s="929"/>
      <c r="DS29" s="929"/>
      <c r="DT29" s="929"/>
      <c r="DU29" s="929"/>
      <c r="DV29" s="929"/>
      <c r="DW29" s="929"/>
      <c r="DX29" s="929"/>
      <c r="DY29" s="929"/>
      <c r="DZ29" s="929"/>
      <c r="EA29" s="929"/>
      <c r="EB29" s="929"/>
      <c r="EC29" s="929"/>
      <c r="ED29" s="929"/>
      <c r="EE29" s="929"/>
      <c r="EF29" s="929"/>
      <c r="EG29" s="929"/>
      <c r="EH29" s="929"/>
      <c r="EI29" s="929"/>
      <c r="EJ29" s="929"/>
      <c r="EK29" s="929"/>
      <c r="EL29" s="929"/>
      <c r="EM29" s="929"/>
      <c r="EN29" s="929"/>
      <c r="EO29" s="929"/>
      <c r="EP29" s="929"/>
      <c r="EQ29" s="929"/>
      <c r="ER29" s="929"/>
      <c r="ES29" s="929"/>
      <c r="ET29" s="929"/>
      <c r="EU29" s="929"/>
      <c r="EV29" s="929"/>
      <c r="EW29" s="929"/>
      <c r="EX29" s="929"/>
      <c r="EY29" s="929"/>
      <c r="EZ29" s="929"/>
      <c r="FA29" s="929"/>
      <c r="FB29" s="929"/>
      <c r="FC29" s="929"/>
      <c r="FD29" s="929"/>
      <c r="FE29" s="929"/>
      <c r="FF29" s="929"/>
      <c r="FG29" s="929"/>
      <c r="FH29" s="929"/>
      <c r="FI29" s="929"/>
      <c r="FJ29" s="929"/>
      <c r="FK29" s="929"/>
      <c r="FL29" s="929"/>
      <c r="FM29" s="929"/>
      <c r="FN29" s="929"/>
      <c r="FO29" s="929"/>
      <c r="FP29" s="929"/>
      <c r="FQ29" s="929"/>
      <c r="FR29" s="929"/>
      <c r="FS29" s="929"/>
      <c r="FT29" s="929"/>
      <c r="FU29" s="929"/>
      <c r="FV29" s="929"/>
      <c r="FW29" s="929"/>
      <c r="FX29" s="929"/>
      <c r="FY29" s="929"/>
      <c r="FZ29" s="929"/>
      <c r="GA29" s="929"/>
      <c r="GB29" s="929"/>
      <c r="GC29" s="929"/>
      <c r="GD29" s="929"/>
      <c r="GE29" s="929"/>
      <c r="GF29" s="929"/>
      <c r="GG29" s="929"/>
      <c r="GH29" s="929"/>
      <c r="GI29" s="929"/>
      <c r="GJ29" s="929"/>
      <c r="GK29" s="929"/>
      <c r="GL29" s="929"/>
      <c r="GM29" s="929"/>
      <c r="GN29" s="929"/>
      <c r="GO29" s="929"/>
      <c r="GP29" s="929"/>
      <c r="GQ29" s="929"/>
      <c r="GR29" s="929"/>
      <c r="GS29" s="929"/>
      <c r="GT29" s="929"/>
      <c r="GU29" s="929"/>
      <c r="GV29" s="929"/>
      <c r="GW29" s="929"/>
      <c r="GX29" s="929"/>
      <c r="GY29" s="929"/>
      <c r="GZ29" s="929"/>
      <c r="HA29" s="929"/>
      <c r="HB29" s="929"/>
      <c r="HC29" s="929"/>
      <c r="HD29" s="929"/>
      <c r="HE29" s="929"/>
      <c r="HF29" s="929"/>
      <c r="HG29" s="929"/>
      <c r="HH29" s="929"/>
      <c r="HI29" s="929"/>
      <c r="HJ29" s="929"/>
      <c r="HK29" s="929"/>
      <c r="HL29" s="929"/>
      <c r="HM29" s="929"/>
      <c r="HN29" s="929"/>
      <c r="HO29" s="929"/>
      <c r="HP29" s="929"/>
      <c r="HQ29" s="929"/>
      <c r="HR29" s="929"/>
      <c r="HS29" s="929"/>
      <c r="HT29" s="929"/>
      <c r="HU29" s="929"/>
      <c r="HV29" s="929"/>
      <c r="HW29" s="929"/>
      <c r="HX29" s="929"/>
      <c r="HY29" s="929"/>
      <c r="HZ29" s="929"/>
      <c r="IA29" s="929"/>
      <c r="IB29" s="929"/>
      <c r="IC29" s="929"/>
      <c r="ID29" s="929"/>
      <c r="IE29" s="929"/>
      <c r="IF29" s="929"/>
      <c r="IG29" s="929"/>
      <c r="IH29" s="929"/>
      <c r="II29" s="929"/>
      <c r="IJ29" s="929"/>
      <c r="IK29" s="929"/>
      <c r="IL29" s="929"/>
      <c r="IM29" s="929"/>
      <c r="IN29" s="929"/>
      <c r="IO29" s="929"/>
      <c r="IP29" s="929"/>
      <c r="IQ29" s="929"/>
      <c r="IR29" s="929"/>
      <c r="IS29" s="929"/>
      <c r="IT29" s="929"/>
      <c r="IU29" s="929"/>
      <c r="IV29" s="929"/>
      <c r="IW29" s="929"/>
      <c r="IX29" s="929"/>
      <c r="IY29" s="929"/>
      <c r="IZ29" s="929"/>
      <c r="JA29" s="929"/>
      <c r="JB29" s="929"/>
      <c r="JC29" s="929"/>
      <c r="JD29" s="929"/>
      <c r="JE29" s="929"/>
      <c r="JF29" s="929"/>
      <c r="JG29" s="929"/>
      <c r="JH29" s="929"/>
      <c r="JI29" s="929"/>
      <c r="JJ29" s="929"/>
      <c r="JK29" s="929"/>
      <c r="JL29" s="929"/>
      <c r="JM29" s="929"/>
      <c r="JN29" s="929"/>
      <c r="JO29" s="929"/>
      <c r="JP29" s="929"/>
      <c r="JQ29" s="929"/>
      <c r="JR29" s="929"/>
      <c r="JS29" s="929"/>
      <c r="JT29" s="929"/>
      <c r="JU29" s="929"/>
      <c r="JV29" s="929"/>
      <c r="JW29" s="929"/>
      <c r="JX29" s="929"/>
      <c r="JY29" s="929"/>
      <c r="JZ29" s="929"/>
      <c r="KA29" s="929"/>
      <c r="KB29" s="929"/>
      <c r="KC29" s="929"/>
      <c r="KD29" s="929"/>
      <c r="KE29" s="929"/>
      <c r="KF29" s="929"/>
      <c r="KG29" s="929"/>
      <c r="KH29" s="929"/>
      <c r="KI29" s="929"/>
      <c r="KJ29" s="929"/>
      <c r="KK29" s="929"/>
      <c r="KL29" s="929"/>
      <c r="KM29" s="929"/>
      <c r="KN29" s="929"/>
      <c r="KO29" s="929"/>
      <c r="KP29" s="929"/>
      <c r="KQ29" s="929"/>
      <c r="KR29" s="929"/>
      <c r="KS29" s="929"/>
      <c r="KT29" s="929"/>
      <c r="KU29" s="929"/>
      <c r="KV29" s="929"/>
      <c r="KW29" s="929"/>
      <c r="KX29" s="929"/>
      <c r="KY29" s="929"/>
      <c r="KZ29" s="929"/>
      <c r="LA29" s="929"/>
      <c r="LB29" s="929"/>
      <c r="LC29" s="929"/>
      <c r="LD29" s="929"/>
      <c r="LE29" s="929"/>
      <c r="LF29" s="929"/>
      <c r="LG29" s="929"/>
      <c r="LH29" s="929"/>
      <c r="LI29" s="929"/>
      <c r="LJ29" s="929"/>
      <c r="LK29" s="929"/>
      <c r="LL29" s="929"/>
      <c r="LM29" s="929"/>
      <c r="LN29" s="929"/>
      <c r="LO29" s="929"/>
      <c r="LP29" s="929"/>
      <c r="LQ29" s="929"/>
      <c r="LR29" s="929"/>
      <c r="LS29" s="929"/>
      <c r="LT29" s="929"/>
      <c r="LU29" s="929"/>
      <c r="LV29" s="929"/>
      <c r="LW29" s="929"/>
      <c r="LX29" s="929"/>
      <c r="LY29" s="929"/>
      <c r="LZ29" s="929"/>
      <c r="MA29" s="929"/>
      <c r="MB29" s="929"/>
      <c r="MC29" s="929"/>
      <c r="MD29" s="929"/>
      <c r="ME29" s="929"/>
      <c r="MF29" s="929"/>
      <c r="MG29" s="929"/>
      <c r="MH29" s="929"/>
      <c r="MI29" s="929"/>
      <c r="MJ29" s="929"/>
      <c r="MK29" s="929"/>
      <c r="ML29" s="929"/>
      <c r="MM29" s="929"/>
      <c r="MN29" s="929"/>
      <c r="MO29" s="929"/>
      <c r="MP29" s="929"/>
      <c r="MQ29" s="929"/>
      <c r="MR29" s="929"/>
      <c r="MS29" s="929"/>
      <c r="MT29" s="929"/>
      <c r="MU29" s="929"/>
      <c r="MV29" s="929"/>
      <c r="MW29" s="929"/>
      <c r="MX29" s="929"/>
      <c r="MY29" s="929"/>
      <c r="MZ29" s="929"/>
      <c r="NA29" s="929"/>
      <c r="NB29" s="929"/>
      <c r="NC29" s="929"/>
      <c r="ND29" s="929"/>
      <c r="NE29" s="929"/>
      <c r="NF29" s="929"/>
      <c r="NG29" s="929"/>
      <c r="NH29" s="929"/>
      <c r="NI29" s="929"/>
      <c r="NJ29" s="929"/>
      <c r="NK29" s="929"/>
      <c r="NL29" s="929"/>
      <c r="NM29" s="929"/>
      <c r="NN29" s="929"/>
      <c r="NO29" s="929"/>
      <c r="NP29" s="929"/>
      <c r="NQ29" s="929"/>
      <c r="NR29" s="929"/>
      <c r="NS29" s="929"/>
      <c r="NT29" s="929"/>
      <c r="NU29" s="929"/>
      <c r="NV29" s="929"/>
      <c r="NW29" s="929"/>
      <c r="NX29" s="929"/>
      <c r="NY29" s="929"/>
      <c r="NZ29" s="929"/>
      <c r="OA29" s="929"/>
      <c r="OB29" s="929"/>
      <c r="OC29" s="929"/>
      <c r="OD29" s="929"/>
      <c r="OE29" s="929"/>
      <c r="OF29" s="929"/>
      <c r="OG29" s="929"/>
      <c r="OH29" s="929"/>
      <c r="OI29" s="929"/>
      <c r="OJ29" s="929"/>
      <c r="OK29" s="929"/>
      <c r="OL29" s="929"/>
      <c r="OM29" s="929"/>
      <c r="ON29" s="929"/>
      <c r="OO29" s="929"/>
      <c r="OP29" s="929"/>
      <c r="OQ29" s="929"/>
      <c r="OR29" s="929"/>
      <c r="OS29" s="929"/>
      <c r="OT29" s="929"/>
      <c r="OU29" s="929"/>
      <c r="OV29" s="929"/>
      <c r="OW29" s="929"/>
      <c r="OX29" s="929"/>
      <c r="OY29" s="929"/>
      <c r="OZ29" s="929"/>
      <c r="PA29" s="929"/>
      <c r="PB29" s="929"/>
      <c r="PC29" s="929"/>
      <c r="PD29" s="929"/>
      <c r="PE29" s="929"/>
      <c r="PF29" s="929"/>
      <c r="PG29" s="929"/>
      <c r="PH29" s="929"/>
      <c r="PI29" s="929"/>
      <c r="PJ29" s="929"/>
      <c r="PK29" s="929"/>
      <c r="PL29" s="929"/>
      <c r="PM29" s="929"/>
      <c r="PN29" s="929"/>
      <c r="PO29" s="929"/>
      <c r="PP29" s="929"/>
      <c r="PQ29" s="929"/>
      <c r="PR29" s="929"/>
      <c r="PS29" s="929"/>
      <c r="PT29" s="929"/>
      <c r="PU29" s="929"/>
      <c r="PV29" s="929"/>
      <c r="PW29" s="929"/>
      <c r="PX29" s="929"/>
      <c r="PY29" s="929"/>
      <c r="PZ29" s="929"/>
      <c r="QA29" s="929"/>
      <c r="QB29" s="929"/>
      <c r="QC29" s="929"/>
      <c r="QD29" s="929"/>
      <c r="QE29" s="929"/>
      <c r="QF29" s="929"/>
      <c r="QG29" s="929"/>
      <c r="QH29" s="929"/>
      <c r="QI29" s="929"/>
      <c r="QJ29" s="929"/>
      <c r="QK29" s="929"/>
      <c r="QL29" s="929"/>
      <c r="QM29" s="929"/>
      <c r="QN29" s="929"/>
      <c r="QO29" s="929"/>
      <c r="QP29" s="929"/>
      <c r="QQ29" s="929"/>
      <c r="QR29" s="929"/>
      <c r="QS29" s="929"/>
      <c r="QT29" s="929"/>
      <c r="QU29" s="929"/>
      <c r="QV29" s="929"/>
      <c r="QW29" s="929"/>
      <c r="QX29" s="929"/>
      <c r="QY29" s="929"/>
      <c r="QZ29" s="929"/>
      <c r="RA29" s="929"/>
      <c r="RB29" s="929"/>
      <c r="RC29" s="929"/>
      <c r="RD29" s="929"/>
      <c r="RE29" s="929"/>
      <c r="RF29" s="929"/>
      <c r="RG29" s="929"/>
      <c r="RH29" s="929"/>
      <c r="RI29" s="929"/>
      <c r="RJ29" s="929"/>
      <c r="RK29" s="929"/>
      <c r="RL29" s="929"/>
      <c r="RM29" s="929"/>
      <c r="RN29" s="929"/>
      <c r="RO29" s="929"/>
      <c r="RP29" s="929"/>
      <c r="RQ29" s="929"/>
      <c r="RR29" s="929"/>
      <c r="RS29" s="929"/>
      <c r="RT29" s="929"/>
      <c r="RU29" s="929"/>
      <c r="RV29" s="929"/>
      <c r="RW29" s="929"/>
      <c r="RX29" s="929"/>
      <c r="RY29" s="929"/>
      <c r="RZ29" s="929"/>
      <c r="SA29" s="929"/>
      <c r="SB29" s="929"/>
      <c r="SC29" s="929"/>
      <c r="SD29" s="929"/>
      <c r="SE29" s="929"/>
      <c r="SF29" s="929"/>
      <c r="SG29" s="929"/>
      <c r="SH29" s="929"/>
      <c r="SI29" s="929"/>
      <c r="SJ29" s="929"/>
      <c r="SK29" s="929"/>
      <c r="SL29" s="929"/>
      <c r="SM29" s="929"/>
      <c r="SN29" s="929"/>
      <c r="SO29" s="929"/>
      <c r="SP29" s="929"/>
      <c r="SQ29" s="929"/>
      <c r="SR29" s="929"/>
      <c r="SS29" s="929"/>
      <c r="ST29" s="929"/>
      <c r="SU29" s="932">
        <v>0.65</v>
      </c>
      <c r="SV29" s="933"/>
      <c r="SW29" s="934"/>
      <c r="SX29" s="935">
        <v>1</v>
      </c>
      <c r="SY29" s="935">
        <v>1</v>
      </c>
      <c r="SZ29" s="935">
        <v>1</v>
      </c>
      <c r="TA29" s="935">
        <v>1</v>
      </c>
      <c r="TB29" s="936">
        <v>0.65</v>
      </c>
      <c r="TC29" s="934"/>
      <c r="TD29" s="934"/>
      <c r="TE29" s="935">
        <v>1</v>
      </c>
      <c r="TF29" s="935">
        <v>1</v>
      </c>
      <c r="TG29" s="935">
        <v>1</v>
      </c>
      <c r="TH29" s="935">
        <v>1</v>
      </c>
      <c r="TI29" s="936">
        <v>0</v>
      </c>
      <c r="TJ29" s="934"/>
      <c r="TK29" s="934"/>
      <c r="TL29" s="935">
        <v>1</v>
      </c>
      <c r="TM29" s="935">
        <v>1</v>
      </c>
      <c r="TN29" s="935">
        <v>1</v>
      </c>
      <c r="TO29" s="935">
        <v>1</v>
      </c>
      <c r="TP29" s="936">
        <v>0.65</v>
      </c>
      <c r="TQ29" s="934"/>
      <c r="TR29" s="934"/>
      <c r="TS29" s="935">
        <v>1</v>
      </c>
      <c r="TT29" s="935">
        <v>1</v>
      </c>
      <c r="TU29" s="935">
        <v>1</v>
      </c>
      <c r="TV29" s="935">
        <v>1</v>
      </c>
      <c r="TW29" s="936">
        <v>0.65</v>
      </c>
      <c r="TX29" s="934"/>
      <c r="TY29" s="937"/>
      <c r="TZ29" s="938">
        <v>1</v>
      </c>
      <c r="UA29" s="939">
        <v>1</v>
      </c>
      <c r="UB29" s="935">
        <v>1</v>
      </c>
      <c r="UC29" s="935">
        <v>1</v>
      </c>
      <c r="UD29" s="936">
        <v>0.65</v>
      </c>
      <c r="UE29" s="934"/>
      <c r="UF29" s="934"/>
      <c r="UG29" s="935">
        <v>1</v>
      </c>
      <c r="UH29" s="935">
        <v>1</v>
      </c>
      <c r="UI29" s="935">
        <v>1</v>
      </c>
      <c r="UJ29" s="935">
        <v>1</v>
      </c>
      <c r="UK29" s="936">
        <v>0</v>
      </c>
      <c r="UL29" s="934"/>
      <c r="UM29" s="934"/>
      <c r="UN29" s="935">
        <v>1</v>
      </c>
      <c r="UO29" s="935">
        <v>1</v>
      </c>
      <c r="UP29" s="935">
        <v>1</v>
      </c>
      <c r="UQ29" s="935">
        <v>1</v>
      </c>
      <c r="UR29" s="936">
        <v>0.65</v>
      </c>
      <c r="US29" s="934"/>
      <c r="UT29" s="934"/>
      <c r="UU29" s="935">
        <v>1</v>
      </c>
      <c r="UV29" s="935">
        <v>1</v>
      </c>
      <c r="UW29" s="935">
        <v>1</v>
      </c>
      <c r="UX29" s="935">
        <v>1</v>
      </c>
      <c r="UY29" s="936">
        <v>0.65</v>
      </c>
      <c r="UZ29" s="934"/>
      <c r="VA29" s="934"/>
      <c r="VB29" s="935">
        <v>1</v>
      </c>
      <c r="VC29" s="940">
        <v>1</v>
      </c>
      <c r="VD29" s="938">
        <v>1</v>
      </c>
      <c r="VE29" s="938">
        <v>1</v>
      </c>
      <c r="VF29" s="932">
        <v>0.65</v>
      </c>
      <c r="VG29" s="941"/>
      <c r="VH29" s="941"/>
      <c r="VI29" s="938">
        <v>1</v>
      </c>
      <c r="VJ29" s="938">
        <v>1</v>
      </c>
      <c r="VK29" s="938">
        <v>1</v>
      </c>
      <c r="VL29" s="938">
        <v>1</v>
      </c>
      <c r="VM29" s="932">
        <v>0.65</v>
      </c>
      <c r="VN29" s="941"/>
      <c r="VO29" s="941"/>
      <c r="VP29" s="938">
        <v>0</v>
      </c>
      <c r="VQ29" s="938">
        <v>0</v>
      </c>
      <c r="VR29" s="938">
        <v>1</v>
      </c>
      <c r="VS29" s="938">
        <v>1</v>
      </c>
      <c r="VT29" s="932">
        <v>0.65</v>
      </c>
      <c r="VU29" s="941"/>
      <c r="VV29" s="941"/>
      <c r="VW29" s="938">
        <v>1</v>
      </c>
      <c r="VX29" s="938">
        <v>1</v>
      </c>
      <c r="VY29" s="938">
        <v>1</v>
      </c>
      <c r="VZ29" s="938">
        <v>1</v>
      </c>
      <c r="WA29" s="932">
        <v>0.65</v>
      </c>
      <c r="WB29" s="941"/>
      <c r="WC29" s="941"/>
      <c r="WD29" s="938">
        <v>0</v>
      </c>
      <c r="WE29" s="938">
        <v>1</v>
      </c>
      <c r="WF29" s="938">
        <v>1</v>
      </c>
      <c r="WG29" s="938">
        <v>1</v>
      </c>
      <c r="WH29" s="932">
        <v>0.65</v>
      </c>
      <c r="WI29" s="941"/>
      <c r="WJ29" s="941"/>
      <c r="WK29" s="938">
        <v>1</v>
      </c>
      <c r="WL29" s="938">
        <v>1</v>
      </c>
      <c r="WM29" s="938">
        <v>1</v>
      </c>
      <c r="WN29" s="938">
        <v>1</v>
      </c>
      <c r="WO29" s="932">
        <v>0.65</v>
      </c>
      <c r="WP29" s="941"/>
      <c r="WQ29" s="941"/>
      <c r="WR29" s="938">
        <v>0</v>
      </c>
      <c r="WS29" s="938">
        <v>0</v>
      </c>
      <c r="WT29" s="938">
        <v>1</v>
      </c>
      <c r="WU29" s="938">
        <v>1</v>
      </c>
      <c r="WV29" s="932">
        <v>0.65</v>
      </c>
      <c r="WW29" s="941"/>
      <c r="WX29" s="941"/>
      <c r="WY29" s="938">
        <v>1</v>
      </c>
      <c r="WZ29" s="938">
        <v>1</v>
      </c>
      <c r="XA29" s="938">
        <v>1</v>
      </c>
      <c r="XB29" s="938">
        <v>1</v>
      </c>
      <c r="XC29" s="932">
        <v>0.65</v>
      </c>
      <c r="XD29" s="941"/>
      <c r="XE29" s="941"/>
      <c r="XF29" s="938">
        <v>1</v>
      </c>
      <c r="XG29" s="938">
        <v>1</v>
      </c>
      <c r="XH29" s="938">
        <v>1</v>
      </c>
      <c r="XI29" s="938">
        <v>1</v>
      </c>
      <c r="XJ29" s="932">
        <v>0.65</v>
      </c>
      <c r="XK29" s="941"/>
      <c r="XL29" s="941"/>
      <c r="XM29" s="938">
        <v>1</v>
      </c>
      <c r="XN29" s="938">
        <v>1</v>
      </c>
      <c r="XO29" s="938">
        <v>1</v>
      </c>
      <c r="XP29" s="938">
        <v>1</v>
      </c>
      <c r="XQ29" s="932">
        <v>0.65</v>
      </c>
      <c r="XR29" s="941"/>
      <c r="XS29" s="941"/>
      <c r="XT29" s="938">
        <v>1</v>
      </c>
      <c r="XU29" s="938">
        <v>1</v>
      </c>
      <c r="XV29" s="938">
        <v>1</v>
      </c>
      <c r="XW29" s="938">
        <v>1</v>
      </c>
      <c r="XX29" s="932">
        <v>0.65</v>
      </c>
      <c r="XY29" s="941"/>
      <c r="XZ29" s="941"/>
      <c r="YA29" s="938">
        <v>1</v>
      </c>
      <c r="YB29" s="938">
        <v>1</v>
      </c>
      <c r="YC29" s="938">
        <v>1</v>
      </c>
      <c r="YD29" s="938">
        <v>1</v>
      </c>
      <c r="YE29" s="932">
        <v>0.65</v>
      </c>
      <c r="YF29" s="941"/>
      <c r="YG29" s="941"/>
      <c r="YH29" s="938">
        <v>0</v>
      </c>
      <c r="YI29" s="938">
        <v>0</v>
      </c>
      <c r="YJ29" s="938">
        <v>0</v>
      </c>
      <c r="YK29" s="938">
        <v>0</v>
      </c>
      <c r="YL29" s="938">
        <v>0</v>
      </c>
      <c r="YM29" s="941"/>
      <c r="YN29" s="941"/>
      <c r="YO29" s="938">
        <v>0</v>
      </c>
      <c r="YP29" s="938">
        <v>0</v>
      </c>
      <c r="YQ29" s="938">
        <v>0</v>
      </c>
      <c r="YR29" s="938">
        <v>0</v>
      </c>
      <c r="YS29" s="938">
        <v>0</v>
      </c>
      <c r="YT29" s="941"/>
      <c r="YU29" s="941"/>
      <c r="YV29" s="938">
        <v>1</v>
      </c>
      <c r="YW29" s="938">
        <v>0</v>
      </c>
      <c r="YX29" s="938">
        <v>1</v>
      </c>
      <c r="YY29" s="938">
        <v>1</v>
      </c>
      <c r="YZ29" s="932">
        <v>0.65</v>
      </c>
      <c r="ZA29" s="941"/>
      <c r="ZB29" s="941"/>
      <c r="ZC29" s="938">
        <v>0</v>
      </c>
      <c r="ZD29" s="938">
        <v>1</v>
      </c>
      <c r="ZE29" s="938">
        <v>1</v>
      </c>
      <c r="ZF29" s="938">
        <v>1</v>
      </c>
      <c r="ZG29" s="932">
        <v>0.65</v>
      </c>
      <c r="ZH29" s="941"/>
      <c r="ZI29" s="941"/>
      <c r="ZJ29" s="938">
        <v>1</v>
      </c>
      <c r="ZK29" s="938">
        <v>1</v>
      </c>
      <c r="ZL29" s="938">
        <v>1</v>
      </c>
      <c r="ZM29" s="938">
        <v>1</v>
      </c>
      <c r="ZN29" s="932">
        <v>0.65</v>
      </c>
      <c r="ZO29" s="941"/>
      <c r="ZP29" s="941"/>
      <c r="ZQ29" s="938">
        <v>1</v>
      </c>
      <c r="ZR29" s="938">
        <v>1</v>
      </c>
      <c r="ZS29" s="938">
        <v>1</v>
      </c>
      <c r="ZT29" s="938">
        <v>1</v>
      </c>
      <c r="ZU29" s="932">
        <v>0.65</v>
      </c>
      <c r="ZV29" s="941"/>
      <c r="ZW29" s="941"/>
      <c r="ZX29" s="938">
        <v>1</v>
      </c>
      <c r="ZY29" s="938">
        <v>1</v>
      </c>
      <c r="ZZ29" s="938">
        <v>1</v>
      </c>
      <c r="AAA29" s="938">
        <v>1</v>
      </c>
      <c r="AAB29" s="932">
        <v>0.65</v>
      </c>
      <c r="AAC29" s="941"/>
      <c r="AAD29" s="941"/>
      <c r="AAE29" s="938">
        <v>1</v>
      </c>
      <c r="AAF29" s="938">
        <v>1</v>
      </c>
      <c r="AAG29" s="938">
        <v>1</v>
      </c>
      <c r="AAH29" s="938">
        <v>1</v>
      </c>
      <c r="AAI29" s="932">
        <v>0.65</v>
      </c>
      <c r="AAJ29" s="941"/>
      <c r="AAK29" s="941"/>
      <c r="AAL29" s="938">
        <v>1</v>
      </c>
      <c r="AAM29" s="938">
        <v>1</v>
      </c>
      <c r="AAN29" s="938">
        <v>1</v>
      </c>
      <c r="AAO29" s="938">
        <v>1</v>
      </c>
      <c r="AAP29" s="932">
        <v>0.65</v>
      </c>
      <c r="AAQ29" s="941"/>
      <c r="AAR29" s="941"/>
      <c r="AAS29" s="938">
        <v>1</v>
      </c>
      <c r="AAT29" s="938">
        <v>1</v>
      </c>
      <c r="AAU29" s="938">
        <v>1</v>
      </c>
      <c r="AAV29" s="938">
        <v>1</v>
      </c>
      <c r="AAW29" s="932">
        <v>0.65</v>
      </c>
      <c r="AAX29" s="941"/>
      <c r="AAY29" s="941"/>
      <c r="AAZ29" s="938">
        <v>1</v>
      </c>
      <c r="ABA29" s="938">
        <v>1</v>
      </c>
      <c r="ABB29" s="938">
        <v>1</v>
      </c>
      <c r="ABC29" s="938">
        <v>1</v>
      </c>
      <c r="ABD29" s="932">
        <v>0.65</v>
      </c>
      <c r="ABE29" s="941"/>
      <c r="ABF29" s="941"/>
      <c r="ABG29" s="938">
        <v>1</v>
      </c>
      <c r="ABH29" s="938">
        <v>1</v>
      </c>
      <c r="ABI29" s="938">
        <v>1</v>
      </c>
      <c r="ABJ29" s="938">
        <v>1</v>
      </c>
      <c r="ABK29" s="932">
        <v>0.65</v>
      </c>
      <c r="ABL29" s="941"/>
      <c r="ABM29" s="941"/>
      <c r="ABN29" s="938">
        <v>1</v>
      </c>
      <c r="ABO29" s="938">
        <v>1</v>
      </c>
      <c r="ABP29" s="938">
        <v>1</v>
      </c>
      <c r="ABQ29" s="938">
        <v>1</v>
      </c>
      <c r="ABR29" s="932">
        <v>0.65</v>
      </c>
      <c r="ABS29" s="941"/>
      <c r="ABT29" s="941"/>
      <c r="ABU29" s="938">
        <v>1</v>
      </c>
      <c r="ABV29" s="938">
        <v>1</v>
      </c>
      <c r="ABW29" s="938">
        <v>1</v>
      </c>
      <c r="ABX29" s="938">
        <v>1</v>
      </c>
      <c r="ABY29" s="932">
        <v>0.65</v>
      </c>
      <c r="ABZ29" s="941"/>
      <c r="ACA29" s="941"/>
      <c r="ACB29" s="938">
        <v>1</v>
      </c>
      <c r="ACC29" s="938">
        <v>1</v>
      </c>
      <c r="ACD29" s="938">
        <v>1</v>
      </c>
      <c r="ACE29" s="938">
        <v>1</v>
      </c>
      <c r="ACF29" s="932">
        <v>0.65</v>
      </c>
      <c r="ACG29" s="941"/>
      <c r="ACH29" s="941"/>
      <c r="ACI29" s="938">
        <v>0</v>
      </c>
      <c r="ACJ29" s="938">
        <v>1</v>
      </c>
      <c r="ACK29" s="938">
        <v>1</v>
      </c>
      <c r="ACL29" s="938">
        <v>1</v>
      </c>
      <c r="ACM29" s="932">
        <v>0.65</v>
      </c>
      <c r="ACN29" s="941"/>
      <c r="ACO29" s="941"/>
      <c r="ACP29" s="938">
        <v>1</v>
      </c>
      <c r="ACQ29" s="938">
        <v>1</v>
      </c>
      <c r="ACR29" s="938">
        <v>1</v>
      </c>
      <c r="ACS29" s="938">
        <v>1</v>
      </c>
      <c r="ACT29" s="932">
        <v>0.65</v>
      </c>
      <c r="ACU29" s="941"/>
      <c r="ACV29" s="941"/>
      <c r="ACW29" s="938">
        <v>1</v>
      </c>
      <c r="ACX29" s="938">
        <v>1</v>
      </c>
      <c r="ACY29" s="938">
        <v>1</v>
      </c>
      <c r="ACZ29" s="938">
        <v>1</v>
      </c>
      <c r="ADA29" s="932">
        <v>0.65</v>
      </c>
      <c r="ADB29" s="941"/>
      <c r="ADC29" s="941"/>
      <c r="ADD29" s="938">
        <v>1</v>
      </c>
      <c r="ADE29" s="938">
        <v>1</v>
      </c>
      <c r="ADF29" s="938">
        <v>1</v>
      </c>
      <c r="ADG29" s="938">
        <v>0</v>
      </c>
      <c r="ADH29" s="932">
        <v>0</v>
      </c>
      <c r="ADI29" s="941"/>
      <c r="ADJ29" s="941"/>
      <c r="ADK29" s="938">
        <v>1</v>
      </c>
      <c r="ADL29" s="938">
        <v>1</v>
      </c>
      <c r="ADM29" s="938">
        <v>1</v>
      </c>
      <c r="ADN29" s="938">
        <v>1</v>
      </c>
      <c r="ADO29" s="932">
        <v>0.65</v>
      </c>
      <c r="ADP29" s="941"/>
      <c r="ADQ29" s="941"/>
      <c r="ADR29" s="938">
        <v>1</v>
      </c>
      <c r="ADS29" s="938">
        <v>1</v>
      </c>
      <c r="ADT29" s="938">
        <v>1</v>
      </c>
      <c r="ADU29" s="938">
        <v>1</v>
      </c>
      <c r="ADV29" s="932">
        <v>0.65</v>
      </c>
      <c r="ADW29" s="941"/>
      <c r="ADX29" s="941"/>
      <c r="ADY29" s="938">
        <v>1</v>
      </c>
      <c r="ADZ29" s="938">
        <v>1</v>
      </c>
      <c r="AEA29" s="938">
        <v>1</v>
      </c>
      <c r="AEB29" s="938">
        <v>1</v>
      </c>
      <c r="AEC29" s="932">
        <v>0.65</v>
      </c>
      <c r="AED29" s="941"/>
      <c r="AEE29" s="941"/>
      <c r="AEF29" s="938">
        <v>1</v>
      </c>
      <c r="AEG29" s="938">
        <v>1</v>
      </c>
      <c r="AEH29" s="938">
        <v>1</v>
      </c>
      <c r="AEI29" s="938">
        <v>1</v>
      </c>
      <c r="AEJ29" s="932">
        <v>0.65</v>
      </c>
      <c r="AEK29" s="941"/>
      <c r="AEL29" s="941"/>
      <c r="AEM29" s="938">
        <v>1</v>
      </c>
      <c r="AEN29" s="938">
        <v>1</v>
      </c>
      <c r="AEO29" s="938">
        <v>1</v>
      </c>
      <c r="AEP29" s="938">
        <v>0</v>
      </c>
      <c r="AEQ29" s="932">
        <v>0</v>
      </c>
      <c r="AER29" s="941"/>
      <c r="AES29" s="941"/>
      <c r="AET29" s="938">
        <v>0</v>
      </c>
      <c r="AEU29" s="938">
        <v>0</v>
      </c>
      <c r="AEV29" s="938">
        <v>0</v>
      </c>
      <c r="AEW29" s="938">
        <v>0</v>
      </c>
      <c r="AEX29" s="932">
        <v>0</v>
      </c>
      <c r="AEY29" s="941"/>
      <c r="AEZ29" s="941"/>
      <c r="AFA29" s="938">
        <v>0</v>
      </c>
      <c r="AFB29" s="938">
        <v>0</v>
      </c>
      <c r="AFC29" s="938">
        <v>0</v>
      </c>
      <c r="AFD29" s="938">
        <v>0</v>
      </c>
      <c r="AFE29" s="932">
        <v>0</v>
      </c>
      <c r="AFF29" s="941"/>
      <c r="AFG29" s="941"/>
      <c r="AFH29" s="938">
        <v>0</v>
      </c>
      <c r="AFI29" s="938">
        <v>0</v>
      </c>
      <c r="AFJ29" s="938">
        <v>1</v>
      </c>
      <c r="AFK29" s="938">
        <v>1</v>
      </c>
      <c r="AFL29" s="932">
        <v>0.65</v>
      </c>
      <c r="AFM29" s="941"/>
      <c r="AFN29" s="941"/>
      <c r="AFO29" s="938">
        <v>1</v>
      </c>
      <c r="AFP29" s="938">
        <v>1</v>
      </c>
      <c r="AFQ29" s="938">
        <v>1</v>
      </c>
      <c r="AFR29" s="938">
        <v>1</v>
      </c>
      <c r="AFS29" s="932">
        <v>0.65</v>
      </c>
      <c r="AFT29" s="941"/>
      <c r="AFU29" s="941"/>
      <c r="AFV29" s="938">
        <v>1</v>
      </c>
      <c r="AFW29" s="938">
        <v>1</v>
      </c>
      <c r="AFX29" s="938">
        <v>1</v>
      </c>
      <c r="AFY29" s="938">
        <v>1</v>
      </c>
      <c r="AFZ29" s="932">
        <v>0.65</v>
      </c>
      <c r="AGA29" s="941"/>
      <c r="AGB29" s="941"/>
      <c r="AGC29" s="938">
        <v>1</v>
      </c>
      <c r="AGD29" s="938">
        <v>1</v>
      </c>
      <c r="AGE29" s="938">
        <v>1</v>
      </c>
      <c r="AGF29" s="938">
        <v>1</v>
      </c>
      <c r="AGG29" s="932">
        <v>0.65</v>
      </c>
      <c r="AGH29" s="941"/>
      <c r="AGI29" s="941"/>
      <c r="AGJ29" s="938">
        <v>1</v>
      </c>
      <c r="AGK29" s="938">
        <v>1</v>
      </c>
      <c r="AGL29" s="938">
        <v>1</v>
      </c>
      <c r="AGM29" s="938">
        <v>1</v>
      </c>
      <c r="AGN29" s="932">
        <v>0.65</v>
      </c>
      <c r="AGO29" s="941"/>
      <c r="AGP29" s="941"/>
      <c r="AGQ29" s="938">
        <v>1</v>
      </c>
      <c r="AGR29" s="938">
        <v>1</v>
      </c>
      <c r="AGS29" s="938">
        <v>1</v>
      </c>
      <c r="AGT29" s="938">
        <v>1</v>
      </c>
      <c r="AGU29" s="932">
        <v>0.65</v>
      </c>
      <c r="AGV29" s="941"/>
      <c r="AGW29" s="941"/>
      <c r="AGX29" s="938">
        <v>1</v>
      </c>
      <c r="AGY29" s="938">
        <v>1</v>
      </c>
      <c r="AGZ29" s="938">
        <v>1</v>
      </c>
      <c r="AHA29" s="938">
        <v>1</v>
      </c>
      <c r="AHB29" s="932">
        <v>0.65</v>
      </c>
      <c r="AHC29" s="941"/>
      <c r="AHD29" s="941"/>
      <c r="AHE29" s="938">
        <v>1</v>
      </c>
      <c r="AHF29" s="938">
        <v>1</v>
      </c>
      <c r="AHG29" s="938">
        <v>1</v>
      </c>
      <c r="AHH29" s="938">
        <v>0</v>
      </c>
      <c r="AHI29" s="932">
        <v>0</v>
      </c>
      <c r="AHJ29" s="941"/>
      <c r="AHK29" s="941"/>
      <c r="AHL29" s="938">
        <v>1</v>
      </c>
      <c r="AHM29" s="938">
        <v>1</v>
      </c>
      <c r="AHN29" s="938">
        <v>1</v>
      </c>
      <c r="AHO29" s="938">
        <v>1</v>
      </c>
      <c r="AHP29" s="932">
        <v>0.65</v>
      </c>
      <c r="AHQ29" s="941"/>
      <c r="AHR29" s="941"/>
      <c r="AHS29" s="938">
        <v>1</v>
      </c>
      <c r="AHT29" s="938">
        <v>1</v>
      </c>
      <c r="AHU29" s="938">
        <v>1</v>
      </c>
      <c r="AHV29" s="938">
        <v>1</v>
      </c>
      <c r="AHW29" s="932">
        <v>0.65</v>
      </c>
      <c r="AHX29" s="941"/>
      <c r="AHY29" s="941"/>
      <c r="AHZ29" s="938">
        <v>1</v>
      </c>
      <c r="AIA29" s="938">
        <v>1</v>
      </c>
      <c r="AIB29" s="938">
        <v>1</v>
      </c>
      <c r="AIC29" s="938">
        <v>1</v>
      </c>
      <c r="AID29" s="932">
        <v>0.65</v>
      </c>
      <c r="AIE29" s="941"/>
      <c r="AIF29" s="941"/>
      <c r="AIG29" s="938">
        <v>1</v>
      </c>
      <c r="AIH29" s="938">
        <v>1</v>
      </c>
      <c r="AII29" s="938">
        <v>1</v>
      </c>
      <c r="AIJ29" s="938">
        <v>1</v>
      </c>
      <c r="AIK29" s="932">
        <v>0.65</v>
      </c>
      <c r="AIL29" s="941"/>
      <c r="AIM29" s="941"/>
      <c r="AIN29" s="938">
        <v>1</v>
      </c>
      <c r="AIO29" s="938">
        <v>1</v>
      </c>
      <c r="AIP29" s="938">
        <v>1</v>
      </c>
      <c r="AIQ29" s="938">
        <v>1</v>
      </c>
      <c r="AIR29" s="932">
        <v>0.65</v>
      </c>
      <c r="AIS29" s="941"/>
      <c r="AIT29" s="941"/>
      <c r="AIU29" s="938">
        <v>1</v>
      </c>
      <c r="AIV29" s="938">
        <v>1</v>
      </c>
      <c r="AIW29" s="938">
        <v>1</v>
      </c>
      <c r="AIX29" s="938">
        <v>1</v>
      </c>
      <c r="AIY29" s="932">
        <v>0.65</v>
      </c>
      <c r="AIZ29" s="941"/>
      <c r="AJA29" s="941"/>
      <c r="AJB29" s="938">
        <v>1</v>
      </c>
      <c r="AJC29" s="938">
        <v>1</v>
      </c>
      <c r="AJD29" s="938">
        <v>1</v>
      </c>
      <c r="AJE29" s="938">
        <v>1</v>
      </c>
      <c r="AJF29" s="932">
        <v>0.65</v>
      </c>
      <c r="AJG29" s="941"/>
      <c r="AJH29" s="941"/>
      <c r="AJI29" s="938">
        <v>1</v>
      </c>
      <c r="AJJ29" s="938">
        <v>1</v>
      </c>
      <c r="AJK29" s="938">
        <v>1</v>
      </c>
      <c r="AJL29" s="938">
        <v>1</v>
      </c>
      <c r="AJM29" s="932">
        <v>0.65</v>
      </c>
      <c r="AJN29" s="941"/>
      <c r="AJO29" s="941"/>
      <c r="AJP29" s="938">
        <v>1</v>
      </c>
      <c r="AJQ29" s="938">
        <v>1</v>
      </c>
      <c r="AJR29" s="938">
        <v>1</v>
      </c>
      <c r="AJS29" s="938">
        <v>1</v>
      </c>
      <c r="AJT29" s="932">
        <v>0.65</v>
      </c>
      <c r="AJU29" s="941"/>
      <c r="AJV29" s="941"/>
      <c r="AJW29" s="938">
        <v>1</v>
      </c>
      <c r="AJX29" s="938">
        <v>1</v>
      </c>
      <c r="AJY29" s="938">
        <v>1</v>
      </c>
      <c r="AJZ29" s="938">
        <v>1</v>
      </c>
      <c r="AKA29" s="932">
        <v>0.65</v>
      </c>
      <c r="AKB29" s="941"/>
      <c r="AKC29" s="941"/>
      <c r="AKD29" s="938">
        <v>1</v>
      </c>
      <c r="AKE29" s="938">
        <v>1</v>
      </c>
      <c r="AKF29" s="938">
        <v>1</v>
      </c>
      <c r="AKG29" s="938">
        <v>1</v>
      </c>
      <c r="AKH29" s="932">
        <v>0.65</v>
      </c>
      <c r="AKI29" s="941"/>
      <c r="AKJ29" s="941"/>
      <c r="AKK29" s="938">
        <v>1</v>
      </c>
      <c r="AKL29" s="938">
        <v>1</v>
      </c>
      <c r="AKM29" s="938">
        <v>1</v>
      </c>
      <c r="AKN29" s="938">
        <v>1</v>
      </c>
      <c r="AKO29" s="932">
        <v>0.65</v>
      </c>
      <c r="AKP29" s="941"/>
      <c r="AKQ29" s="941"/>
      <c r="AKR29" s="938">
        <v>1</v>
      </c>
      <c r="AKS29" s="938">
        <v>1</v>
      </c>
      <c r="AKT29" s="938">
        <v>0</v>
      </c>
      <c r="AKU29" s="938">
        <v>1</v>
      </c>
      <c r="AKV29" s="932">
        <v>0.65</v>
      </c>
      <c r="AKW29" s="941"/>
      <c r="AKX29" s="941"/>
      <c r="AKY29" s="938">
        <v>1</v>
      </c>
      <c r="AKZ29" s="938">
        <v>1</v>
      </c>
      <c r="ALA29" s="938">
        <v>1</v>
      </c>
      <c r="ALB29" s="938">
        <v>1</v>
      </c>
      <c r="ALC29" s="932">
        <v>0.65</v>
      </c>
      <c r="ALD29" s="941"/>
      <c r="ALE29" s="941"/>
      <c r="ALF29" s="938">
        <v>1</v>
      </c>
      <c r="ALG29" s="938">
        <v>1</v>
      </c>
      <c r="ALH29" s="938">
        <v>1</v>
      </c>
      <c r="ALI29" s="938">
        <v>1</v>
      </c>
      <c r="ALJ29" s="932">
        <v>0.65</v>
      </c>
      <c r="ALK29" s="941"/>
      <c r="ALL29" s="941"/>
      <c r="ALM29" s="938">
        <v>1</v>
      </c>
      <c r="ALN29" s="938">
        <v>1</v>
      </c>
      <c r="ALO29" s="938">
        <v>1</v>
      </c>
      <c r="ALP29" s="938">
        <v>1</v>
      </c>
      <c r="ALQ29" s="932">
        <v>0.65</v>
      </c>
      <c r="ALR29" s="941"/>
      <c r="ALS29" s="941"/>
      <c r="ALT29" s="938">
        <v>1</v>
      </c>
      <c r="ALU29" s="938">
        <v>1</v>
      </c>
      <c r="ALV29" s="938">
        <v>1</v>
      </c>
      <c r="ALW29" s="938">
        <v>1</v>
      </c>
      <c r="ALX29" s="932">
        <v>0.65</v>
      </c>
      <c r="ALY29" s="941"/>
      <c r="ALZ29" s="941"/>
      <c r="AMA29" s="938">
        <v>1</v>
      </c>
      <c r="AMB29" s="938">
        <v>1</v>
      </c>
      <c r="AMC29" s="938">
        <v>1</v>
      </c>
      <c r="AMD29" s="938">
        <v>1</v>
      </c>
      <c r="AME29" s="932">
        <v>0.65</v>
      </c>
      <c r="AMF29" s="941"/>
      <c r="AMG29" s="941"/>
      <c r="AMH29" s="938">
        <v>1</v>
      </c>
      <c r="AMI29" s="938">
        <v>1</v>
      </c>
      <c r="AMJ29" s="938">
        <v>1</v>
      </c>
      <c r="AMK29" s="938">
        <v>0</v>
      </c>
      <c r="AML29" s="932">
        <v>0</v>
      </c>
      <c r="AMM29" s="941"/>
      <c r="AMN29" s="941"/>
      <c r="AMO29" s="938">
        <v>1</v>
      </c>
      <c r="AMP29" s="938">
        <v>1</v>
      </c>
      <c r="AMQ29" s="938">
        <v>1</v>
      </c>
      <c r="AMR29" s="938">
        <v>0</v>
      </c>
      <c r="AMS29" s="932">
        <v>0</v>
      </c>
      <c r="AMT29" s="941"/>
      <c r="AMU29" s="941"/>
      <c r="AMV29" s="938">
        <v>1</v>
      </c>
      <c r="AMW29" s="938">
        <v>1</v>
      </c>
      <c r="AMX29" s="938">
        <v>0</v>
      </c>
      <c r="AMY29" s="938">
        <v>1</v>
      </c>
      <c r="AMZ29" s="932">
        <v>0.65</v>
      </c>
      <c r="ANA29" s="941"/>
      <c r="ANB29" s="941"/>
      <c r="ANC29" s="938">
        <v>1</v>
      </c>
      <c r="AND29" s="938">
        <v>1</v>
      </c>
      <c r="ANE29" s="938">
        <v>1</v>
      </c>
      <c r="ANF29" s="938">
        <v>1</v>
      </c>
      <c r="ANG29" s="932">
        <v>0.65</v>
      </c>
      <c r="ANH29" s="941"/>
      <c r="ANI29" s="941"/>
      <c r="ANJ29" s="938">
        <v>1</v>
      </c>
      <c r="ANK29" s="938">
        <v>1</v>
      </c>
      <c r="ANL29" s="938">
        <v>1</v>
      </c>
      <c r="ANM29" s="938">
        <v>1</v>
      </c>
      <c r="ANN29" s="932">
        <v>0.65</v>
      </c>
      <c r="ANO29" s="941"/>
      <c r="ANP29" s="941"/>
      <c r="ANQ29" s="938">
        <v>1</v>
      </c>
      <c r="ANR29" s="938">
        <v>1</v>
      </c>
      <c r="ANS29" s="938">
        <v>1</v>
      </c>
      <c r="ANT29" s="938">
        <v>1</v>
      </c>
      <c r="ANU29" s="932">
        <v>0.65</v>
      </c>
      <c r="ANV29" s="941"/>
      <c r="ANW29" s="941"/>
      <c r="ANX29" s="938">
        <v>1</v>
      </c>
      <c r="ANY29" s="938">
        <v>1</v>
      </c>
      <c r="ANZ29" s="938">
        <v>1</v>
      </c>
      <c r="AOA29" s="938">
        <v>1</v>
      </c>
      <c r="AOB29" s="932">
        <v>0.65</v>
      </c>
      <c r="AOC29" s="941"/>
      <c r="AOD29" s="941"/>
      <c r="AOE29" s="938">
        <v>1</v>
      </c>
      <c r="AOF29" s="938">
        <v>1</v>
      </c>
      <c r="AOG29" s="938">
        <v>1</v>
      </c>
      <c r="AOH29" s="938">
        <v>1</v>
      </c>
      <c r="AOI29" s="932">
        <v>0.65</v>
      </c>
      <c r="AOJ29" s="941"/>
      <c r="AOK29" s="941"/>
      <c r="AOL29" s="938">
        <v>1</v>
      </c>
      <c r="AOM29" s="938">
        <v>1</v>
      </c>
      <c r="AON29" s="938">
        <v>1</v>
      </c>
      <c r="AOO29" s="938">
        <v>1</v>
      </c>
      <c r="AOP29" s="932">
        <v>0.65</v>
      </c>
      <c r="AOQ29" s="941"/>
      <c r="AOR29" s="941"/>
      <c r="AOS29" s="938">
        <v>1</v>
      </c>
      <c r="AOT29" s="938">
        <v>1</v>
      </c>
      <c r="AOU29" s="938">
        <v>1</v>
      </c>
      <c r="AOV29" s="938">
        <v>1</v>
      </c>
      <c r="AOW29" s="932">
        <v>0.65</v>
      </c>
    </row>
    <row r="30" spans="1:1089" s="764" customFormat="1" ht="10.5" customHeight="1">
      <c r="A30" s="942" t="s">
        <v>161</v>
      </c>
      <c r="B30" s="771" t="s">
        <v>162</v>
      </c>
      <c r="C30" s="772" t="str">
        <f t="shared" si="0"/>
        <v>Mariola Skrzędziejewska</v>
      </c>
      <c r="D30" s="771" t="s">
        <v>163</v>
      </c>
      <c r="E30" s="771" t="s">
        <v>6</v>
      </c>
      <c r="F30" s="757"/>
      <c r="G30" s="713">
        <v>1</v>
      </c>
      <c r="H30" s="713">
        <v>1</v>
      </c>
      <c r="I30" s="713">
        <v>1</v>
      </c>
      <c r="J30" s="713">
        <v>1</v>
      </c>
      <c r="K30" s="714">
        <v>0.65</v>
      </c>
      <c r="L30" s="715">
        <v>0</v>
      </c>
      <c r="M30" s="715">
        <v>0</v>
      </c>
      <c r="N30" s="713">
        <v>1</v>
      </c>
      <c r="O30" s="713">
        <v>1</v>
      </c>
      <c r="P30" s="713">
        <v>1</v>
      </c>
      <c r="Q30" s="713">
        <v>1</v>
      </c>
      <c r="R30" s="714">
        <v>0.65</v>
      </c>
      <c r="S30" s="715">
        <v>0</v>
      </c>
      <c r="T30" s="715">
        <v>0</v>
      </c>
      <c r="U30" s="713">
        <v>1</v>
      </c>
      <c r="V30" s="713">
        <v>1</v>
      </c>
      <c r="W30" s="713">
        <v>1</v>
      </c>
      <c r="X30" s="713">
        <v>1</v>
      </c>
      <c r="Y30" s="714">
        <v>0.65</v>
      </c>
      <c r="Z30" s="715">
        <v>0</v>
      </c>
      <c r="AA30" s="715">
        <v>0</v>
      </c>
      <c r="AB30" s="713">
        <v>0</v>
      </c>
      <c r="AC30" s="713">
        <v>1</v>
      </c>
      <c r="AD30" s="713">
        <v>1</v>
      </c>
      <c r="AE30" s="713">
        <v>1</v>
      </c>
      <c r="AF30" s="714">
        <v>0.65</v>
      </c>
      <c r="AG30" s="715">
        <v>0</v>
      </c>
      <c r="AH30" s="715">
        <v>0</v>
      </c>
      <c r="AI30" s="713">
        <v>1</v>
      </c>
      <c r="AJ30" s="713">
        <v>1</v>
      </c>
      <c r="AK30" s="713">
        <v>1</v>
      </c>
      <c r="AL30" s="713">
        <v>1</v>
      </c>
      <c r="AM30" s="714">
        <v>0.65</v>
      </c>
      <c r="AN30" s="715">
        <v>0</v>
      </c>
      <c r="AO30" s="715">
        <v>0</v>
      </c>
      <c r="AP30" s="713">
        <v>1</v>
      </c>
      <c r="AQ30" s="713">
        <v>1</v>
      </c>
      <c r="AR30" s="713">
        <v>1</v>
      </c>
      <c r="AS30" s="713">
        <v>1</v>
      </c>
      <c r="AT30" s="714">
        <v>0.65</v>
      </c>
      <c r="AU30" s="715">
        <v>0</v>
      </c>
      <c r="AV30" s="715">
        <v>0</v>
      </c>
      <c r="AW30" s="713">
        <v>1</v>
      </c>
      <c r="AX30" s="713">
        <v>1</v>
      </c>
      <c r="AY30" s="713">
        <v>1</v>
      </c>
      <c r="AZ30" s="713">
        <v>1</v>
      </c>
      <c r="BA30" s="714">
        <v>0.65</v>
      </c>
      <c r="BB30" s="715">
        <v>0</v>
      </c>
      <c r="BC30" s="715">
        <v>0</v>
      </c>
      <c r="BD30" s="716">
        <v>1</v>
      </c>
      <c r="BE30" s="716">
        <v>1</v>
      </c>
      <c r="BF30" s="716">
        <v>0</v>
      </c>
      <c r="BG30" s="716">
        <v>0</v>
      </c>
      <c r="BH30" s="716">
        <v>0</v>
      </c>
      <c r="BI30" s="717">
        <v>0</v>
      </c>
      <c r="BJ30" s="717">
        <v>0</v>
      </c>
      <c r="BK30" s="716">
        <v>1</v>
      </c>
      <c r="BL30" s="716">
        <v>1</v>
      </c>
      <c r="BM30" s="716">
        <v>1</v>
      </c>
      <c r="BN30" s="716">
        <v>1</v>
      </c>
      <c r="BO30" s="718">
        <v>0.65</v>
      </c>
      <c r="BP30" s="717">
        <v>0</v>
      </c>
      <c r="BQ30" s="717">
        <v>0</v>
      </c>
      <c r="BR30" s="716">
        <v>1</v>
      </c>
      <c r="BS30" s="716">
        <v>1</v>
      </c>
      <c r="BT30" s="716">
        <v>1</v>
      </c>
      <c r="BU30" s="716">
        <v>1</v>
      </c>
      <c r="BV30" s="718">
        <v>0.65</v>
      </c>
      <c r="BW30" s="717">
        <v>0</v>
      </c>
      <c r="BX30" s="717">
        <v>0</v>
      </c>
      <c r="BY30" s="716">
        <v>1</v>
      </c>
      <c r="BZ30" s="716">
        <v>1</v>
      </c>
      <c r="CA30" s="716">
        <v>1</v>
      </c>
      <c r="CB30" s="716">
        <v>1</v>
      </c>
      <c r="CC30" s="718">
        <v>0.65</v>
      </c>
      <c r="CD30" s="717">
        <v>0</v>
      </c>
      <c r="CE30" s="717">
        <v>0</v>
      </c>
      <c r="CF30" s="716">
        <v>1</v>
      </c>
      <c r="CG30" s="716">
        <v>1</v>
      </c>
      <c r="CH30" s="716">
        <v>1</v>
      </c>
      <c r="CI30" s="716">
        <v>0</v>
      </c>
      <c r="CJ30" s="718">
        <v>0</v>
      </c>
      <c r="CK30" s="717">
        <v>0</v>
      </c>
      <c r="CL30" s="717">
        <v>0</v>
      </c>
      <c r="CM30" s="716">
        <v>1</v>
      </c>
      <c r="CN30" s="716">
        <v>1</v>
      </c>
      <c r="CO30" s="716">
        <v>1</v>
      </c>
      <c r="CP30" s="716">
        <v>1</v>
      </c>
      <c r="CQ30" s="718">
        <v>0.65</v>
      </c>
      <c r="CR30" s="717">
        <v>0</v>
      </c>
      <c r="CS30" s="717">
        <v>0</v>
      </c>
      <c r="CT30" s="716">
        <v>1</v>
      </c>
      <c r="CU30" s="716">
        <v>1</v>
      </c>
      <c r="CV30" s="716">
        <v>1</v>
      </c>
      <c r="CW30" s="716">
        <v>1</v>
      </c>
      <c r="CX30" s="718">
        <v>0.65</v>
      </c>
      <c r="CY30" s="717">
        <v>0</v>
      </c>
      <c r="CZ30" s="717">
        <v>0</v>
      </c>
      <c r="DA30" s="716">
        <v>0</v>
      </c>
      <c r="DB30" s="716">
        <v>1</v>
      </c>
      <c r="DC30" s="716">
        <v>1</v>
      </c>
      <c r="DD30" s="716">
        <v>1</v>
      </c>
      <c r="DE30" s="718">
        <v>0.65</v>
      </c>
      <c r="DF30" s="717">
        <v>0</v>
      </c>
      <c r="DG30" s="717">
        <v>0</v>
      </c>
      <c r="DH30" s="716">
        <v>1</v>
      </c>
      <c r="DI30" s="716">
        <v>1</v>
      </c>
      <c r="DJ30" s="716">
        <v>1</v>
      </c>
      <c r="DK30" s="716">
        <v>1</v>
      </c>
      <c r="DL30" s="718">
        <v>0.65</v>
      </c>
      <c r="DM30" s="717">
        <v>0</v>
      </c>
      <c r="DN30" s="717">
        <v>0</v>
      </c>
      <c r="DO30" s="716">
        <v>1</v>
      </c>
      <c r="DP30" s="716">
        <v>1</v>
      </c>
      <c r="DQ30" s="716">
        <v>1</v>
      </c>
      <c r="DR30" s="716">
        <v>0</v>
      </c>
      <c r="DS30" s="718">
        <v>0</v>
      </c>
      <c r="DT30" s="717">
        <v>0</v>
      </c>
      <c r="DU30" s="717">
        <v>0</v>
      </c>
      <c r="DV30" s="716">
        <v>1</v>
      </c>
      <c r="DW30" s="716">
        <v>1</v>
      </c>
      <c r="DX30" s="716">
        <v>1</v>
      </c>
      <c r="DY30" s="716">
        <v>1</v>
      </c>
      <c r="DZ30" s="718">
        <v>0</v>
      </c>
      <c r="EA30" s="717">
        <v>0</v>
      </c>
      <c r="EB30" s="717">
        <v>0</v>
      </c>
      <c r="EC30" s="716">
        <v>1</v>
      </c>
      <c r="ED30" s="716">
        <v>1</v>
      </c>
      <c r="EE30" s="716">
        <v>1</v>
      </c>
      <c r="EF30" s="716">
        <v>1</v>
      </c>
      <c r="EG30" s="718">
        <v>0.65</v>
      </c>
      <c r="EH30" s="717">
        <v>0</v>
      </c>
      <c r="EI30" s="717">
        <v>0</v>
      </c>
      <c r="EJ30" s="716">
        <v>1</v>
      </c>
      <c r="EK30" s="716">
        <v>1</v>
      </c>
      <c r="EL30" s="716">
        <v>1</v>
      </c>
      <c r="EM30" s="716">
        <v>1</v>
      </c>
      <c r="EN30" s="718">
        <v>0.65</v>
      </c>
      <c r="EO30" s="717">
        <v>0</v>
      </c>
      <c r="EP30" s="717">
        <v>0</v>
      </c>
      <c r="EQ30" s="716">
        <v>1</v>
      </c>
      <c r="ER30" s="716">
        <v>1</v>
      </c>
      <c r="ES30" s="716">
        <v>1</v>
      </c>
      <c r="ET30" s="716">
        <v>1</v>
      </c>
      <c r="EU30" s="718">
        <v>0.65</v>
      </c>
      <c r="EV30" s="717">
        <v>0</v>
      </c>
      <c r="EW30" s="717">
        <v>0</v>
      </c>
      <c r="EX30" s="716">
        <v>1</v>
      </c>
      <c r="EY30" s="716">
        <v>1</v>
      </c>
      <c r="EZ30" s="716">
        <v>1</v>
      </c>
      <c r="FA30" s="716">
        <v>1</v>
      </c>
      <c r="FB30" s="718">
        <v>0.65</v>
      </c>
      <c r="FC30" s="717">
        <v>0</v>
      </c>
      <c r="FD30" s="717">
        <v>0</v>
      </c>
      <c r="FE30" s="716">
        <v>1</v>
      </c>
      <c r="FF30" s="716">
        <v>1</v>
      </c>
      <c r="FG30" s="716">
        <v>1</v>
      </c>
      <c r="FH30" s="716">
        <v>0</v>
      </c>
      <c r="FI30" s="718">
        <v>0</v>
      </c>
      <c r="FJ30" s="717">
        <v>0</v>
      </c>
      <c r="FK30" s="717">
        <v>0</v>
      </c>
      <c r="FL30" s="716">
        <v>0</v>
      </c>
      <c r="FM30" s="716">
        <v>0</v>
      </c>
      <c r="FN30" s="716">
        <v>0</v>
      </c>
      <c r="FO30" s="716">
        <v>0</v>
      </c>
      <c r="FP30" s="718">
        <v>0</v>
      </c>
      <c r="FQ30" s="717">
        <v>0</v>
      </c>
      <c r="FR30" s="717">
        <v>0</v>
      </c>
      <c r="FS30" s="716">
        <v>0</v>
      </c>
      <c r="FT30" s="716">
        <v>0</v>
      </c>
      <c r="FU30" s="716">
        <v>0</v>
      </c>
      <c r="FV30" s="716">
        <v>0</v>
      </c>
      <c r="FW30" s="718">
        <v>0</v>
      </c>
      <c r="FX30" s="717">
        <v>0</v>
      </c>
      <c r="FY30" s="717">
        <v>0</v>
      </c>
      <c r="FZ30" s="716">
        <v>1</v>
      </c>
      <c r="GA30" s="716">
        <v>1</v>
      </c>
      <c r="GB30" s="716">
        <v>1</v>
      </c>
      <c r="GC30" s="716">
        <v>1</v>
      </c>
      <c r="GD30" s="718">
        <v>0.65</v>
      </c>
      <c r="GE30" s="717">
        <v>0</v>
      </c>
      <c r="GF30" s="717">
        <v>0</v>
      </c>
      <c r="GG30" s="716">
        <v>1</v>
      </c>
      <c r="GH30" s="716">
        <v>1</v>
      </c>
      <c r="GI30" s="716">
        <v>1</v>
      </c>
      <c r="GJ30" s="716">
        <v>1</v>
      </c>
      <c r="GK30" s="718">
        <v>0.65</v>
      </c>
      <c r="GL30" s="717">
        <v>0</v>
      </c>
      <c r="GM30" s="717">
        <v>0</v>
      </c>
      <c r="GN30" s="716">
        <v>1</v>
      </c>
      <c r="GO30" s="716">
        <v>1</v>
      </c>
      <c r="GP30" s="716">
        <v>1</v>
      </c>
      <c r="GQ30" s="716">
        <v>1</v>
      </c>
      <c r="GR30" s="718">
        <v>0.65</v>
      </c>
      <c r="GS30" s="717">
        <v>0</v>
      </c>
      <c r="GT30" s="717">
        <v>0</v>
      </c>
      <c r="GU30" s="716">
        <v>1</v>
      </c>
      <c r="GV30" s="716">
        <v>1</v>
      </c>
      <c r="GW30" s="716">
        <v>1</v>
      </c>
      <c r="GX30" s="716">
        <v>1</v>
      </c>
      <c r="GY30" s="718">
        <v>0.65</v>
      </c>
      <c r="GZ30" s="717">
        <v>0</v>
      </c>
      <c r="HA30" s="717">
        <v>0</v>
      </c>
      <c r="HB30" s="716">
        <v>1</v>
      </c>
      <c r="HC30" s="716">
        <v>1</v>
      </c>
      <c r="HD30" s="716">
        <v>1</v>
      </c>
      <c r="HE30" s="716">
        <v>1</v>
      </c>
      <c r="HF30" s="718">
        <v>0.65</v>
      </c>
      <c r="HG30" s="717">
        <v>0</v>
      </c>
      <c r="HH30" s="717">
        <v>0</v>
      </c>
      <c r="HI30" s="716">
        <v>1</v>
      </c>
      <c r="HJ30" s="716">
        <v>1</v>
      </c>
      <c r="HK30" s="716">
        <v>1</v>
      </c>
      <c r="HL30" s="716">
        <v>1</v>
      </c>
      <c r="HM30" s="718">
        <v>0.65</v>
      </c>
      <c r="HN30" s="717">
        <v>0</v>
      </c>
      <c r="HO30" s="717">
        <v>0</v>
      </c>
      <c r="HP30" s="716">
        <v>0</v>
      </c>
      <c r="HQ30" s="716">
        <v>0</v>
      </c>
      <c r="HR30" s="716">
        <v>0</v>
      </c>
      <c r="HS30" s="716">
        <v>0</v>
      </c>
      <c r="HT30" s="718">
        <v>0</v>
      </c>
      <c r="HU30" s="717">
        <v>0</v>
      </c>
      <c r="HV30" s="717">
        <v>0</v>
      </c>
      <c r="HW30" s="716">
        <v>1</v>
      </c>
      <c r="HX30" s="716">
        <v>1</v>
      </c>
      <c r="HY30" s="716">
        <v>1</v>
      </c>
      <c r="HZ30" s="716">
        <v>1</v>
      </c>
      <c r="IA30" s="718">
        <v>0.65</v>
      </c>
      <c r="IB30" s="717">
        <v>0</v>
      </c>
      <c r="IC30" s="717">
        <v>0</v>
      </c>
      <c r="ID30" s="716">
        <v>1</v>
      </c>
      <c r="IE30" s="716">
        <v>1</v>
      </c>
      <c r="IF30" s="716">
        <v>1</v>
      </c>
      <c r="IG30" s="716">
        <v>1</v>
      </c>
      <c r="IH30" s="718">
        <v>0</v>
      </c>
      <c r="II30" s="717">
        <v>0</v>
      </c>
      <c r="IJ30" s="717">
        <v>0</v>
      </c>
      <c r="IK30" s="716">
        <v>1</v>
      </c>
      <c r="IL30" s="716">
        <v>1</v>
      </c>
      <c r="IM30" s="716">
        <v>1</v>
      </c>
      <c r="IN30" s="716">
        <v>1</v>
      </c>
      <c r="IO30" s="718">
        <v>0.65</v>
      </c>
      <c r="IP30" s="717">
        <v>0</v>
      </c>
      <c r="IQ30" s="717">
        <v>0</v>
      </c>
      <c r="IR30" s="716">
        <v>0</v>
      </c>
      <c r="IS30" s="716">
        <v>1</v>
      </c>
      <c r="IT30" s="716">
        <v>1</v>
      </c>
      <c r="IU30" s="716">
        <v>1</v>
      </c>
      <c r="IV30" s="718">
        <v>0.65</v>
      </c>
      <c r="IW30" s="717">
        <v>0</v>
      </c>
      <c r="IX30" s="717">
        <v>0</v>
      </c>
      <c r="IY30" s="716">
        <v>1</v>
      </c>
      <c r="IZ30" s="716">
        <v>1</v>
      </c>
      <c r="JA30" s="716">
        <v>1</v>
      </c>
      <c r="JB30" s="716">
        <v>1</v>
      </c>
      <c r="JC30" s="718">
        <v>0.65</v>
      </c>
      <c r="JD30" s="717">
        <v>0</v>
      </c>
      <c r="JE30" s="717">
        <v>0</v>
      </c>
      <c r="JF30" s="716">
        <v>1</v>
      </c>
      <c r="JG30" s="716">
        <v>1</v>
      </c>
      <c r="JH30" s="716">
        <v>1</v>
      </c>
      <c r="JI30" s="716">
        <v>1</v>
      </c>
      <c r="JJ30" s="718">
        <v>0.65</v>
      </c>
      <c r="JK30" s="717">
        <v>0</v>
      </c>
      <c r="JL30" s="717">
        <v>0</v>
      </c>
      <c r="JM30" s="716">
        <v>1</v>
      </c>
      <c r="JN30" s="716">
        <v>1</v>
      </c>
      <c r="JO30" s="716">
        <v>1</v>
      </c>
      <c r="JP30" s="716">
        <v>1</v>
      </c>
      <c r="JQ30" s="718">
        <v>0.65</v>
      </c>
      <c r="JR30" s="717">
        <v>0</v>
      </c>
      <c r="JS30" s="717">
        <v>0</v>
      </c>
      <c r="JT30" s="716">
        <v>1</v>
      </c>
      <c r="JU30" s="716">
        <v>1</v>
      </c>
      <c r="JV30" s="716">
        <v>1</v>
      </c>
      <c r="JW30" s="716">
        <v>1</v>
      </c>
      <c r="JX30" s="718">
        <v>0.65</v>
      </c>
      <c r="JY30" s="717">
        <v>0</v>
      </c>
      <c r="JZ30" s="717">
        <v>0</v>
      </c>
      <c r="KA30" s="716">
        <v>1</v>
      </c>
      <c r="KB30" s="716">
        <v>1</v>
      </c>
      <c r="KC30" s="716">
        <v>1</v>
      </c>
      <c r="KD30" s="716">
        <v>1</v>
      </c>
      <c r="KE30" s="718">
        <v>0.65</v>
      </c>
      <c r="KF30" s="717">
        <v>0</v>
      </c>
      <c r="KG30" s="717">
        <v>0</v>
      </c>
      <c r="KH30" s="716">
        <v>0</v>
      </c>
      <c r="KI30" s="716">
        <v>0</v>
      </c>
      <c r="KJ30" s="717">
        <v>0</v>
      </c>
      <c r="KK30" s="717">
        <v>0</v>
      </c>
      <c r="KL30" s="716">
        <v>0</v>
      </c>
      <c r="KM30" s="717">
        <v>0</v>
      </c>
      <c r="KN30" s="717">
        <v>0</v>
      </c>
      <c r="KO30" s="716">
        <v>0</v>
      </c>
      <c r="KP30" s="716">
        <v>0</v>
      </c>
      <c r="KQ30" s="717">
        <v>0</v>
      </c>
      <c r="KR30" s="716">
        <v>1</v>
      </c>
      <c r="KS30" s="716">
        <v>0.65</v>
      </c>
      <c r="KT30" s="717">
        <v>0</v>
      </c>
      <c r="KU30" s="717">
        <v>0</v>
      </c>
      <c r="KV30" s="717">
        <v>0</v>
      </c>
      <c r="KW30" s="716">
        <v>1</v>
      </c>
      <c r="KX30" s="716">
        <v>1</v>
      </c>
      <c r="KY30" s="716">
        <v>1</v>
      </c>
      <c r="KZ30" s="718">
        <v>0.65</v>
      </c>
      <c r="LA30" s="717">
        <v>0</v>
      </c>
      <c r="LB30" s="717">
        <v>0</v>
      </c>
      <c r="LC30" s="716">
        <v>1</v>
      </c>
      <c r="LD30" s="716">
        <v>1</v>
      </c>
      <c r="LE30" s="716">
        <v>1</v>
      </c>
      <c r="LF30" s="716">
        <v>1</v>
      </c>
      <c r="LG30" s="718">
        <v>0.65</v>
      </c>
      <c r="LH30" s="717">
        <v>0</v>
      </c>
      <c r="LI30" s="717">
        <v>0</v>
      </c>
      <c r="LJ30" s="716">
        <v>1</v>
      </c>
      <c r="LK30" s="716">
        <v>1</v>
      </c>
      <c r="LL30" s="716">
        <v>1</v>
      </c>
      <c r="LM30" s="716">
        <v>1</v>
      </c>
      <c r="LN30" s="718">
        <v>0.65</v>
      </c>
      <c r="LO30" s="717">
        <v>0</v>
      </c>
      <c r="LP30" s="717">
        <v>0</v>
      </c>
      <c r="LQ30" s="716">
        <v>1</v>
      </c>
      <c r="LR30" s="716">
        <v>1</v>
      </c>
      <c r="LS30" s="716">
        <v>1</v>
      </c>
      <c r="LT30" s="716">
        <v>1</v>
      </c>
      <c r="LU30" s="718">
        <v>0.65</v>
      </c>
      <c r="LV30" s="717">
        <v>0</v>
      </c>
      <c r="LW30" s="717">
        <v>0</v>
      </c>
      <c r="LX30" s="716">
        <v>1</v>
      </c>
      <c r="LY30" s="716">
        <v>1</v>
      </c>
      <c r="LZ30" s="716">
        <v>1</v>
      </c>
      <c r="MA30" s="716">
        <v>1</v>
      </c>
      <c r="MB30" s="718">
        <v>0.65</v>
      </c>
      <c r="MC30" s="717">
        <v>0</v>
      </c>
      <c r="MD30" s="717">
        <v>0</v>
      </c>
      <c r="ME30" s="716">
        <v>1</v>
      </c>
      <c r="MF30" s="716">
        <v>1</v>
      </c>
      <c r="MG30" s="716">
        <v>1</v>
      </c>
      <c r="MH30" s="716">
        <v>1</v>
      </c>
      <c r="MI30" s="718">
        <v>0.65</v>
      </c>
      <c r="MJ30" s="717">
        <v>0</v>
      </c>
      <c r="MK30" s="717">
        <v>0</v>
      </c>
      <c r="ML30" s="716">
        <v>1</v>
      </c>
      <c r="MM30" s="716">
        <v>0</v>
      </c>
      <c r="MN30" s="716">
        <v>1</v>
      </c>
      <c r="MO30" s="716">
        <v>1</v>
      </c>
      <c r="MP30" s="718">
        <v>0.65</v>
      </c>
      <c r="MQ30" s="717">
        <v>0</v>
      </c>
      <c r="MR30" s="717">
        <v>0</v>
      </c>
      <c r="MS30" s="716">
        <v>1</v>
      </c>
      <c r="MT30" s="716">
        <v>1</v>
      </c>
      <c r="MU30" s="716">
        <v>1</v>
      </c>
      <c r="MV30" s="716">
        <v>1</v>
      </c>
      <c r="MW30" s="718">
        <v>0.65</v>
      </c>
      <c r="MX30" s="717">
        <v>0</v>
      </c>
      <c r="MY30" s="717">
        <v>0</v>
      </c>
      <c r="MZ30" s="716">
        <v>1</v>
      </c>
      <c r="NA30" s="716">
        <v>1</v>
      </c>
      <c r="NB30" s="716">
        <v>1</v>
      </c>
      <c r="NC30" s="716">
        <v>1</v>
      </c>
      <c r="ND30" s="718">
        <v>0.65</v>
      </c>
      <c r="NE30" s="717">
        <v>0</v>
      </c>
      <c r="NF30" s="717">
        <v>0</v>
      </c>
      <c r="NG30" s="716">
        <v>1</v>
      </c>
      <c r="NH30" s="716">
        <v>1</v>
      </c>
      <c r="NI30" s="716">
        <v>1</v>
      </c>
      <c r="NJ30" s="716">
        <v>1</v>
      </c>
      <c r="NK30" s="718">
        <v>0.65</v>
      </c>
      <c r="NL30" s="717">
        <v>0</v>
      </c>
      <c r="NM30" s="717">
        <v>0</v>
      </c>
      <c r="NN30" s="716">
        <v>1</v>
      </c>
      <c r="NO30" s="716">
        <v>1</v>
      </c>
      <c r="NP30" s="716">
        <v>1</v>
      </c>
      <c r="NQ30" s="716">
        <v>1</v>
      </c>
      <c r="NR30" s="718">
        <v>0.65</v>
      </c>
      <c r="NS30" s="717">
        <v>0</v>
      </c>
      <c r="NT30" s="717">
        <v>0</v>
      </c>
      <c r="NU30" s="716">
        <v>1</v>
      </c>
      <c r="NV30" s="716">
        <v>1</v>
      </c>
      <c r="NW30" s="716">
        <v>1</v>
      </c>
      <c r="NX30" s="716">
        <v>1</v>
      </c>
      <c r="NY30" s="718">
        <v>0.65</v>
      </c>
      <c r="NZ30" s="717">
        <v>0</v>
      </c>
      <c r="OA30" s="717">
        <v>0</v>
      </c>
      <c r="OB30" s="716">
        <v>1</v>
      </c>
      <c r="OC30" s="716">
        <v>1</v>
      </c>
      <c r="OD30" s="716">
        <v>1</v>
      </c>
      <c r="OE30" s="716">
        <v>1</v>
      </c>
      <c r="OF30" s="718">
        <v>0.65</v>
      </c>
      <c r="OG30" s="717">
        <v>0</v>
      </c>
      <c r="OH30" s="717">
        <v>0</v>
      </c>
      <c r="OI30" s="716">
        <v>1</v>
      </c>
      <c r="OJ30" s="716">
        <v>1</v>
      </c>
      <c r="OK30" s="716">
        <v>1</v>
      </c>
      <c r="OL30" s="716">
        <v>1</v>
      </c>
      <c r="OM30" s="718">
        <v>0.65</v>
      </c>
      <c r="ON30" s="717">
        <v>0</v>
      </c>
      <c r="OO30" s="717">
        <v>0</v>
      </c>
      <c r="OP30" s="716">
        <v>1</v>
      </c>
      <c r="OQ30" s="716">
        <v>1</v>
      </c>
      <c r="OR30" s="716">
        <v>1</v>
      </c>
      <c r="OS30" s="716">
        <v>1</v>
      </c>
      <c r="OT30" s="718">
        <v>0.65</v>
      </c>
      <c r="OU30" s="717">
        <v>0</v>
      </c>
      <c r="OV30" s="717">
        <v>0</v>
      </c>
      <c r="OW30" s="716">
        <v>0</v>
      </c>
      <c r="OX30" s="716">
        <v>1</v>
      </c>
      <c r="OY30" s="716">
        <v>1</v>
      </c>
      <c r="OZ30" s="716">
        <v>1</v>
      </c>
      <c r="PA30" s="718">
        <v>0.65</v>
      </c>
      <c r="PB30" s="717">
        <v>0</v>
      </c>
      <c r="PC30" s="717">
        <v>0</v>
      </c>
      <c r="PD30" s="716">
        <v>1</v>
      </c>
      <c r="PE30" s="716">
        <v>1</v>
      </c>
      <c r="PF30" s="716">
        <v>1</v>
      </c>
      <c r="PG30" s="716">
        <v>0</v>
      </c>
      <c r="PH30" s="718">
        <v>0</v>
      </c>
      <c r="PI30" s="717">
        <v>0</v>
      </c>
      <c r="PJ30" s="717">
        <v>0</v>
      </c>
      <c r="PK30" s="716">
        <v>1</v>
      </c>
      <c r="PL30" s="716">
        <v>1</v>
      </c>
      <c r="PM30" s="716">
        <v>1</v>
      </c>
      <c r="PN30" s="716">
        <v>1</v>
      </c>
      <c r="PO30" s="718">
        <v>0.65</v>
      </c>
      <c r="PP30" s="717"/>
      <c r="PQ30" s="717"/>
      <c r="PR30" s="716">
        <v>1</v>
      </c>
      <c r="PS30" s="716">
        <v>1</v>
      </c>
      <c r="PT30" s="716">
        <v>1</v>
      </c>
      <c r="PU30" s="716">
        <v>1</v>
      </c>
      <c r="PV30" s="718">
        <v>0.65</v>
      </c>
      <c r="PW30" s="717"/>
      <c r="PX30" s="717"/>
      <c r="PY30" s="716">
        <v>1</v>
      </c>
      <c r="PZ30" s="716">
        <v>1</v>
      </c>
      <c r="QA30" s="716">
        <v>1</v>
      </c>
      <c r="QB30" s="716">
        <v>0</v>
      </c>
      <c r="QC30" s="718">
        <v>0.65</v>
      </c>
      <c r="QD30" s="717"/>
      <c r="QE30" s="717"/>
      <c r="QF30" s="716">
        <v>1</v>
      </c>
      <c r="QG30" s="716">
        <v>1</v>
      </c>
      <c r="QH30" s="716">
        <v>1</v>
      </c>
      <c r="QI30" s="716">
        <v>1</v>
      </c>
      <c r="QJ30" s="718">
        <v>0.65</v>
      </c>
      <c r="QK30" s="717"/>
      <c r="QL30" s="717"/>
      <c r="QM30" s="716">
        <v>1</v>
      </c>
      <c r="QN30" s="716">
        <v>1</v>
      </c>
      <c r="QO30" s="716">
        <v>1</v>
      </c>
      <c r="QP30" s="716">
        <v>1</v>
      </c>
      <c r="QQ30" s="718">
        <v>0.65</v>
      </c>
      <c r="QR30" s="717"/>
      <c r="QS30" s="717"/>
      <c r="QT30" s="716">
        <v>1</v>
      </c>
      <c r="QU30" s="716">
        <v>1</v>
      </c>
      <c r="QV30" s="716">
        <v>1</v>
      </c>
      <c r="QW30" s="716">
        <v>1</v>
      </c>
      <c r="QX30" s="718">
        <v>0.65</v>
      </c>
      <c r="QY30" s="717"/>
      <c r="QZ30" s="717"/>
      <c r="RA30" s="716">
        <v>1</v>
      </c>
      <c r="RB30" s="716">
        <v>1</v>
      </c>
      <c r="RC30" s="716">
        <v>1</v>
      </c>
      <c r="RD30" s="717"/>
      <c r="RE30" s="718">
        <v>0.65</v>
      </c>
      <c r="RF30" s="717"/>
      <c r="RG30" s="717"/>
      <c r="RH30" s="716">
        <v>1</v>
      </c>
      <c r="RI30" s="716">
        <v>1</v>
      </c>
      <c r="RJ30" s="716">
        <v>1</v>
      </c>
      <c r="RK30" s="716">
        <v>1</v>
      </c>
      <c r="RL30" s="718">
        <v>0.65</v>
      </c>
      <c r="RM30" s="717"/>
      <c r="RN30" s="717"/>
      <c r="RO30" s="716">
        <v>1</v>
      </c>
      <c r="RP30" s="716">
        <v>1</v>
      </c>
      <c r="RQ30" s="716">
        <v>1</v>
      </c>
      <c r="RR30" s="716">
        <v>1</v>
      </c>
      <c r="RS30" s="718">
        <v>0.65</v>
      </c>
      <c r="RT30" s="717"/>
      <c r="RU30" s="717"/>
      <c r="RV30" s="716">
        <v>1</v>
      </c>
      <c r="RW30" s="716">
        <v>1</v>
      </c>
      <c r="RX30" s="716">
        <v>1</v>
      </c>
      <c r="RY30" s="716">
        <v>1</v>
      </c>
      <c r="RZ30" s="718">
        <v>0.65</v>
      </c>
      <c r="SA30" s="717"/>
      <c r="SB30" s="717"/>
      <c r="SC30" s="716">
        <v>1</v>
      </c>
      <c r="SD30" s="716">
        <v>1</v>
      </c>
      <c r="SE30" s="716">
        <v>1</v>
      </c>
      <c r="SF30" s="716">
        <v>1</v>
      </c>
      <c r="SG30" s="718">
        <v>0.65</v>
      </c>
      <c r="SH30" s="717"/>
      <c r="SI30" s="717"/>
      <c r="SJ30" s="716">
        <v>1</v>
      </c>
      <c r="SK30" s="716">
        <v>1</v>
      </c>
      <c r="SL30" s="716">
        <v>1</v>
      </c>
      <c r="SM30" s="716">
        <v>1</v>
      </c>
      <c r="SN30" s="718">
        <v>0.65</v>
      </c>
      <c r="SO30" s="717"/>
      <c r="SP30" s="717"/>
      <c r="SQ30" s="716">
        <v>1</v>
      </c>
      <c r="SR30" s="716">
        <v>1</v>
      </c>
      <c r="SS30" s="716">
        <v>1</v>
      </c>
      <c r="ST30" s="716">
        <v>1</v>
      </c>
      <c r="SU30" s="762">
        <v>0.65</v>
      </c>
      <c r="SV30" s="755"/>
      <c r="SW30" s="749"/>
      <c r="SX30" s="748">
        <v>1</v>
      </c>
      <c r="SY30" s="748">
        <v>1</v>
      </c>
      <c r="SZ30" s="748">
        <v>1</v>
      </c>
      <c r="TA30" s="748">
        <v>1</v>
      </c>
      <c r="TB30" s="750">
        <v>0.65</v>
      </c>
      <c r="TC30" s="749"/>
      <c r="TD30" s="749"/>
      <c r="TE30" s="748">
        <v>0</v>
      </c>
      <c r="TF30" s="748">
        <v>0</v>
      </c>
      <c r="TG30" s="748">
        <v>0</v>
      </c>
      <c r="TH30" s="748">
        <v>1</v>
      </c>
      <c r="TI30" s="750">
        <v>0</v>
      </c>
      <c r="TJ30" s="749"/>
      <c r="TK30" s="749"/>
      <c r="TL30" s="748">
        <v>1</v>
      </c>
      <c r="TM30" s="748">
        <v>1</v>
      </c>
      <c r="TN30" s="748">
        <v>1</v>
      </c>
      <c r="TO30" s="748">
        <v>1</v>
      </c>
      <c r="TP30" s="750">
        <v>0.65</v>
      </c>
      <c r="TQ30" s="749"/>
      <c r="TR30" s="749"/>
      <c r="TS30" s="748">
        <v>1</v>
      </c>
      <c r="TT30" s="748">
        <v>1</v>
      </c>
      <c r="TU30" s="748">
        <v>1</v>
      </c>
      <c r="TV30" s="748">
        <v>1</v>
      </c>
      <c r="TW30" s="750">
        <v>0.65</v>
      </c>
      <c r="TX30" s="749"/>
      <c r="TY30" s="766"/>
      <c r="TZ30" s="761">
        <v>1</v>
      </c>
      <c r="UA30" s="756">
        <v>1</v>
      </c>
      <c r="UB30" s="748">
        <v>1</v>
      </c>
      <c r="UC30" s="748">
        <v>1</v>
      </c>
      <c r="UD30" s="750">
        <v>0.65</v>
      </c>
      <c r="UE30" s="749"/>
      <c r="UF30" s="749"/>
      <c r="UG30" s="748">
        <v>1</v>
      </c>
      <c r="UH30" s="748">
        <v>1</v>
      </c>
      <c r="UI30" s="748">
        <v>1</v>
      </c>
      <c r="UJ30" s="748">
        <v>1</v>
      </c>
      <c r="UK30" s="750">
        <v>0.65</v>
      </c>
      <c r="UL30" s="749"/>
      <c r="UM30" s="749"/>
      <c r="UN30" s="748">
        <v>0</v>
      </c>
      <c r="UO30" s="748">
        <v>1</v>
      </c>
      <c r="UP30" s="748">
        <v>1</v>
      </c>
      <c r="UQ30" s="748">
        <v>1</v>
      </c>
      <c r="UR30" s="750">
        <v>0.65</v>
      </c>
      <c r="US30" s="749"/>
      <c r="UT30" s="749"/>
      <c r="UU30" s="748">
        <v>1</v>
      </c>
      <c r="UV30" s="748">
        <v>1</v>
      </c>
      <c r="UW30" s="748">
        <v>0</v>
      </c>
      <c r="UX30" s="748">
        <v>1</v>
      </c>
      <c r="UY30" s="750">
        <v>0.65</v>
      </c>
      <c r="UZ30" s="749"/>
      <c r="VA30" s="749"/>
      <c r="VB30" s="748">
        <v>0</v>
      </c>
      <c r="VC30" s="767">
        <v>0</v>
      </c>
      <c r="VD30" s="761">
        <v>0</v>
      </c>
      <c r="VE30" s="761">
        <v>0</v>
      </c>
      <c r="VF30" s="761">
        <v>0</v>
      </c>
      <c r="VG30" s="763"/>
      <c r="VH30" s="763"/>
      <c r="VI30" s="761">
        <v>0</v>
      </c>
      <c r="VJ30" s="761">
        <v>0</v>
      </c>
      <c r="VK30" s="761">
        <v>0</v>
      </c>
      <c r="VL30" s="761">
        <v>0</v>
      </c>
      <c r="VM30" s="761">
        <v>0</v>
      </c>
      <c r="VN30" s="763"/>
      <c r="VO30" s="763"/>
      <c r="VP30" s="761">
        <v>1</v>
      </c>
      <c r="VQ30" s="761">
        <v>1</v>
      </c>
      <c r="VR30" s="761">
        <v>1</v>
      </c>
      <c r="VS30" s="761">
        <v>1</v>
      </c>
      <c r="VT30" s="762">
        <v>0.65</v>
      </c>
      <c r="VU30" s="763"/>
      <c r="VV30" s="763"/>
      <c r="VW30" s="761">
        <v>1</v>
      </c>
      <c r="VX30" s="761">
        <v>1</v>
      </c>
      <c r="VY30" s="761">
        <v>1</v>
      </c>
      <c r="VZ30" s="761">
        <v>1</v>
      </c>
      <c r="WA30" s="762">
        <v>0.65</v>
      </c>
      <c r="WB30" s="763"/>
      <c r="WC30" s="763"/>
      <c r="WD30" s="761">
        <v>1</v>
      </c>
      <c r="WE30" s="761">
        <v>1</v>
      </c>
      <c r="WF30" s="761">
        <v>1</v>
      </c>
      <c r="WG30" s="761">
        <v>1</v>
      </c>
      <c r="WH30" s="762">
        <v>0.65</v>
      </c>
      <c r="WI30" s="763"/>
      <c r="WJ30" s="763"/>
      <c r="WK30" s="761">
        <v>1</v>
      </c>
      <c r="WL30" s="761">
        <v>1</v>
      </c>
      <c r="WM30" s="761">
        <v>1</v>
      </c>
      <c r="WN30" s="761">
        <v>0</v>
      </c>
      <c r="WO30" s="762">
        <v>0.65</v>
      </c>
      <c r="WP30" s="763"/>
      <c r="WQ30" s="763"/>
      <c r="WR30" s="761">
        <v>0</v>
      </c>
      <c r="WS30" s="761">
        <v>0</v>
      </c>
      <c r="WT30" s="761">
        <v>1</v>
      </c>
      <c r="WU30" s="761">
        <v>1</v>
      </c>
      <c r="WV30" s="762">
        <v>0.65</v>
      </c>
      <c r="WW30" s="763"/>
      <c r="WX30" s="763"/>
      <c r="WY30" s="761">
        <v>1</v>
      </c>
      <c r="WZ30" s="761">
        <v>1</v>
      </c>
      <c r="XA30" s="761">
        <v>1</v>
      </c>
      <c r="XB30" s="761">
        <v>1</v>
      </c>
      <c r="XC30" s="762">
        <v>0.65</v>
      </c>
      <c r="XD30" s="763"/>
      <c r="XE30" s="763"/>
      <c r="XF30" s="761">
        <v>1</v>
      </c>
      <c r="XG30" s="761">
        <v>1</v>
      </c>
      <c r="XH30" s="761">
        <v>1</v>
      </c>
      <c r="XI30" s="761">
        <v>1</v>
      </c>
      <c r="XJ30" s="762">
        <v>0.65</v>
      </c>
      <c r="XK30" s="763"/>
      <c r="XL30" s="763"/>
      <c r="XM30" s="761">
        <v>1</v>
      </c>
      <c r="XN30" s="761">
        <v>1</v>
      </c>
      <c r="XO30" s="761">
        <v>1</v>
      </c>
      <c r="XP30" s="761">
        <v>1</v>
      </c>
      <c r="XQ30" s="762">
        <v>0</v>
      </c>
      <c r="XR30" s="763"/>
      <c r="XS30" s="763"/>
      <c r="XT30" s="761">
        <v>0</v>
      </c>
      <c r="XU30" s="761">
        <v>1</v>
      </c>
      <c r="XV30" s="761">
        <v>1</v>
      </c>
      <c r="XW30" s="761">
        <v>1</v>
      </c>
      <c r="XX30" s="762">
        <v>0.65</v>
      </c>
      <c r="XY30" s="763"/>
      <c r="XZ30" s="763"/>
      <c r="YA30" s="761">
        <v>1</v>
      </c>
      <c r="YB30" s="761">
        <v>1</v>
      </c>
      <c r="YC30" s="761">
        <v>1</v>
      </c>
      <c r="YD30" s="761">
        <v>1</v>
      </c>
      <c r="YE30" s="762">
        <v>0.65</v>
      </c>
      <c r="YF30" s="763"/>
      <c r="YG30" s="763"/>
      <c r="YH30" s="761">
        <v>0</v>
      </c>
      <c r="YI30" s="761">
        <v>0</v>
      </c>
      <c r="YJ30" s="761">
        <v>0</v>
      </c>
      <c r="YK30" s="761">
        <v>0</v>
      </c>
      <c r="YL30" s="761">
        <v>0</v>
      </c>
      <c r="YM30" s="763"/>
      <c r="YN30" s="763"/>
      <c r="YO30" s="761">
        <v>0</v>
      </c>
      <c r="YP30" s="761">
        <v>0</v>
      </c>
      <c r="YQ30" s="761">
        <v>0</v>
      </c>
      <c r="YR30" s="761">
        <v>0</v>
      </c>
      <c r="YS30" s="761">
        <v>0</v>
      </c>
      <c r="YT30" s="763"/>
      <c r="YU30" s="763"/>
      <c r="YV30" s="761">
        <v>0</v>
      </c>
      <c r="YW30" s="761">
        <v>0</v>
      </c>
      <c r="YX30" s="761">
        <v>1</v>
      </c>
      <c r="YY30" s="761">
        <v>1</v>
      </c>
      <c r="YZ30" s="762">
        <v>0.65</v>
      </c>
      <c r="ZA30" s="763"/>
      <c r="ZB30" s="763"/>
      <c r="ZC30" s="761">
        <v>1</v>
      </c>
      <c r="ZD30" s="761">
        <v>1</v>
      </c>
      <c r="ZE30" s="761">
        <v>1</v>
      </c>
      <c r="ZF30" s="761">
        <v>1</v>
      </c>
      <c r="ZG30" s="762">
        <v>0.65</v>
      </c>
      <c r="ZH30" s="763"/>
      <c r="ZI30" s="763"/>
      <c r="ZJ30" s="761">
        <v>1</v>
      </c>
      <c r="ZK30" s="761">
        <v>1</v>
      </c>
      <c r="ZL30" s="761">
        <v>1</v>
      </c>
      <c r="ZM30" s="761">
        <v>1</v>
      </c>
      <c r="ZN30" s="762">
        <v>0.65</v>
      </c>
      <c r="ZO30" s="763"/>
      <c r="ZP30" s="763"/>
      <c r="ZQ30" s="761">
        <v>1</v>
      </c>
      <c r="ZR30" s="761">
        <v>1</v>
      </c>
      <c r="ZS30" s="761">
        <v>1</v>
      </c>
      <c r="ZT30" s="761">
        <v>1</v>
      </c>
      <c r="ZU30" s="762">
        <v>0.65</v>
      </c>
      <c r="ZV30" s="763"/>
      <c r="ZW30" s="763"/>
      <c r="ZX30" s="761">
        <v>1</v>
      </c>
      <c r="ZY30" s="761">
        <v>1</v>
      </c>
      <c r="ZZ30" s="761">
        <v>1</v>
      </c>
      <c r="AAA30" s="761">
        <v>1</v>
      </c>
      <c r="AAB30" s="762">
        <v>0.65</v>
      </c>
      <c r="AAC30" s="763"/>
      <c r="AAD30" s="763"/>
      <c r="AAE30" s="761">
        <v>1</v>
      </c>
      <c r="AAF30" s="761">
        <v>1</v>
      </c>
      <c r="AAG30" s="761">
        <v>1</v>
      </c>
      <c r="AAH30" s="761">
        <v>1</v>
      </c>
      <c r="AAI30" s="762">
        <v>0.65</v>
      </c>
      <c r="AAJ30" s="763"/>
      <c r="AAK30" s="763"/>
      <c r="AAL30" s="761">
        <v>1</v>
      </c>
      <c r="AAM30" s="761">
        <v>1</v>
      </c>
      <c r="AAN30" s="761">
        <v>1</v>
      </c>
      <c r="AAO30" s="761">
        <v>1</v>
      </c>
      <c r="AAP30" s="762">
        <v>0.65</v>
      </c>
      <c r="AAQ30" s="763"/>
      <c r="AAR30" s="763"/>
      <c r="AAS30" s="761">
        <v>1</v>
      </c>
      <c r="AAT30" s="761">
        <v>1</v>
      </c>
      <c r="AAU30" s="761">
        <v>1</v>
      </c>
      <c r="AAV30" s="761">
        <v>0</v>
      </c>
      <c r="AAW30" s="762">
        <v>0.65</v>
      </c>
      <c r="AAX30" s="763"/>
      <c r="AAY30" s="763"/>
      <c r="AAZ30" s="761">
        <v>1</v>
      </c>
      <c r="ABA30" s="761">
        <v>1</v>
      </c>
      <c r="ABB30" s="761">
        <v>1</v>
      </c>
      <c r="ABC30" s="761">
        <v>1</v>
      </c>
      <c r="ABD30" s="762">
        <v>0.65</v>
      </c>
      <c r="ABE30" s="763"/>
      <c r="ABF30" s="763"/>
      <c r="ABG30" s="761">
        <v>1</v>
      </c>
      <c r="ABH30" s="761">
        <v>1</v>
      </c>
      <c r="ABI30" s="761">
        <v>1</v>
      </c>
      <c r="ABJ30" s="761">
        <v>1</v>
      </c>
      <c r="ABK30" s="762">
        <v>0.65</v>
      </c>
      <c r="ABL30" s="763"/>
      <c r="ABM30" s="763"/>
      <c r="ABN30" s="761">
        <v>1</v>
      </c>
      <c r="ABO30" s="761">
        <v>1</v>
      </c>
      <c r="ABP30" s="761">
        <v>1</v>
      </c>
      <c r="ABQ30" s="761">
        <v>1</v>
      </c>
      <c r="ABR30" s="762">
        <v>0.65</v>
      </c>
      <c r="ABS30" s="763"/>
      <c r="ABT30" s="763"/>
      <c r="ABU30" s="761">
        <v>1</v>
      </c>
      <c r="ABV30" s="761">
        <v>1</v>
      </c>
      <c r="ABW30" s="761">
        <v>0</v>
      </c>
      <c r="ABX30" s="761">
        <v>1</v>
      </c>
      <c r="ABY30" s="762">
        <v>0.65</v>
      </c>
      <c r="ABZ30" s="763"/>
      <c r="ACA30" s="763"/>
      <c r="ACB30" s="761">
        <v>1</v>
      </c>
      <c r="ACC30" s="761">
        <v>1</v>
      </c>
      <c r="ACD30" s="761">
        <v>0</v>
      </c>
      <c r="ACE30" s="761">
        <v>1</v>
      </c>
      <c r="ACF30" s="761">
        <v>0.65</v>
      </c>
      <c r="ACG30" s="763"/>
      <c r="ACH30" s="763"/>
      <c r="ACI30" s="761">
        <v>0</v>
      </c>
      <c r="ACJ30" s="761">
        <v>1</v>
      </c>
      <c r="ACK30" s="761">
        <v>1</v>
      </c>
      <c r="ACL30" s="761">
        <v>1</v>
      </c>
      <c r="ACM30" s="762">
        <v>0.65</v>
      </c>
      <c r="ACN30" s="763"/>
      <c r="ACO30" s="763"/>
      <c r="ACP30" s="761">
        <v>1</v>
      </c>
      <c r="ACQ30" s="761">
        <v>1</v>
      </c>
      <c r="ACR30" s="761">
        <v>1</v>
      </c>
      <c r="ACS30" s="761">
        <v>1</v>
      </c>
      <c r="ACT30" s="762">
        <v>0</v>
      </c>
      <c r="ACU30" s="763"/>
      <c r="ACV30" s="763"/>
      <c r="ACW30" s="761">
        <v>1</v>
      </c>
      <c r="ACX30" s="761">
        <v>1</v>
      </c>
      <c r="ACY30" s="761">
        <v>1</v>
      </c>
      <c r="ACZ30" s="761">
        <v>1</v>
      </c>
      <c r="ADA30" s="762">
        <v>0.65</v>
      </c>
      <c r="ADB30" s="763"/>
      <c r="ADC30" s="763"/>
      <c r="ADD30" s="761">
        <v>1</v>
      </c>
      <c r="ADE30" s="761">
        <v>1</v>
      </c>
      <c r="ADF30" s="761">
        <v>1</v>
      </c>
      <c r="ADG30" s="761">
        <v>0</v>
      </c>
      <c r="ADH30" s="762">
        <v>0</v>
      </c>
      <c r="ADI30" s="763"/>
      <c r="ADJ30" s="763"/>
      <c r="ADK30" s="761">
        <v>1</v>
      </c>
      <c r="ADL30" s="761">
        <v>1</v>
      </c>
      <c r="ADM30" s="761">
        <v>1</v>
      </c>
      <c r="ADN30" s="761">
        <v>1</v>
      </c>
      <c r="ADO30" s="762">
        <v>0</v>
      </c>
      <c r="ADP30" s="763"/>
      <c r="ADQ30" s="763"/>
      <c r="ADR30" s="761">
        <v>1</v>
      </c>
      <c r="ADS30" s="761">
        <v>1</v>
      </c>
      <c r="ADT30" s="761">
        <v>1</v>
      </c>
      <c r="ADU30" s="761">
        <v>0</v>
      </c>
      <c r="ADV30" s="762">
        <v>0</v>
      </c>
      <c r="ADW30" s="763"/>
      <c r="ADX30" s="763"/>
      <c r="ADY30" s="761">
        <v>1</v>
      </c>
      <c r="ADZ30" s="761">
        <v>1</v>
      </c>
      <c r="AEA30" s="761">
        <v>1</v>
      </c>
      <c r="AEB30" s="761">
        <v>1</v>
      </c>
      <c r="AEC30" s="762">
        <v>0</v>
      </c>
      <c r="AED30" s="763"/>
      <c r="AEE30" s="763"/>
      <c r="AEF30" s="761">
        <v>1</v>
      </c>
      <c r="AEG30" s="761">
        <v>1</v>
      </c>
      <c r="AEH30" s="761">
        <v>1</v>
      </c>
      <c r="AEI30" s="761">
        <v>1</v>
      </c>
      <c r="AEJ30" s="762">
        <v>0.65</v>
      </c>
      <c r="AEK30" s="763"/>
      <c r="AEL30" s="763"/>
      <c r="AEM30" s="761">
        <v>1</v>
      </c>
      <c r="AEN30" s="761">
        <v>1</v>
      </c>
      <c r="AEO30" s="761">
        <v>1</v>
      </c>
      <c r="AEP30" s="761">
        <v>0</v>
      </c>
      <c r="AEQ30" s="762">
        <v>0</v>
      </c>
      <c r="AER30" s="763"/>
      <c r="AES30" s="763"/>
      <c r="AET30" s="761">
        <v>1</v>
      </c>
      <c r="AEU30" s="761">
        <v>1</v>
      </c>
      <c r="AEV30" s="761">
        <v>1</v>
      </c>
      <c r="AEW30" s="761">
        <v>1</v>
      </c>
      <c r="AEX30" s="762">
        <v>0.65</v>
      </c>
      <c r="AEY30" s="763"/>
      <c r="AEZ30" s="763"/>
      <c r="AFA30" s="761">
        <v>0</v>
      </c>
      <c r="AFB30" s="761">
        <v>0</v>
      </c>
      <c r="AFC30" s="761">
        <v>0</v>
      </c>
      <c r="AFD30" s="761">
        <v>0</v>
      </c>
      <c r="AFE30" s="762">
        <v>0</v>
      </c>
      <c r="AFF30" s="763"/>
      <c r="AFG30" s="763"/>
      <c r="AFH30" s="761">
        <v>1</v>
      </c>
      <c r="AFI30" s="761">
        <v>1</v>
      </c>
      <c r="AFJ30" s="761">
        <v>1</v>
      </c>
      <c r="AFK30" s="761">
        <v>1</v>
      </c>
      <c r="AFL30" s="762">
        <v>0.65</v>
      </c>
      <c r="AFM30" s="763"/>
      <c r="AFN30" s="763"/>
      <c r="AFO30" s="761">
        <v>1</v>
      </c>
      <c r="AFP30" s="761">
        <v>1</v>
      </c>
      <c r="AFQ30" s="761">
        <v>1</v>
      </c>
      <c r="AFR30" s="761">
        <v>1</v>
      </c>
      <c r="AFS30" s="762">
        <v>0.65</v>
      </c>
      <c r="AFT30" s="763"/>
      <c r="AFU30" s="763"/>
      <c r="AFV30" s="761">
        <v>1</v>
      </c>
      <c r="AFW30" s="761">
        <v>1</v>
      </c>
      <c r="AFX30" s="761">
        <v>1</v>
      </c>
      <c r="AFY30" s="761">
        <v>1</v>
      </c>
      <c r="AFZ30" s="762">
        <v>0.65</v>
      </c>
      <c r="AGA30" s="763"/>
      <c r="AGB30" s="763"/>
      <c r="AGC30" s="761">
        <v>1</v>
      </c>
      <c r="AGD30" s="761">
        <v>1</v>
      </c>
      <c r="AGE30" s="761">
        <v>1</v>
      </c>
      <c r="AGF30" s="761">
        <v>1</v>
      </c>
      <c r="AGG30" s="762">
        <v>0.65</v>
      </c>
      <c r="AGH30" s="763"/>
      <c r="AGI30" s="763"/>
      <c r="AGJ30" s="761">
        <v>1</v>
      </c>
      <c r="AGK30" s="761">
        <v>1</v>
      </c>
      <c r="AGL30" s="761">
        <v>1</v>
      </c>
      <c r="AGM30" s="761">
        <v>1</v>
      </c>
      <c r="AGN30" s="762">
        <v>0.65</v>
      </c>
      <c r="AGO30" s="763"/>
      <c r="AGP30" s="763"/>
      <c r="AGQ30" s="761">
        <v>1</v>
      </c>
      <c r="AGR30" s="761">
        <v>1</v>
      </c>
      <c r="AGS30" s="761">
        <v>1</v>
      </c>
      <c r="AGT30" s="761">
        <v>1</v>
      </c>
      <c r="AGU30" s="762">
        <v>0.65</v>
      </c>
      <c r="AGV30" s="763"/>
      <c r="AGW30" s="763"/>
      <c r="AGX30" s="761">
        <v>1</v>
      </c>
      <c r="AGY30" s="761">
        <v>1</v>
      </c>
      <c r="AGZ30" s="761">
        <v>1</v>
      </c>
      <c r="AHA30" s="761">
        <v>1</v>
      </c>
      <c r="AHB30" s="762">
        <v>0.65</v>
      </c>
      <c r="AHC30" s="763"/>
      <c r="AHD30" s="763"/>
      <c r="AHE30" s="761">
        <v>1</v>
      </c>
      <c r="AHF30" s="761">
        <v>1</v>
      </c>
      <c r="AHG30" s="761">
        <v>1</v>
      </c>
      <c r="AHH30" s="761">
        <v>1</v>
      </c>
      <c r="AHI30" s="762">
        <v>0</v>
      </c>
      <c r="AHJ30" s="763"/>
      <c r="AHK30" s="763"/>
      <c r="AHL30" s="761">
        <v>1</v>
      </c>
      <c r="AHM30" s="761">
        <v>1</v>
      </c>
      <c r="AHN30" s="761">
        <v>1</v>
      </c>
      <c r="AHO30" s="761">
        <v>1</v>
      </c>
      <c r="AHP30" s="762">
        <v>0.65</v>
      </c>
      <c r="AHQ30" s="763"/>
      <c r="AHR30" s="763"/>
      <c r="AHS30" s="761">
        <v>1</v>
      </c>
      <c r="AHT30" s="761">
        <v>1</v>
      </c>
      <c r="AHU30" s="761">
        <v>1</v>
      </c>
      <c r="AHV30" s="761">
        <v>1</v>
      </c>
      <c r="AHW30" s="762">
        <v>0.65</v>
      </c>
      <c r="AHX30" s="763"/>
      <c r="AHY30" s="763"/>
      <c r="AHZ30" s="761">
        <v>0</v>
      </c>
      <c r="AIA30" s="761">
        <v>0</v>
      </c>
      <c r="AIB30" s="761">
        <v>0</v>
      </c>
      <c r="AIC30" s="761">
        <v>0</v>
      </c>
      <c r="AID30" s="761">
        <v>0</v>
      </c>
      <c r="AIE30" s="763"/>
      <c r="AIF30" s="763"/>
      <c r="AIG30" s="761">
        <v>0</v>
      </c>
      <c r="AIH30" s="761">
        <v>0</v>
      </c>
      <c r="AII30" s="761">
        <v>0</v>
      </c>
      <c r="AIJ30" s="761">
        <v>0</v>
      </c>
      <c r="AIK30" s="761">
        <v>0</v>
      </c>
      <c r="AIL30" s="763"/>
      <c r="AIM30" s="763"/>
      <c r="AIN30" s="761">
        <v>0</v>
      </c>
      <c r="AIO30" s="761">
        <v>0</v>
      </c>
      <c r="AIP30" s="761">
        <v>0</v>
      </c>
      <c r="AIQ30" s="761">
        <v>0</v>
      </c>
      <c r="AIR30" s="762">
        <v>0</v>
      </c>
      <c r="AIS30" s="763"/>
      <c r="AIT30" s="763"/>
      <c r="AIU30" s="761">
        <v>0</v>
      </c>
      <c r="AIV30" s="761">
        <v>0</v>
      </c>
      <c r="AIW30" s="761">
        <v>0</v>
      </c>
      <c r="AIX30" s="761">
        <v>0</v>
      </c>
      <c r="AIY30" s="762">
        <v>0</v>
      </c>
      <c r="AIZ30" s="763"/>
      <c r="AJA30" s="763"/>
      <c r="AJB30" s="761">
        <v>1</v>
      </c>
      <c r="AJC30" s="761">
        <v>1</v>
      </c>
      <c r="AJD30" s="761">
        <v>1</v>
      </c>
      <c r="AJE30" s="761">
        <v>1</v>
      </c>
      <c r="AJF30" s="762">
        <v>0.65</v>
      </c>
      <c r="AJG30" s="763"/>
      <c r="AJH30" s="763"/>
      <c r="AJI30" s="761">
        <v>0</v>
      </c>
      <c r="AJJ30" s="761">
        <v>0</v>
      </c>
      <c r="AJK30" s="761">
        <v>0</v>
      </c>
      <c r="AJL30" s="761">
        <v>0</v>
      </c>
      <c r="AJM30" s="761">
        <v>0</v>
      </c>
      <c r="AJN30" s="763"/>
      <c r="AJO30" s="763"/>
      <c r="AJP30" s="761">
        <v>0</v>
      </c>
      <c r="AJQ30" s="761">
        <v>0</v>
      </c>
      <c r="AJR30" s="761">
        <v>0</v>
      </c>
      <c r="AJS30" s="761">
        <v>0</v>
      </c>
      <c r="AJT30" s="762">
        <v>0</v>
      </c>
      <c r="AJU30" s="763"/>
      <c r="AJV30" s="763"/>
      <c r="AJW30" s="761">
        <v>1</v>
      </c>
      <c r="AJX30" s="761">
        <v>1</v>
      </c>
      <c r="AJY30" s="761">
        <v>1</v>
      </c>
      <c r="AJZ30" s="761">
        <v>1</v>
      </c>
      <c r="AKA30" s="762">
        <v>0.65</v>
      </c>
      <c r="AKB30" s="763"/>
      <c r="AKC30" s="763"/>
      <c r="AKD30" s="761">
        <v>1</v>
      </c>
      <c r="AKE30" s="761">
        <v>1</v>
      </c>
      <c r="AKF30" s="761">
        <v>1</v>
      </c>
      <c r="AKG30" s="761">
        <v>1</v>
      </c>
      <c r="AKH30" s="762">
        <v>0.65</v>
      </c>
      <c r="AKI30" s="763"/>
      <c r="AKJ30" s="763"/>
      <c r="AKK30" s="761">
        <v>1</v>
      </c>
      <c r="AKL30" s="761">
        <v>1</v>
      </c>
      <c r="AKM30" s="761">
        <v>1</v>
      </c>
      <c r="AKN30" s="761">
        <v>1</v>
      </c>
      <c r="AKO30" s="762">
        <v>0.65</v>
      </c>
      <c r="AKP30" s="763"/>
      <c r="AKQ30" s="763"/>
      <c r="AKR30" s="761">
        <v>1</v>
      </c>
      <c r="AKS30" s="761">
        <v>1</v>
      </c>
      <c r="AKT30" s="761">
        <v>0</v>
      </c>
      <c r="AKU30" s="761">
        <v>1</v>
      </c>
      <c r="AKV30" s="762">
        <v>0.65</v>
      </c>
      <c r="AKW30" s="763"/>
      <c r="AKX30" s="763"/>
      <c r="AKY30" s="761">
        <v>1</v>
      </c>
      <c r="AKZ30" s="761">
        <v>1</v>
      </c>
      <c r="ALA30" s="761">
        <v>1</v>
      </c>
      <c r="ALB30" s="761">
        <v>1</v>
      </c>
      <c r="ALC30" s="762">
        <v>0.65</v>
      </c>
      <c r="ALD30" s="763"/>
      <c r="ALE30" s="763"/>
      <c r="ALF30" s="761">
        <v>1</v>
      </c>
      <c r="ALG30" s="761">
        <v>1</v>
      </c>
      <c r="ALH30" s="761">
        <v>1</v>
      </c>
      <c r="ALI30" s="761">
        <v>1</v>
      </c>
      <c r="ALJ30" s="762">
        <v>0.65</v>
      </c>
      <c r="ALK30" s="763"/>
      <c r="ALL30" s="763"/>
      <c r="ALM30" s="761">
        <v>1</v>
      </c>
      <c r="ALN30" s="761">
        <v>1</v>
      </c>
      <c r="ALO30" s="761">
        <v>1</v>
      </c>
      <c r="ALP30" s="761">
        <v>1</v>
      </c>
      <c r="ALQ30" s="762">
        <v>0.65</v>
      </c>
      <c r="ALR30" s="763"/>
      <c r="ALS30" s="763"/>
      <c r="ALT30" s="761">
        <v>0</v>
      </c>
      <c r="ALU30" s="761">
        <v>0</v>
      </c>
      <c r="ALV30" s="761">
        <v>0</v>
      </c>
      <c r="ALW30" s="761">
        <v>0</v>
      </c>
      <c r="ALX30" s="761">
        <v>0</v>
      </c>
      <c r="ALY30" s="763"/>
      <c r="ALZ30" s="763"/>
      <c r="AMA30" s="761">
        <v>1</v>
      </c>
      <c r="AMB30" s="761">
        <v>1</v>
      </c>
      <c r="AMC30" s="761">
        <v>1</v>
      </c>
      <c r="AMD30" s="761">
        <v>1</v>
      </c>
      <c r="AME30" s="762">
        <v>0.65</v>
      </c>
      <c r="AMF30" s="763"/>
      <c r="AMG30" s="763"/>
      <c r="AMH30" s="761">
        <v>0</v>
      </c>
      <c r="AMI30" s="761">
        <v>0</v>
      </c>
      <c r="AMJ30" s="761">
        <v>0</v>
      </c>
      <c r="AMK30" s="761">
        <v>0</v>
      </c>
      <c r="AML30" s="762">
        <v>0</v>
      </c>
      <c r="AMM30" s="763"/>
      <c r="AMN30" s="763"/>
      <c r="AMO30" s="761">
        <v>0</v>
      </c>
      <c r="AMP30" s="761">
        <v>0</v>
      </c>
      <c r="AMQ30" s="761">
        <v>0</v>
      </c>
      <c r="AMR30" s="761">
        <v>0</v>
      </c>
      <c r="AMS30" s="762">
        <v>0</v>
      </c>
      <c r="AMT30" s="763"/>
      <c r="AMU30" s="763"/>
      <c r="AMV30" s="761">
        <v>1</v>
      </c>
      <c r="AMW30" s="761">
        <v>1</v>
      </c>
      <c r="AMX30" s="761">
        <v>0</v>
      </c>
      <c r="AMY30" s="761">
        <v>1</v>
      </c>
      <c r="AMZ30" s="762">
        <v>0.65</v>
      </c>
      <c r="ANA30" s="763"/>
      <c r="ANB30" s="763"/>
      <c r="ANC30" s="761">
        <v>1</v>
      </c>
      <c r="AND30" s="761">
        <v>1</v>
      </c>
      <c r="ANE30" s="761">
        <v>1</v>
      </c>
      <c r="ANF30" s="761">
        <v>1</v>
      </c>
      <c r="ANG30" s="762">
        <v>0.65</v>
      </c>
      <c r="ANH30" s="763"/>
      <c r="ANI30" s="763"/>
      <c r="ANJ30" s="761">
        <v>1</v>
      </c>
      <c r="ANK30" s="761">
        <v>1</v>
      </c>
      <c r="ANL30" s="761">
        <v>1</v>
      </c>
      <c r="ANM30" s="761">
        <v>1</v>
      </c>
      <c r="ANN30" s="762">
        <v>0.65</v>
      </c>
      <c r="ANO30" s="763"/>
      <c r="ANP30" s="763"/>
      <c r="ANQ30" s="761">
        <v>1</v>
      </c>
      <c r="ANR30" s="761">
        <v>1</v>
      </c>
      <c r="ANS30" s="761">
        <v>1</v>
      </c>
      <c r="ANT30" s="761">
        <v>1</v>
      </c>
      <c r="ANU30" s="762">
        <v>0.65</v>
      </c>
      <c r="ANV30" s="763"/>
      <c r="ANW30" s="763"/>
      <c r="ANX30" s="761">
        <v>1</v>
      </c>
      <c r="ANY30" s="761">
        <v>1</v>
      </c>
      <c r="ANZ30" s="761">
        <v>1</v>
      </c>
      <c r="AOA30" s="761">
        <v>1</v>
      </c>
      <c r="AOB30" s="762">
        <v>0.65</v>
      </c>
      <c r="AOC30" s="763"/>
      <c r="AOD30" s="763"/>
      <c r="AOE30" s="761">
        <v>1</v>
      </c>
      <c r="AOF30" s="761">
        <v>1</v>
      </c>
      <c r="AOG30" s="761">
        <v>1</v>
      </c>
      <c r="AOH30" s="761">
        <v>1</v>
      </c>
      <c r="AOI30" s="762">
        <v>0.65</v>
      </c>
      <c r="AOJ30" s="763"/>
      <c r="AOK30" s="763"/>
      <c r="AOL30" s="761">
        <v>1</v>
      </c>
      <c r="AOM30" s="761">
        <v>1</v>
      </c>
      <c r="AON30" s="761">
        <v>1</v>
      </c>
      <c r="AOO30" s="761">
        <v>1</v>
      </c>
      <c r="AOP30" s="762">
        <v>0.65</v>
      </c>
      <c r="AOQ30" s="763"/>
      <c r="AOR30" s="763"/>
      <c r="AOS30" s="761">
        <v>1</v>
      </c>
      <c r="AOT30" s="761">
        <v>1</v>
      </c>
      <c r="AOU30" s="761">
        <v>1</v>
      </c>
      <c r="AOV30" s="761">
        <v>1</v>
      </c>
      <c r="AOW30" s="762">
        <v>0.65</v>
      </c>
    </row>
    <row r="31" spans="1:1089" s="764" customFormat="1" ht="10.5" customHeight="1">
      <c r="A31" s="942" t="s">
        <v>164</v>
      </c>
      <c r="B31" s="771" t="s">
        <v>165</v>
      </c>
      <c r="C31" s="772" t="str">
        <f>A31&amp;" "&amp;B31</f>
        <v>Iga Adamczuk</v>
      </c>
      <c r="D31" s="771" t="s">
        <v>163</v>
      </c>
      <c r="E31" s="771" t="s">
        <v>6</v>
      </c>
      <c r="F31" s="757"/>
      <c r="G31" s="713">
        <v>1</v>
      </c>
      <c r="H31" s="713">
        <v>1</v>
      </c>
      <c r="I31" s="713">
        <v>1</v>
      </c>
      <c r="J31" s="713">
        <v>1</v>
      </c>
      <c r="K31" s="714">
        <v>0.65</v>
      </c>
      <c r="L31" s="715">
        <v>0</v>
      </c>
      <c r="M31" s="715">
        <v>0</v>
      </c>
      <c r="N31" s="713">
        <v>1</v>
      </c>
      <c r="O31" s="713">
        <v>1</v>
      </c>
      <c r="P31" s="713">
        <v>1</v>
      </c>
      <c r="Q31" s="713">
        <v>1</v>
      </c>
      <c r="R31" s="714">
        <v>0.65</v>
      </c>
      <c r="S31" s="715">
        <v>0</v>
      </c>
      <c r="T31" s="715">
        <v>0</v>
      </c>
      <c r="U31" s="713">
        <v>1</v>
      </c>
      <c r="V31" s="713">
        <v>1</v>
      </c>
      <c r="W31" s="713">
        <v>1</v>
      </c>
      <c r="X31" s="713">
        <v>1</v>
      </c>
      <c r="Y31" s="714">
        <v>0.65</v>
      </c>
      <c r="Z31" s="715">
        <v>0</v>
      </c>
      <c r="AA31" s="715">
        <v>0</v>
      </c>
      <c r="AB31" s="713">
        <v>0</v>
      </c>
      <c r="AC31" s="713">
        <v>1</v>
      </c>
      <c r="AD31" s="713">
        <v>1</v>
      </c>
      <c r="AE31" s="713">
        <v>1</v>
      </c>
      <c r="AF31" s="714">
        <v>0.65</v>
      </c>
      <c r="AG31" s="715">
        <v>0</v>
      </c>
      <c r="AH31" s="715">
        <v>0</v>
      </c>
      <c r="AI31" s="713">
        <v>1</v>
      </c>
      <c r="AJ31" s="713">
        <v>1</v>
      </c>
      <c r="AK31" s="713">
        <v>1</v>
      </c>
      <c r="AL31" s="713">
        <v>1</v>
      </c>
      <c r="AM31" s="714">
        <v>0.65</v>
      </c>
      <c r="AN31" s="715">
        <v>0</v>
      </c>
      <c r="AO31" s="715">
        <v>0</v>
      </c>
      <c r="AP31" s="713">
        <v>1</v>
      </c>
      <c r="AQ31" s="713">
        <v>1</v>
      </c>
      <c r="AR31" s="713">
        <v>1</v>
      </c>
      <c r="AS31" s="713">
        <v>1</v>
      </c>
      <c r="AT31" s="714">
        <v>0.65</v>
      </c>
      <c r="AU31" s="715">
        <v>0</v>
      </c>
      <c r="AV31" s="715">
        <v>0</v>
      </c>
      <c r="AW31" s="713">
        <v>1</v>
      </c>
      <c r="AX31" s="713">
        <v>1</v>
      </c>
      <c r="AY31" s="713">
        <v>1</v>
      </c>
      <c r="AZ31" s="713">
        <v>1</v>
      </c>
      <c r="BA31" s="714">
        <v>0.65</v>
      </c>
      <c r="BB31" s="715">
        <v>0</v>
      </c>
      <c r="BC31" s="715">
        <v>0</v>
      </c>
      <c r="BD31" s="716">
        <v>0</v>
      </c>
      <c r="BE31" s="716">
        <v>0</v>
      </c>
      <c r="BF31" s="716">
        <v>0</v>
      </c>
      <c r="BG31" s="716">
        <v>0</v>
      </c>
      <c r="BH31" s="716">
        <v>0</v>
      </c>
      <c r="BI31" s="717">
        <v>0</v>
      </c>
      <c r="BJ31" s="717">
        <v>0</v>
      </c>
      <c r="BK31" s="716">
        <v>0</v>
      </c>
      <c r="BL31" s="716">
        <v>0</v>
      </c>
      <c r="BM31" s="716">
        <v>0</v>
      </c>
      <c r="BN31" s="716">
        <v>1</v>
      </c>
      <c r="BO31" s="718">
        <v>0.65</v>
      </c>
      <c r="BP31" s="717">
        <v>0</v>
      </c>
      <c r="BQ31" s="717">
        <v>0</v>
      </c>
      <c r="BR31" s="716">
        <v>1</v>
      </c>
      <c r="BS31" s="716">
        <v>1</v>
      </c>
      <c r="BT31" s="716">
        <v>1</v>
      </c>
      <c r="BU31" s="716">
        <v>1</v>
      </c>
      <c r="BV31" s="718">
        <v>0.65</v>
      </c>
      <c r="BW31" s="717">
        <v>0</v>
      </c>
      <c r="BX31" s="717">
        <v>0</v>
      </c>
      <c r="BY31" s="716">
        <v>0</v>
      </c>
      <c r="BZ31" s="716">
        <v>1</v>
      </c>
      <c r="CA31" s="716">
        <v>1</v>
      </c>
      <c r="CB31" s="716">
        <v>1</v>
      </c>
      <c r="CC31" s="718">
        <v>0.65</v>
      </c>
      <c r="CD31" s="717">
        <v>0</v>
      </c>
      <c r="CE31" s="717">
        <v>0</v>
      </c>
      <c r="CF31" s="716">
        <v>0</v>
      </c>
      <c r="CG31" s="716">
        <v>1</v>
      </c>
      <c r="CH31" s="716">
        <v>1</v>
      </c>
      <c r="CI31" s="716">
        <v>0</v>
      </c>
      <c r="CJ31" s="718">
        <v>0.65</v>
      </c>
      <c r="CK31" s="717">
        <v>0</v>
      </c>
      <c r="CL31" s="717">
        <v>0</v>
      </c>
      <c r="CM31" s="716">
        <v>0</v>
      </c>
      <c r="CN31" s="716">
        <v>1</v>
      </c>
      <c r="CO31" s="716">
        <v>1</v>
      </c>
      <c r="CP31" s="716">
        <v>1</v>
      </c>
      <c r="CQ31" s="718">
        <v>0.65</v>
      </c>
      <c r="CR31" s="717">
        <v>0</v>
      </c>
      <c r="CS31" s="717">
        <v>0</v>
      </c>
      <c r="CT31" s="716">
        <v>0</v>
      </c>
      <c r="CU31" s="716">
        <v>1</v>
      </c>
      <c r="CV31" s="716">
        <v>1</v>
      </c>
      <c r="CW31" s="716">
        <v>1</v>
      </c>
      <c r="CX31" s="718">
        <v>0.65</v>
      </c>
      <c r="CY31" s="717">
        <v>0</v>
      </c>
      <c r="CZ31" s="717">
        <v>0</v>
      </c>
      <c r="DA31" s="716">
        <v>0</v>
      </c>
      <c r="DB31" s="716">
        <v>1</v>
      </c>
      <c r="DC31" s="716">
        <v>1</v>
      </c>
      <c r="DD31" s="716">
        <v>1</v>
      </c>
      <c r="DE31" s="718">
        <v>0.65</v>
      </c>
      <c r="DF31" s="717">
        <v>0</v>
      </c>
      <c r="DG31" s="717">
        <v>0</v>
      </c>
      <c r="DH31" s="716">
        <v>0</v>
      </c>
      <c r="DI31" s="716">
        <v>1</v>
      </c>
      <c r="DJ31" s="716">
        <v>1</v>
      </c>
      <c r="DK31" s="716">
        <v>1</v>
      </c>
      <c r="DL31" s="718">
        <v>0.65</v>
      </c>
      <c r="DM31" s="717">
        <v>0</v>
      </c>
      <c r="DN31" s="717">
        <v>0</v>
      </c>
      <c r="DO31" s="716">
        <v>0</v>
      </c>
      <c r="DP31" s="716">
        <v>1</v>
      </c>
      <c r="DQ31" s="716">
        <v>1</v>
      </c>
      <c r="DR31" s="716">
        <v>1</v>
      </c>
      <c r="DS31" s="718">
        <v>0.65</v>
      </c>
      <c r="DT31" s="717">
        <v>0</v>
      </c>
      <c r="DU31" s="717">
        <v>0</v>
      </c>
      <c r="DV31" s="716">
        <v>0</v>
      </c>
      <c r="DW31" s="716">
        <v>0</v>
      </c>
      <c r="DX31" s="716">
        <v>1</v>
      </c>
      <c r="DY31" s="716">
        <v>1</v>
      </c>
      <c r="DZ31" s="718">
        <v>0.65</v>
      </c>
      <c r="EA31" s="717">
        <v>0</v>
      </c>
      <c r="EB31" s="717">
        <v>0</v>
      </c>
      <c r="EC31" s="716">
        <v>0</v>
      </c>
      <c r="ED31" s="716">
        <v>1</v>
      </c>
      <c r="EE31" s="716">
        <v>1</v>
      </c>
      <c r="EF31" s="716">
        <v>1</v>
      </c>
      <c r="EG31" s="718">
        <v>0.65</v>
      </c>
      <c r="EH31" s="717">
        <v>0</v>
      </c>
      <c r="EI31" s="717">
        <v>0</v>
      </c>
      <c r="EJ31" s="716">
        <v>0</v>
      </c>
      <c r="EK31" s="716">
        <v>1</v>
      </c>
      <c r="EL31" s="716">
        <v>1</v>
      </c>
      <c r="EM31" s="716">
        <v>1</v>
      </c>
      <c r="EN31" s="718">
        <v>0.65</v>
      </c>
      <c r="EO31" s="717">
        <v>0</v>
      </c>
      <c r="EP31" s="717">
        <v>0</v>
      </c>
      <c r="EQ31" s="716">
        <v>0</v>
      </c>
      <c r="ER31" s="716">
        <v>1</v>
      </c>
      <c r="ES31" s="716">
        <v>1</v>
      </c>
      <c r="ET31" s="716">
        <v>0</v>
      </c>
      <c r="EU31" s="718">
        <v>0</v>
      </c>
      <c r="EV31" s="717">
        <v>0</v>
      </c>
      <c r="EW31" s="717">
        <v>0</v>
      </c>
      <c r="EX31" s="716">
        <v>0</v>
      </c>
      <c r="EY31" s="716">
        <v>1</v>
      </c>
      <c r="EZ31" s="716">
        <v>1</v>
      </c>
      <c r="FA31" s="716">
        <v>1</v>
      </c>
      <c r="FB31" s="718">
        <v>0.65</v>
      </c>
      <c r="FC31" s="717">
        <v>0</v>
      </c>
      <c r="FD31" s="717">
        <v>0</v>
      </c>
      <c r="FE31" s="716">
        <v>0</v>
      </c>
      <c r="FF31" s="716">
        <v>1</v>
      </c>
      <c r="FG31" s="716">
        <v>1</v>
      </c>
      <c r="FH31" s="716">
        <v>0</v>
      </c>
      <c r="FI31" s="718">
        <v>0.65</v>
      </c>
      <c r="FJ31" s="717">
        <v>0</v>
      </c>
      <c r="FK31" s="717">
        <v>0</v>
      </c>
      <c r="FL31" s="716">
        <v>0</v>
      </c>
      <c r="FM31" s="716">
        <v>1</v>
      </c>
      <c r="FN31" s="716">
        <v>1</v>
      </c>
      <c r="FO31" s="716">
        <v>1</v>
      </c>
      <c r="FP31" s="718">
        <v>0.65</v>
      </c>
      <c r="FQ31" s="717">
        <v>0</v>
      </c>
      <c r="FR31" s="717">
        <v>0</v>
      </c>
      <c r="FS31" s="716">
        <v>0</v>
      </c>
      <c r="FT31" s="716">
        <v>1</v>
      </c>
      <c r="FU31" s="716">
        <v>0</v>
      </c>
      <c r="FV31" s="716">
        <v>1</v>
      </c>
      <c r="FW31" s="718">
        <v>0.65</v>
      </c>
      <c r="FX31" s="717">
        <v>0</v>
      </c>
      <c r="FY31" s="717">
        <v>0</v>
      </c>
      <c r="FZ31" s="716">
        <v>0</v>
      </c>
      <c r="GA31" s="716">
        <v>1</v>
      </c>
      <c r="GB31" s="716">
        <v>1</v>
      </c>
      <c r="GC31" s="716">
        <v>1</v>
      </c>
      <c r="GD31" s="718">
        <v>0</v>
      </c>
      <c r="GE31" s="717">
        <v>0</v>
      </c>
      <c r="GF31" s="717">
        <v>0</v>
      </c>
      <c r="GG31" s="716">
        <v>0</v>
      </c>
      <c r="GH31" s="716">
        <v>0</v>
      </c>
      <c r="GI31" s="716">
        <v>0</v>
      </c>
      <c r="GJ31" s="716">
        <v>1</v>
      </c>
      <c r="GK31" s="718">
        <v>0.65</v>
      </c>
      <c r="GL31" s="717">
        <v>0</v>
      </c>
      <c r="GM31" s="717">
        <v>0</v>
      </c>
      <c r="GN31" s="716">
        <v>0</v>
      </c>
      <c r="GO31" s="716">
        <v>1</v>
      </c>
      <c r="GP31" s="716">
        <v>1</v>
      </c>
      <c r="GQ31" s="716">
        <v>1</v>
      </c>
      <c r="GR31" s="718">
        <v>0.65</v>
      </c>
      <c r="GS31" s="717">
        <v>0</v>
      </c>
      <c r="GT31" s="717">
        <v>0</v>
      </c>
      <c r="GU31" s="716">
        <v>0</v>
      </c>
      <c r="GV31" s="716">
        <v>1</v>
      </c>
      <c r="GW31" s="716">
        <v>1</v>
      </c>
      <c r="GX31" s="716">
        <v>1</v>
      </c>
      <c r="GY31" s="718">
        <v>0.65</v>
      </c>
      <c r="GZ31" s="717">
        <v>0</v>
      </c>
      <c r="HA31" s="717">
        <v>0</v>
      </c>
      <c r="HB31" s="716">
        <v>0</v>
      </c>
      <c r="HC31" s="716">
        <v>1</v>
      </c>
      <c r="HD31" s="716">
        <v>1</v>
      </c>
      <c r="HE31" s="716">
        <v>1</v>
      </c>
      <c r="HF31" s="718">
        <v>0.65</v>
      </c>
      <c r="HG31" s="717">
        <v>0</v>
      </c>
      <c r="HH31" s="717">
        <v>0</v>
      </c>
      <c r="HI31" s="716">
        <v>1</v>
      </c>
      <c r="HJ31" s="716">
        <v>1</v>
      </c>
      <c r="HK31" s="716">
        <v>1</v>
      </c>
      <c r="HL31" s="716">
        <v>1</v>
      </c>
      <c r="HM31" s="718">
        <v>0.65</v>
      </c>
      <c r="HN31" s="717">
        <v>0</v>
      </c>
      <c r="HO31" s="717">
        <v>0</v>
      </c>
      <c r="HP31" s="716">
        <v>1</v>
      </c>
      <c r="HQ31" s="716">
        <v>1</v>
      </c>
      <c r="HR31" s="716">
        <v>1</v>
      </c>
      <c r="HS31" s="716">
        <v>0</v>
      </c>
      <c r="HT31" s="718">
        <v>0.65</v>
      </c>
      <c r="HU31" s="717">
        <v>0</v>
      </c>
      <c r="HV31" s="717">
        <v>0</v>
      </c>
      <c r="HW31" s="716">
        <v>1</v>
      </c>
      <c r="HX31" s="716">
        <v>1</v>
      </c>
      <c r="HY31" s="716">
        <v>1</v>
      </c>
      <c r="HZ31" s="716">
        <v>1</v>
      </c>
      <c r="IA31" s="718">
        <v>0.65</v>
      </c>
      <c r="IB31" s="717">
        <v>0</v>
      </c>
      <c r="IC31" s="717">
        <v>0</v>
      </c>
      <c r="ID31" s="716">
        <v>1</v>
      </c>
      <c r="IE31" s="716">
        <v>1</v>
      </c>
      <c r="IF31" s="716">
        <v>1</v>
      </c>
      <c r="IG31" s="716">
        <v>1</v>
      </c>
      <c r="IH31" s="718">
        <v>0</v>
      </c>
      <c r="II31" s="717">
        <v>0</v>
      </c>
      <c r="IJ31" s="717">
        <v>0</v>
      </c>
      <c r="IK31" s="716">
        <v>1</v>
      </c>
      <c r="IL31" s="716">
        <v>1</v>
      </c>
      <c r="IM31" s="716">
        <v>1</v>
      </c>
      <c r="IN31" s="716">
        <v>1</v>
      </c>
      <c r="IO31" s="718">
        <v>0.65</v>
      </c>
      <c r="IP31" s="717">
        <v>0</v>
      </c>
      <c r="IQ31" s="717">
        <v>0</v>
      </c>
      <c r="IR31" s="716">
        <v>0</v>
      </c>
      <c r="IS31" s="716">
        <v>1</v>
      </c>
      <c r="IT31" s="716">
        <v>1</v>
      </c>
      <c r="IU31" s="716">
        <v>1</v>
      </c>
      <c r="IV31" s="718">
        <v>0.65</v>
      </c>
      <c r="IW31" s="717">
        <v>0</v>
      </c>
      <c r="IX31" s="717">
        <v>0</v>
      </c>
      <c r="IY31" s="716">
        <v>1</v>
      </c>
      <c r="IZ31" s="716">
        <v>1</v>
      </c>
      <c r="JA31" s="716">
        <v>1</v>
      </c>
      <c r="JB31" s="716">
        <v>1</v>
      </c>
      <c r="JC31" s="718">
        <v>0.65</v>
      </c>
      <c r="JD31" s="717">
        <v>0</v>
      </c>
      <c r="JE31" s="717">
        <v>0</v>
      </c>
      <c r="JF31" s="716">
        <v>1</v>
      </c>
      <c r="JG31" s="716">
        <v>1</v>
      </c>
      <c r="JH31" s="716">
        <v>1</v>
      </c>
      <c r="JI31" s="716">
        <v>1</v>
      </c>
      <c r="JJ31" s="718">
        <v>0.65</v>
      </c>
      <c r="JK31" s="717">
        <v>0</v>
      </c>
      <c r="JL31" s="717">
        <v>0</v>
      </c>
      <c r="JM31" s="716">
        <v>1</v>
      </c>
      <c r="JN31" s="716">
        <v>1</v>
      </c>
      <c r="JO31" s="716">
        <v>1</v>
      </c>
      <c r="JP31" s="716">
        <v>1</v>
      </c>
      <c r="JQ31" s="718">
        <v>0.65</v>
      </c>
      <c r="JR31" s="717">
        <v>0</v>
      </c>
      <c r="JS31" s="717">
        <v>0</v>
      </c>
      <c r="JT31" s="716">
        <v>1</v>
      </c>
      <c r="JU31" s="716">
        <v>1</v>
      </c>
      <c r="JV31" s="716">
        <v>1</v>
      </c>
      <c r="JW31" s="716">
        <v>1</v>
      </c>
      <c r="JX31" s="718">
        <v>0.65</v>
      </c>
      <c r="JY31" s="717">
        <v>0</v>
      </c>
      <c r="JZ31" s="717">
        <v>0</v>
      </c>
      <c r="KA31" s="716">
        <v>1</v>
      </c>
      <c r="KB31" s="716">
        <v>1</v>
      </c>
      <c r="KC31" s="716">
        <v>1</v>
      </c>
      <c r="KD31" s="716">
        <v>1</v>
      </c>
      <c r="KE31" s="718">
        <v>0.65</v>
      </c>
      <c r="KF31" s="717">
        <v>0</v>
      </c>
      <c r="KG31" s="717">
        <v>0</v>
      </c>
      <c r="KH31" s="716">
        <v>1</v>
      </c>
      <c r="KI31" s="716">
        <v>1</v>
      </c>
      <c r="KJ31" s="717">
        <v>0</v>
      </c>
      <c r="KK31" s="717">
        <v>0</v>
      </c>
      <c r="KL31" s="716">
        <v>0.65</v>
      </c>
      <c r="KM31" s="717">
        <v>0</v>
      </c>
      <c r="KN31" s="717">
        <v>0</v>
      </c>
      <c r="KO31" s="716">
        <v>1</v>
      </c>
      <c r="KP31" s="716">
        <v>1</v>
      </c>
      <c r="KQ31" s="717">
        <v>0</v>
      </c>
      <c r="KR31" s="716">
        <v>1</v>
      </c>
      <c r="KS31" s="716">
        <v>0.65</v>
      </c>
      <c r="KT31" s="717">
        <v>0</v>
      </c>
      <c r="KU31" s="717">
        <v>0</v>
      </c>
      <c r="KV31" s="717">
        <v>0</v>
      </c>
      <c r="KW31" s="716">
        <v>1</v>
      </c>
      <c r="KX31" s="716">
        <v>1</v>
      </c>
      <c r="KY31" s="716">
        <v>1</v>
      </c>
      <c r="KZ31" s="718">
        <v>0.65</v>
      </c>
      <c r="LA31" s="717">
        <v>0</v>
      </c>
      <c r="LB31" s="717">
        <v>0</v>
      </c>
      <c r="LC31" s="716">
        <v>1</v>
      </c>
      <c r="LD31" s="716">
        <v>1</v>
      </c>
      <c r="LE31" s="716">
        <v>1</v>
      </c>
      <c r="LF31" s="716">
        <v>1</v>
      </c>
      <c r="LG31" s="718">
        <v>0.65</v>
      </c>
      <c r="LH31" s="717">
        <v>0</v>
      </c>
      <c r="LI31" s="717">
        <v>0</v>
      </c>
      <c r="LJ31" s="716">
        <v>1</v>
      </c>
      <c r="LK31" s="716">
        <v>1</v>
      </c>
      <c r="LL31" s="716">
        <v>1</v>
      </c>
      <c r="LM31" s="716">
        <v>1</v>
      </c>
      <c r="LN31" s="718">
        <v>0.65</v>
      </c>
      <c r="LO31" s="717">
        <v>0</v>
      </c>
      <c r="LP31" s="717">
        <v>0</v>
      </c>
      <c r="LQ31" s="716">
        <v>1</v>
      </c>
      <c r="LR31" s="716">
        <v>1</v>
      </c>
      <c r="LS31" s="716">
        <v>1</v>
      </c>
      <c r="LT31" s="716">
        <v>1</v>
      </c>
      <c r="LU31" s="718">
        <v>0.65</v>
      </c>
      <c r="LV31" s="717">
        <v>0</v>
      </c>
      <c r="LW31" s="717">
        <v>0</v>
      </c>
      <c r="LX31" s="716">
        <v>1</v>
      </c>
      <c r="LY31" s="716">
        <v>1</v>
      </c>
      <c r="LZ31" s="716">
        <v>1</v>
      </c>
      <c r="MA31" s="716">
        <v>1</v>
      </c>
      <c r="MB31" s="718">
        <v>0.65</v>
      </c>
      <c r="MC31" s="717">
        <v>0</v>
      </c>
      <c r="MD31" s="717">
        <v>0</v>
      </c>
      <c r="ME31" s="716">
        <v>1</v>
      </c>
      <c r="MF31" s="716">
        <v>1</v>
      </c>
      <c r="MG31" s="716">
        <v>1</v>
      </c>
      <c r="MH31" s="716">
        <v>1</v>
      </c>
      <c r="MI31" s="718">
        <v>0.65</v>
      </c>
      <c r="MJ31" s="717">
        <v>0</v>
      </c>
      <c r="MK31" s="717">
        <v>0</v>
      </c>
      <c r="ML31" s="716">
        <v>1</v>
      </c>
      <c r="MM31" s="716">
        <v>1</v>
      </c>
      <c r="MN31" s="716">
        <v>1</v>
      </c>
      <c r="MO31" s="716">
        <v>1</v>
      </c>
      <c r="MP31" s="718">
        <v>0.65</v>
      </c>
      <c r="MQ31" s="717">
        <v>0</v>
      </c>
      <c r="MR31" s="717">
        <v>0</v>
      </c>
      <c r="MS31" s="716">
        <v>1</v>
      </c>
      <c r="MT31" s="716">
        <v>1</v>
      </c>
      <c r="MU31" s="716">
        <v>1</v>
      </c>
      <c r="MV31" s="716">
        <v>1</v>
      </c>
      <c r="MW31" s="718">
        <v>0.65</v>
      </c>
      <c r="MX31" s="717">
        <v>0</v>
      </c>
      <c r="MY31" s="717">
        <v>0</v>
      </c>
      <c r="MZ31" s="716">
        <v>1</v>
      </c>
      <c r="NA31" s="716">
        <v>1</v>
      </c>
      <c r="NB31" s="716">
        <v>1</v>
      </c>
      <c r="NC31" s="716">
        <v>1</v>
      </c>
      <c r="ND31" s="718">
        <v>0.65</v>
      </c>
      <c r="NE31" s="717">
        <v>0</v>
      </c>
      <c r="NF31" s="717">
        <v>0</v>
      </c>
      <c r="NG31" s="716">
        <v>1</v>
      </c>
      <c r="NH31" s="716">
        <v>1</v>
      </c>
      <c r="NI31" s="716">
        <v>1</v>
      </c>
      <c r="NJ31" s="716">
        <v>1</v>
      </c>
      <c r="NK31" s="718">
        <v>0.65</v>
      </c>
      <c r="NL31" s="717">
        <v>0</v>
      </c>
      <c r="NM31" s="717">
        <v>0</v>
      </c>
      <c r="NN31" s="716">
        <v>0</v>
      </c>
      <c r="NO31" s="716">
        <v>1</v>
      </c>
      <c r="NP31" s="716">
        <v>1</v>
      </c>
      <c r="NQ31" s="716">
        <v>1</v>
      </c>
      <c r="NR31" s="718">
        <v>0.65</v>
      </c>
      <c r="NS31" s="717">
        <v>0</v>
      </c>
      <c r="NT31" s="717">
        <v>0</v>
      </c>
      <c r="NU31" s="716">
        <v>1</v>
      </c>
      <c r="NV31" s="716">
        <v>1</v>
      </c>
      <c r="NW31" s="716">
        <v>1</v>
      </c>
      <c r="NX31" s="716">
        <v>1</v>
      </c>
      <c r="NY31" s="718">
        <v>0.65</v>
      </c>
      <c r="NZ31" s="717">
        <v>0</v>
      </c>
      <c r="OA31" s="717">
        <v>0</v>
      </c>
      <c r="OB31" s="716">
        <v>1</v>
      </c>
      <c r="OC31" s="716">
        <v>1</v>
      </c>
      <c r="OD31" s="716">
        <v>1</v>
      </c>
      <c r="OE31" s="716">
        <v>1</v>
      </c>
      <c r="OF31" s="718">
        <v>0.65</v>
      </c>
      <c r="OG31" s="717">
        <v>0</v>
      </c>
      <c r="OH31" s="717">
        <v>0</v>
      </c>
      <c r="OI31" s="716">
        <v>1</v>
      </c>
      <c r="OJ31" s="716">
        <v>1</v>
      </c>
      <c r="OK31" s="716">
        <v>1</v>
      </c>
      <c r="OL31" s="716">
        <v>1</v>
      </c>
      <c r="OM31" s="718">
        <v>0.65</v>
      </c>
      <c r="ON31" s="717">
        <v>0</v>
      </c>
      <c r="OO31" s="717">
        <v>0</v>
      </c>
      <c r="OP31" s="716">
        <v>1</v>
      </c>
      <c r="OQ31" s="716">
        <v>1</v>
      </c>
      <c r="OR31" s="716">
        <v>1</v>
      </c>
      <c r="OS31" s="716">
        <v>1</v>
      </c>
      <c r="OT31" s="718">
        <v>0.65</v>
      </c>
      <c r="OU31" s="717">
        <v>0</v>
      </c>
      <c r="OV31" s="717">
        <v>0</v>
      </c>
      <c r="OW31" s="716">
        <v>0</v>
      </c>
      <c r="OX31" s="716">
        <v>0</v>
      </c>
      <c r="OY31" s="716">
        <v>0</v>
      </c>
      <c r="OZ31" s="716">
        <v>0</v>
      </c>
      <c r="PA31" s="716">
        <v>0</v>
      </c>
      <c r="PB31" s="716">
        <v>0</v>
      </c>
      <c r="PC31" s="716">
        <v>0</v>
      </c>
      <c r="PD31" s="716">
        <v>0</v>
      </c>
      <c r="PE31" s="716">
        <v>0</v>
      </c>
      <c r="PF31" s="716">
        <v>0</v>
      </c>
      <c r="PG31" s="716">
        <v>0</v>
      </c>
      <c r="PH31" s="718">
        <v>0</v>
      </c>
      <c r="PI31" s="717">
        <v>0</v>
      </c>
      <c r="PJ31" s="717">
        <v>0</v>
      </c>
      <c r="PK31" s="716">
        <v>1</v>
      </c>
      <c r="PL31" s="716">
        <v>1</v>
      </c>
      <c r="PM31" s="716">
        <v>1</v>
      </c>
      <c r="PN31" s="716">
        <v>1</v>
      </c>
      <c r="PO31" s="718">
        <v>0.65</v>
      </c>
      <c r="PP31" s="717"/>
      <c r="PQ31" s="717"/>
      <c r="PR31" s="716">
        <v>1</v>
      </c>
      <c r="PS31" s="716">
        <v>1</v>
      </c>
      <c r="PT31" s="716">
        <v>1</v>
      </c>
      <c r="PU31" s="716">
        <v>1</v>
      </c>
      <c r="PV31" s="718">
        <v>0.65</v>
      </c>
      <c r="PW31" s="717"/>
      <c r="PX31" s="717"/>
      <c r="PY31" s="716">
        <v>1</v>
      </c>
      <c r="PZ31" s="716">
        <v>1</v>
      </c>
      <c r="QA31" s="716">
        <v>1</v>
      </c>
      <c r="QB31" s="716">
        <v>1</v>
      </c>
      <c r="QC31" s="718">
        <v>0.65</v>
      </c>
      <c r="QD31" s="717"/>
      <c r="QE31" s="717"/>
      <c r="QF31" s="716">
        <v>1</v>
      </c>
      <c r="QG31" s="716">
        <v>1</v>
      </c>
      <c r="QH31" s="716">
        <v>1</v>
      </c>
      <c r="QI31" s="716">
        <v>1</v>
      </c>
      <c r="QJ31" s="718">
        <v>0.65</v>
      </c>
      <c r="QK31" s="717"/>
      <c r="QL31" s="717"/>
      <c r="QM31" s="716">
        <v>1</v>
      </c>
      <c r="QN31" s="716">
        <v>1</v>
      </c>
      <c r="QO31" s="716">
        <v>1</v>
      </c>
      <c r="QP31" s="716">
        <v>1</v>
      </c>
      <c r="QQ31" s="718">
        <v>0.65</v>
      </c>
      <c r="QR31" s="717"/>
      <c r="QS31" s="717"/>
      <c r="QT31" s="716">
        <v>1</v>
      </c>
      <c r="QU31" s="716">
        <v>1</v>
      </c>
      <c r="QV31" s="716">
        <v>1</v>
      </c>
      <c r="QW31" s="716">
        <v>1</v>
      </c>
      <c r="QX31" s="718">
        <v>0.65</v>
      </c>
      <c r="QY31" s="717"/>
      <c r="QZ31" s="717"/>
      <c r="RA31" s="716">
        <v>1</v>
      </c>
      <c r="RB31" s="716">
        <v>0</v>
      </c>
      <c r="RC31" s="716">
        <v>1</v>
      </c>
      <c r="RD31" s="717"/>
      <c r="RE31" s="718">
        <v>0</v>
      </c>
      <c r="RF31" s="717"/>
      <c r="RG31" s="717"/>
      <c r="RH31" s="716">
        <v>0</v>
      </c>
      <c r="RI31" s="716">
        <v>1</v>
      </c>
      <c r="RJ31" s="716">
        <v>1</v>
      </c>
      <c r="RK31" s="716">
        <v>1</v>
      </c>
      <c r="RL31" s="718">
        <v>0.65</v>
      </c>
      <c r="RM31" s="717"/>
      <c r="RN31" s="717"/>
      <c r="RO31" s="716">
        <v>0</v>
      </c>
      <c r="RP31" s="716">
        <v>1</v>
      </c>
      <c r="RQ31" s="716">
        <v>1</v>
      </c>
      <c r="RR31" s="716">
        <v>1</v>
      </c>
      <c r="RS31" s="718">
        <v>0.65</v>
      </c>
      <c r="RT31" s="717"/>
      <c r="RU31" s="717"/>
      <c r="RV31" s="716">
        <v>1</v>
      </c>
      <c r="RW31" s="716">
        <v>1</v>
      </c>
      <c r="RX31" s="716">
        <v>1</v>
      </c>
      <c r="RY31" s="716">
        <v>1</v>
      </c>
      <c r="RZ31" s="718">
        <v>0.65</v>
      </c>
      <c r="SA31" s="717"/>
      <c r="SB31" s="717"/>
      <c r="SC31" s="716">
        <v>1</v>
      </c>
      <c r="SD31" s="716">
        <v>1</v>
      </c>
      <c r="SE31" s="716">
        <v>1</v>
      </c>
      <c r="SF31" s="716">
        <v>1</v>
      </c>
      <c r="SG31" s="718">
        <v>0.65</v>
      </c>
      <c r="SH31" s="717"/>
      <c r="SI31" s="717"/>
      <c r="SJ31" s="716">
        <v>1</v>
      </c>
      <c r="SK31" s="716">
        <v>1</v>
      </c>
      <c r="SL31" s="716">
        <v>1</v>
      </c>
      <c r="SM31" s="716">
        <v>1</v>
      </c>
      <c r="SN31" s="718">
        <v>0.65</v>
      </c>
      <c r="SO31" s="717"/>
      <c r="SP31" s="717"/>
      <c r="SQ31" s="716">
        <v>1</v>
      </c>
      <c r="SR31" s="716">
        <v>1</v>
      </c>
      <c r="SS31" s="716">
        <v>1</v>
      </c>
      <c r="ST31" s="716">
        <v>0</v>
      </c>
      <c r="SU31" s="762">
        <v>0</v>
      </c>
      <c r="SV31" s="755"/>
      <c r="SW31" s="749"/>
      <c r="SX31" s="748">
        <v>0</v>
      </c>
      <c r="SY31" s="748">
        <v>1</v>
      </c>
      <c r="SZ31" s="748">
        <v>1</v>
      </c>
      <c r="TA31" s="748">
        <v>1</v>
      </c>
      <c r="TB31" s="750">
        <v>0.65</v>
      </c>
      <c r="TC31" s="749"/>
      <c r="TD31" s="749"/>
      <c r="TE31" s="748">
        <v>0</v>
      </c>
      <c r="TF31" s="748">
        <v>1</v>
      </c>
      <c r="TG31" s="748">
        <v>1</v>
      </c>
      <c r="TH31" s="748">
        <v>1</v>
      </c>
      <c r="TI31" s="750">
        <v>0</v>
      </c>
      <c r="TJ31" s="749"/>
      <c r="TK31" s="749"/>
      <c r="TL31" s="748">
        <v>1</v>
      </c>
      <c r="TM31" s="748">
        <v>1</v>
      </c>
      <c r="TN31" s="748">
        <v>1</v>
      </c>
      <c r="TO31" s="748">
        <v>1</v>
      </c>
      <c r="TP31" s="750">
        <v>0.65</v>
      </c>
      <c r="TQ31" s="749"/>
      <c r="TR31" s="749"/>
      <c r="TS31" s="748">
        <v>1</v>
      </c>
      <c r="TT31" s="748">
        <v>1</v>
      </c>
      <c r="TU31" s="748">
        <v>1</v>
      </c>
      <c r="TV31" s="748">
        <v>1</v>
      </c>
      <c r="TW31" s="750">
        <v>0.65</v>
      </c>
      <c r="TX31" s="749"/>
      <c r="TY31" s="766"/>
      <c r="TZ31" s="761">
        <v>1</v>
      </c>
      <c r="UA31" s="756">
        <v>1</v>
      </c>
      <c r="UB31" s="748">
        <v>1</v>
      </c>
      <c r="UC31" s="748">
        <v>1</v>
      </c>
      <c r="UD31" s="750">
        <v>0.65</v>
      </c>
      <c r="UE31" s="749"/>
      <c r="UF31" s="749"/>
      <c r="UG31" s="748">
        <v>1</v>
      </c>
      <c r="UH31" s="748">
        <v>1</v>
      </c>
      <c r="UI31" s="748">
        <v>1</v>
      </c>
      <c r="UJ31" s="748">
        <v>1</v>
      </c>
      <c r="UK31" s="750">
        <v>0</v>
      </c>
      <c r="UL31" s="749"/>
      <c r="UM31" s="749"/>
      <c r="UN31" s="748">
        <v>0</v>
      </c>
      <c r="UO31" s="748">
        <v>1</v>
      </c>
      <c r="UP31" s="748">
        <v>1</v>
      </c>
      <c r="UQ31" s="748">
        <v>1</v>
      </c>
      <c r="UR31" s="750">
        <v>0.65</v>
      </c>
      <c r="US31" s="749"/>
      <c r="UT31" s="749"/>
      <c r="UU31" s="748">
        <v>1</v>
      </c>
      <c r="UV31" s="748">
        <v>1</v>
      </c>
      <c r="UW31" s="748">
        <v>1</v>
      </c>
      <c r="UX31" s="748">
        <v>1</v>
      </c>
      <c r="UY31" s="750">
        <v>0.65</v>
      </c>
      <c r="UZ31" s="749"/>
      <c r="VA31" s="749"/>
      <c r="VB31" s="748">
        <v>1</v>
      </c>
      <c r="VC31" s="767">
        <v>1</v>
      </c>
      <c r="VD31" s="761">
        <v>1</v>
      </c>
      <c r="VE31" s="761">
        <v>1</v>
      </c>
      <c r="VF31" s="762">
        <v>0.65</v>
      </c>
      <c r="VG31" s="763"/>
      <c r="VH31" s="763"/>
      <c r="VI31" s="761">
        <v>1</v>
      </c>
      <c r="VJ31" s="761">
        <v>1</v>
      </c>
      <c r="VK31" s="761">
        <v>1</v>
      </c>
      <c r="VL31" s="761">
        <v>1</v>
      </c>
      <c r="VM31" s="762">
        <v>0.65</v>
      </c>
      <c r="VN31" s="763"/>
      <c r="VO31" s="763"/>
      <c r="VP31" s="761">
        <v>0</v>
      </c>
      <c r="VQ31" s="761">
        <v>0</v>
      </c>
      <c r="VR31" s="761">
        <v>0</v>
      </c>
      <c r="VS31" s="761">
        <v>0</v>
      </c>
      <c r="VT31" s="761">
        <v>0</v>
      </c>
      <c r="VU31" s="763"/>
      <c r="VV31" s="763"/>
      <c r="VW31" s="761">
        <v>0</v>
      </c>
      <c r="VX31" s="761">
        <v>0</v>
      </c>
      <c r="VY31" s="761">
        <v>0</v>
      </c>
      <c r="VZ31" s="761">
        <v>0</v>
      </c>
      <c r="WA31" s="762">
        <v>0</v>
      </c>
      <c r="WB31" s="763"/>
      <c r="WC31" s="763"/>
      <c r="WD31" s="761">
        <v>1</v>
      </c>
      <c r="WE31" s="761">
        <v>1</v>
      </c>
      <c r="WF31" s="761">
        <v>1</v>
      </c>
      <c r="WG31" s="761">
        <v>0</v>
      </c>
      <c r="WH31" s="762">
        <v>0.65</v>
      </c>
      <c r="WI31" s="763"/>
      <c r="WJ31" s="763"/>
      <c r="WK31" s="761">
        <v>1</v>
      </c>
      <c r="WL31" s="761">
        <v>1</v>
      </c>
      <c r="WM31" s="761">
        <v>1</v>
      </c>
      <c r="WN31" s="761">
        <v>1</v>
      </c>
      <c r="WO31" s="762">
        <v>0.65</v>
      </c>
      <c r="WP31" s="763"/>
      <c r="WQ31" s="763"/>
      <c r="WR31" s="761">
        <v>0</v>
      </c>
      <c r="WS31" s="761">
        <v>0</v>
      </c>
      <c r="WT31" s="761">
        <v>1</v>
      </c>
      <c r="WU31" s="761">
        <v>1</v>
      </c>
      <c r="WV31" s="762">
        <v>0.65</v>
      </c>
      <c r="WW31" s="763"/>
      <c r="WX31" s="763"/>
      <c r="WY31" s="761">
        <v>1</v>
      </c>
      <c r="WZ31" s="761">
        <v>1</v>
      </c>
      <c r="XA31" s="761">
        <v>1</v>
      </c>
      <c r="XB31" s="761">
        <v>1</v>
      </c>
      <c r="XC31" s="762">
        <v>0.65</v>
      </c>
      <c r="XD31" s="763"/>
      <c r="XE31" s="763"/>
      <c r="XF31" s="761">
        <v>1</v>
      </c>
      <c r="XG31" s="761">
        <v>1</v>
      </c>
      <c r="XH31" s="761">
        <v>1</v>
      </c>
      <c r="XI31" s="761">
        <v>1</v>
      </c>
      <c r="XJ31" s="762">
        <v>0.65</v>
      </c>
      <c r="XK31" s="763"/>
      <c r="XL31" s="763"/>
      <c r="XM31" s="761">
        <v>1</v>
      </c>
      <c r="XN31" s="761">
        <v>1</v>
      </c>
      <c r="XO31" s="761">
        <v>1</v>
      </c>
      <c r="XP31" s="761">
        <v>1</v>
      </c>
      <c r="XQ31" s="762">
        <v>0.65</v>
      </c>
      <c r="XR31" s="763"/>
      <c r="XS31" s="763"/>
      <c r="XT31" s="761">
        <v>1</v>
      </c>
      <c r="XU31" s="761">
        <v>1</v>
      </c>
      <c r="XV31" s="761">
        <v>1</v>
      </c>
      <c r="XW31" s="761">
        <v>1</v>
      </c>
      <c r="XX31" s="762">
        <v>0.65</v>
      </c>
      <c r="XY31" s="763"/>
      <c r="XZ31" s="763"/>
      <c r="YA31" s="761">
        <v>1</v>
      </c>
      <c r="YB31" s="761">
        <v>1</v>
      </c>
      <c r="YC31" s="761">
        <v>1</v>
      </c>
      <c r="YD31" s="761">
        <v>1</v>
      </c>
      <c r="YE31" s="762">
        <v>0.65</v>
      </c>
      <c r="YF31" s="763"/>
      <c r="YG31" s="763"/>
      <c r="YH31" s="761">
        <v>1</v>
      </c>
      <c r="YI31" s="761">
        <v>1</v>
      </c>
      <c r="YJ31" s="761">
        <v>0</v>
      </c>
      <c r="YK31" s="761">
        <v>0</v>
      </c>
      <c r="YL31" s="761">
        <v>0</v>
      </c>
      <c r="YM31" s="763"/>
      <c r="YN31" s="763"/>
      <c r="YO31" s="761">
        <v>1</v>
      </c>
      <c r="YP31" s="761">
        <v>1</v>
      </c>
      <c r="YQ31" s="761">
        <v>1</v>
      </c>
      <c r="YR31" s="761">
        <v>0</v>
      </c>
      <c r="YS31" s="761">
        <v>0.65</v>
      </c>
      <c r="YT31" s="763"/>
      <c r="YU31" s="763"/>
      <c r="YV31" s="761">
        <v>1</v>
      </c>
      <c r="YW31" s="761">
        <v>0</v>
      </c>
      <c r="YX31" s="761">
        <v>1</v>
      </c>
      <c r="YY31" s="761">
        <v>1</v>
      </c>
      <c r="YZ31" s="762">
        <v>0.65</v>
      </c>
      <c r="ZA31" s="763"/>
      <c r="ZB31" s="763"/>
      <c r="ZC31" s="761">
        <v>1</v>
      </c>
      <c r="ZD31" s="761">
        <v>1</v>
      </c>
      <c r="ZE31" s="761">
        <v>1</v>
      </c>
      <c r="ZF31" s="761">
        <v>1</v>
      </c>
      <c r="ZG31" s="762">
        <v>0.65</v>
      </c>
      <c r="ZH31" s="763"/>
      <c r="ZI31" s="763"/>
      <c r="ZJ31" s="761">
        <v>1</v>
      </c>
      <c r="ZK31" s="761">
        <v>1</v>
      </c>
      <c r="ZL31" s="761">
        <v>1</v>
      </c>
      <c r="ZM31" s="761">
        <v>1</v>
      </c>
      <c r="ZN31" s="762">
        <v>0.65</v>
      </c>
      <c r="ZO31" s="763"/>
      <c r="ZP31" s="763"/>
      <c r="ZQ31" s="761">
        <v>1</v>
      </c>
      <c r="ZR31" s="761">
        <v>1</v>
      </c>
      <c r="ZS31" s="761">
        <v>1</v>
      </c>
      <c r="ZT31" s="761">
        <v>1</v>
      </c>
      <c r="ZU31" s="762">
        <v>0.65</v>
      </c>
      <c r="ZV31" s="763"/>
      <c r="ZW31" s="763"/>
      <c r="ZX31" s="761">
        <v>1</v>
      </c>
      <c r="ZY31" s="761">
        <v>1</v>
      </c>
      <c r="ZZ31" s="761">
        <v>1</v>
      </c>
      <c r="AAA31" s="761">
        <v>1</v>
      </c>
      <c r="AAB31" s="762">
        <v>0.65</v>
      </c>
      <c r="AAC31" s="763"/>
      <c r="AAD31" s="763"/>
      <c r="AAE31" s="761">
        <v>1</v>
      </c>
      <c r="AAF31" s="761">
        <v>1</v>
      </c>
      <c r="AAG31" s="761">
        <v>1</v>
      </c>
      <c r="AAH31" s="761">
        <v>1</v>
      </c>
      <c r="AAI31" s="762">
        <v>0.65</v>
      </c>
      <c r="AAJ31" s="763"/>
      <c r="AAK31" s="763"/>
      <c r="AAL31" s="761">
        <v>1</v>
      </c>
      <c r="AAM31" s="761">
        <v>1</v>
      </c>
      <c r="AAN31" s="761">
        <v>1</v>
      </c>
      <c r="AAO31" s="761">
        <v>1</v>
      </c>
      <c r="AAP31" s="762">
        <v>0.65</v>
      </c>
      <c r="AAQ31" s="763"/>
      <c r="AAR31" s="763"/>
      <c r="AAS31" s="761">
        <v>0</v>
      </c>
      <c r="AAT31" s="761">
        <v>1</v>
      </c>
      <c r="AAU31" s="761">
        <v>1</v>
      </c>
      <c r="AAV31" s="761">
        <v>1</v>
      </c>
      <c r="AAW31" s="762">
        <v>0.65</v>
      </c>
      <c r="AAX31" s="763"/>
      <c r="AAY31" s="763"/>
      <c r="AAZ31" s="761">
        <v>1</v>
      </c>
      <c r="ABA31" s="761">
        <v>1</v>
      </c>
      <c r="ABB31" s="761">
        <v>1</v>
      </c>
      <c r="ABC31" s="761">
        <v>1</v>
      </c>
      <c r="ABD31" s="762">
        <v>0.65</v>
      </c>
      <c r="ABE31" s="763"/>
      <c r="ABF31" s="763"/>
      <c r="ABG31" s="761">
        <v>0</v>
      </c>
      <c r="ABH31" s="761">
        <v>1</v>
      </c>
      <c r="ABI31" s="761">
        <v>1</v>
      </c>
      <c r="ABJ31" s="761">
        <v>1</v>
      </c>
      <c r="ABK31" s="762">
        <v>0.65</v>
      </c>
      <c r="ABL31" s="763"/>
      <c r="ABM31" s="763"/>
      <c r="ABN31" s="761">
        <v>1</v>
      </c>
      <c r="ABO31" s="761">
        <v>1</v>
      </c>
      <c r="ABP31" s="761">
        <v>1</v>
      </c>
      <c r="ABQ31" s="761">
        <v>1</v>
      </c>
      <c r="ABR31" s="762">
        <v>0.65</v>
      </c>
      <c r="ABS31" s="763"/>
      <c r="ABT31" s="763"/>
      <c r="ABU31" s="761">
        <v>0</v>
      </c>
      <c r="ABV31" s="761">
        <v>1</v>
      </c>
      <c r="ABW31" s="761">
        <v>1</v>
      </c>
      <c r="ABX31" s="761">
        <v>1</v>
      </c>
      <c r="ABY31" s="762">
        <v>0.65</v>
      </c>
      <c r="ABZ31" s="763"/>
      <c r="ACA31" s="763"/>
      <c r="ACB31" s="761">
        <v>1</v>
      </c>
      <c r="ACC31" s="761">
        <v>1</v>
      </c>
      <c r="ACD31" s="761">
        <v>1</v>
      </c>
      <c r="ACE31" s="761">
        <v>1</v>
      </c>
      <c r="ACF31" s="762">
        <v>0.65</v>
      </c>
      <c r="ACG31" s="763"/>
      <c r="ACH31" s="763"/>
      <c r="ACI31" s="761">
        <v>0</v>
      </c>
      <c r="ACJ31" s="761">
        <v>0</v>
      </c>
      <c r="ACK31" s="761">
        <v>0</v>
      </c>
      <c r="ACL31" s="761">
        <v>1</v>
      </c>
      <c r="ACM31" s="762">
        <v>0.65</v>
      </c>
      <c r="ACN31" s="763"/>
      <c r="ACO31" s="763"/>
      <c r="ACP31" s="761">
        <v>1</v>
      </c>
      <c r="ACQ31" s="761">
        <v>1</v>
      </c>
      <c r="ACR31" s="761">
        <v>1</v>
      </c>
      <c r="ACS31" s="761">
        <v>1</v>
      </c>
      <c r="ACT31" s="762">
        <v>0.65</v>
      </c>
      <c r="ACU31" s="763"/>
      <c r="ACV31" s="763"/>
      <c r="ACW31" s="761">
        <v>0</v>
      </c>
      <c r="ACX31" s="761">
        <v>1</v>
      </c>
      <c r="ACY31" s="761">
        <v>1</v>
      </c>
      <c r="ACZ31" s="761">
        <v>1</v>
      </c>
      <c r="ADA31" s="762">
        <v>0.65</v>
      </c>
      <c r="ADB31" s="763"/>
      <c r="ADC31" s="763"/>
      <c r="ADD31" s="761">
        <v>1</v>
      </c>
      <c r="ADE31" s="761">
        <v>1</v>
      </c>
      <c r="ADF31" s="761">
        <v>1</v>
      </c>
      <c r="ADG31" s="761">
        <v>1</v>
      </c>
      <c r="ADH31" s="762">
        <v>0</v>
      </c>
      <c r="ADI31" s="763"/>
      <c r="ADJ31" s="763"/>
      <c r="ADK31" s="761">
        <v>1</v>
      </c>
      <c r="ADL31" s="761">
        <v>1</v>
      </c>
      <c r="ADM31" s="761">
        <v>1</v>
      </c>
      <c r="ADN31" s="761">
        <v>1</v>
      </c>
      <c r="ADO31" s="762">
        <v>0.65</v>
      </c>
      <c r="ADP31" s="763"/>
      <c r="ADQ31" s="763"/>
      <c r="ADR31" s="761">
        <v>0</v>
      </c>
      <c r="ADS31" s="761">
        <v>0</v>
      </c>
      <c r="ADT31" s="761">
        <v>0</v>
      </c>
      <c r="ADU31" s="761">
        <v>1</v>
      </c>
      <c r="ADV31" s="762">
        <v>0.65</v>
      </c>
      <c r="ADW31" s="763"/>
      <c r="ADX31" s="763"/>
      <c r="ADY31" s="761">
        <v>1</v>
      </c>
      <c r="ADZ31" s="761">
        <v>1</v>
      </c>
      <c r="AEA31" s="761">
        <v>1</v>
      </c>
      <c r="AEB31" s="761">
        <v>1</v>
      </c>
      <c r="AEC31" s="762">
        <v>0.65</v>
      </c>
      <c r="AED31" s="763"/>
      <c r="AEE31" s="763"/>
      <c r="AEF31" s="761">
        <v>1</v>
      </c>
      <c r="AEG31" s="761">
        <v>1</v>
      </c>
      <c r="AEH31" s="761">
        <v>1</v>
      </c>
      <c r="AEI31" s="761">
        <v>1</v>
      </c>
      <c r="AEJ31" s="762">
        <v>0.65</v>
      </c>
      <c r="AEK31" s="763"/>
      <c r="AEL31" s="763"/>
      <c r="AEM31" s="761">
        <v>1</v>
      </c>
      <c r="AEN31" s="761">
        <v>0</v>
      </c>
      <c r="AEO31" s="761">
        <v>1</v>
      </c>
      <c r="AEP31" s="761">
        <v>0</v>
      </c>
      <c r="AEQ31" s="762">
        <v>0.65</v>
      </c>
      <c r="AER31" s="763"/>
      <c r="AES31" s="763"/>
      <c r="AET31" s="761">
        <v>0</v>
      </c>
      <c r="AEU31" s="761">
        <v>1</v>
      </c>
      <c r="AEV31" s="761">
        <v>0</v>
      </c>
      <c r="AEW31" s="761">
        <v>0</v>
      </c>
      <c r="AEX31" s="762">
        <v>0.65</v>
      </c>
      <c r="AEY31" s="763"/>
      <c r="AEZ31" s="763"/>
      <c r="AFA31" s="761">
        <v>0</v>
      </c>
      <c r="AFB31" s="761">
        <v>1</v>
      </c>
      <c r="AFC31" s="761">
        <v>1</v>
      </c>
      <c r="AFD31" s="761">
        <v>1</v>
      </c>
      <c r="AFE31" s="762">
        <v>0.65</v>
      </c>
      <c r="AFF31" s="763"/>
      <c r="AFG31" s="763"/>
      <c r="AFH31" s="762">
        <v>0</v>
      </c>
      <c r="AFI31" s="762">
        <v>0</v>
      </c>
      <c r="AFJ31" s="762">
        <v>0</v>
      </c>
      <c r="AFK31" s="762">
        <v>0</v>
      </c>
      <c r="AFL31" s="762">
        <v>0</v>
      </c>
      <c r="AFM31" s="763"/>
      <c r="AFN31" s="763"/>
      <c r="AFO31" s="761">
        <v>0</v>
      </c>
      <c r="AFP31" s="761">
        <v>0</v>
      </c>
      <c r="AFQ31" s="761">
        <v>0</v>
      </c>
      <c r="AFR31" s="761">
        <v>0</v>
      </c>
      <c r="AFS31" s="762">
        <v>0.65</v>
      </c>
      <c r="AFT31" s="763"/>
      <c r="AFU31" s="763"/>
      <c r="AFV31" s="761">
        <v>1</v>
      </c>
      <c r="AFW31" s="761">
        <v>1</v>
      </c>
      <c r="AFX31" s="761">
        <v>1</v>
      </c>
      <c r="AFY31" s="761">
        <v>1</v>
      </c>
      <c r="AFZ31" s="762">
        <v>0.65</v>
      </c>
      <c r="AGA31" s="763"/>
      <c r="AGB31" s="763"/>
      <c r="AGC31" s="761">
        <v>1</v>
      </c>
      <c r="AGD31" s="761">
        <v>1</v>
      </c>
      <c r="AGE31" s="761">
        <v>1</v>
      </c>
      <c r="AGF31" s="761">
        <v>1</v>
      </c>
      <c r="AGG31" s="762">
        <v>0.65</v>
      </c>
      <c r="AGH31" s="763"/>
      <c r="AGI31" s="763"/>
      <c r="AGJ31" s="761">
        <v>1</v>
      </c>
      <c r="AGK31" s="761">
        <v>1</v>
      </c>
      <c r="AGL31" s="761">
        <v>1</v>
      </c>
      <c r="AGM31" s="761">
        <v>1</v>
      </c>
      <c r="AGN31" s="762">
        <v>0.65</v>
      </c>
      <c r="AGO31" s="763"/>
      <c r="AGP31" s="763"/>
      <c r="AGQ31" s="761">
        <v>1</v>
      </c>
      <c r="AGR31" s="761">
        <v>1</v>
      </c>
      <c r="AGS31" s="761">
        <v>1</v>
      </c>
      <c r="AGT31" s="761">
        <v>0</v>
      </c>
      <c r="AGU31" s="761">
        <v>0</v>
      </c>
      <c r="AGV31" s="763"/>
      <c r="AGW31" s="763"/>
      <c r="AGX31" s="761">
        <v>0</v>
      </c>
      <c r="AGY31" s="761">
        <v>1</v>
      </c>
      <c r="AGZ31" s="761">
        <v>1</v>
      </c>
      <c r="AHA31" s="761">
        <v>1</v>
      </c>
      <c r="AHB31" s="762">
        <v>0.65</v>
      </c>
      <c r="AHC31" s="763"/>
      <c r="AHD31" s="763"/>
      <c r="AHE31" s="761">
        <v>1</v>
      </c>
      <c r="AHF31" s="761">
        <v>1</v>
      </c>
      <c r="AHG31" s="761">
        <v>1</v>
      </c>
      <c r="AHH31" s="761">
        <v>1</v>
      </c>
      <c r="AHI31" s="762">
        <v>0</v>
      </c>
      <c r="AHJ31" s="763"/>
      <c r="AHK31" s="763"/>
      <c r="AHL31" s="761">
        <v>0</v>
      </c>
      <c r="AHM31" s="761">
        <v>0</v>
      </c>
      <c r="AHN31" s="761">
        <v>1</v>
      </c>
      <c r="AHO31" s="761">
        <v>1</v>
      </c>
      <c r="AHP31" s="762">
        <v>0.65</v>
      </c>
      <c r="AHQ31" s="763"/>
      <c r="AHR31" s="763"/>
      <c r="AHS31" s="761">
        <v>1</v>
      </c>
      <c r="AHT31" s="761">
        <v>1</v>
      </c>
      <c r="AHU31" s="761">
        <v>1</v>
      </c>
      <c r="AHV31" s="761">
        <v>1</v>
      </c>
      <c r="AHW31" s="762">
        <v>0.65</v>
      </c>
      <c r="AHX31" s="763"/>
      <c r="AHY31" s="763"/>
      <c r="AHZ31" s="761">
        <v>1</v>
      </c>
      <c r="AIA31" s="761">
        <v>1</v>
      </c>
      <c r="AIB31" s="761">
        <v>1</v>
      </c>
      <c r="AIC31" s="761">
        <v>1</v>
      </c>
      <c r="AID31" s="762">
        <v>0.65</v>
      </c>
      <c r="AIE31" s="763"/>
      <c r="AIF31" s="763"/>
      <c r="AIG31" s="761">
        <v>0</v>
      </c>
      <c r="AIH31" s="761">
        <v>0</v>
      </c>
      <c r="AII31" s="761">
        <v>0</v>
      </c>
      <c r="AIJ31" s="761">
        <v>0</v>
      </c>
      <c r="AIK31" s="761">
        <v>0</v>
      </c>
      <c r="AIL31" s="763"/>
      <c r="AIM31" s="763"/>
      <c r="AIN31" s="761">
        <v>1</v>
      </c>
      <c r="AIO31" s="761">
        <v>1</v>
      </c>
      <c r="AIP31" s="761">
        <v>1</v>
      </c>
      <c r="AIQ31" s="761">
        <v>1</v>
      </c>
      <c r="AIR31" s="762">
        <v>0.65</v>
      </c>
      <c r="AIS31" s="763"/>
      <c r="AIT31" s="763"/>
      <c r="AIU31" s="761">
        <v>1</v>
      </c>
      <c r="AIV31" s="761">
        <v>1</v>
      </c>
      <c r="AIW31" s="761">
        <v>1</v>
      </c>
      <c r="AIX31" s="761">
        <v>1</v>
      </c>
      <c r="AIY31" s="762">
        <v>0.65</v>
      </c>
      <c r="AIZ31" s="763"/>
      <c r="AJA31" s="763"/>
      <c r="AJB31" s="761">
        <v>1</v>
      </c>
      <c r="AJC31" s="761">
        <v>1</v>
      </c>
      <c r="AJD31" s="761">
        <v>1</v>
      </c>
      <c r="AJE31" s="761">
        <v>1</v>
      </c>
      <c r="AJF31" s="762">
        <v>0.65</v>
      </c>
      <c r="AJG31" s="763"/>
      <c r="AJH31" s="763"/>
      <c r="AJI31" s="761">
        <v>0</v>
      </c>
      <c r="AJJ31" s="761">
        <v>0</v>
      </c>
      <c r="AJK31" s="761">
        <v>0</v>
      </c>
      <c r="AJL31" s="761">
        <v>0</v>
      </c>
      <c r="AJM31" s="761">
        <v>0</v>
      </c>
      <c r="AJN31" s="763"/>
      <c r="AJO31" s="763"/>
      <c r="AJP31" s="761">
        <v>0</v>
      </c>
      <c r="AJQ31" s="761">
        <v>0</v>
      </c>
      <c r="AJR31" s="761">
        <v>0</v>
      </c>
      <c r="AJS31" s="761">
        <v>1</v>
      </c>
      <c r="AJT31" s="762">
        <v>0.65</v>
      </c>
      <c r="AJU31" s="763"/>
      <c r="AJV31" s="763"/>
      <c r="AJW31" s="761">
        <v>1</v>
      </c>
      <c r="AJX31" s="761">
        <v>1</v>
      </c>
      <c r="AJY31" s="761">
        <v>1</v>
      </c>
      <c r="AJZ31" s="761">
        <v>1</v>
      </c>
      <c r="AKA31" s="762">
        <v>0.65</v>
      </c>
      <c r="AKB31" s="763"/>
      <c r="AKC31" s="763"/>
      <c r="AKD31" s="761">
        <v>1</v>
      </c>
      <c r="AKE31" s="761">
        <v>1</v>
      </c>
      <c r="AKF31" s="761">
        <v>1</v>
      </c>
      <c r="AKG31" s="761">
        <v>1</v>
      </c>
      <c r="AKH31" s="762">
        <v>0.65</v>
      </c>
      <c r="AKI31" s="763"/>
      <c r="AKJ31" s="763"/>
      <c r="AKK31" s="761">
        <v>1</v>
      </c>
      <c r="AKL31" s="761">
        <v>1</v>
      </c>
      <c r="AKM31" s="761">
        <v>1</v>
      </c>
      <c r="AKN31" s="761">
        <v>1</v>
      </c>
      <c r="AKO31" s="762">
        <v>0.65</v>
      </c>
      <c r="AKP31" s="763"/>
      <c r="AKQ31" s="763"/>
      <c r="AKR31" s="761">
        <v>0</v>
      </c>
      <c r="AKS31" s="761">
        <v>0</v>
      </c>
      <c r="AKT31" s="761">
        <v>0</v>
      </c>
      <c r="AKU31" s="761">
        <v>1</v>
      </c>
      <c r="AKV31" s="762">
        <v>0.65</v>
      </c>
      <c r="AKW31" s="763"/>
      <c r="AKX31" s="763"/>
      <c r="AKY31" s="761">
        <v>1</v>
      </c>
      <c r="AKZ31" s="761">
        <v>1</v>
      </c>
      <c r="ALA31" s="761">
        <v>1</v>
      </c>
      <c r="ALB31" s="761">
        <v>1</v>
      </c>
      <c r="ALC31" s="762">
        <v>0.65</v>
      </c>
      <c r="ALD31" s="763"/>
      <c r="ALE31" s="763"/>
      <c r="ALF31" s="761">
        <v>1</v>
      </c>
      <c r="ALG31" s="761">
        <v>1</v>
      </c>
      <c r="ALH31" s="761">
        <v>1</v>
      </c>
      <c r="ALI31" s="761">
        <v>1</v>
      </c>
      <c r="ALJ31" s="762">
        <v>0.65</v>
      </c>
      <c r="ALK31" s="763"/>
      <c r="ALL31" s="763"/>
      <c r="ALM31" s="761">
        <v>1</v>
      </c>
      <c r="ALN31" s="761">
        <v>1</v>
      </c>
      <c r="ALO31" s="761">
        <v>1</v>
      </c>
      <c r="ALP31" s="761">
        <v>1</v>
      </c>
      <c r="ALQ31" s="762">
        <v>0.65</v>
      </c>
      <c r="ALR31" s="763"/>
      <c r="ALS31" s="763"/>
      <c r="ALT31" s="761">
        <v>0</v>
      </c>
      <c r="ALU31" s="761">
        <v>0</v>
      </c>
      <c r="ALV31" s="761">
        <v>0</v>
      </c>
      <c r="ALW31" s="761">
        <v>0</v>
      </c>
      <c r="ALX31" s="761">
        <v>0</v>
      </c>
      <c r="ALY31" s="763"/>
      <c r="ALZ31" s="763"/>
      <c r="AMA31" s="761">
        <v>1</v>
      </c>
      <c r="AMB31" s="761">
        <v>1</v>
      </c>
      <c r="AMC31" s="761">
        <v>1</v>
      </c>
      <c r="AMD31" s="761">
        <v>1</v>
      </c>
      <c r="AME31" s="762">
        <v>0.65</v>
      </c>
      <c r="AMF31" s="763"/>
      <c r="AMG31" s="763"/>
      <c r="AMH31" s="761">
        <v>0</v>
      </c>
      <c r="AMI31" s="761">
        <v>0</v>
      </c>
      <c r="AMJ31" s="761">
        <v>0</v>
      </c>
      <c r="AMK31" s="761">
        <v>0</v>
      </c>
      <c r="AML31" s="762">
        <v>0</v>
      </c>
      <c r="AMM31" s="763"/>
      <c r="AMN31" s="763"/>
      <c r="AMO31" s="761">
        <v>1</v>
      </c>
      <c r="AMP31" s="761">
        <v>1</v>
      </c>
      <c r="AMQ31" s="761">
        <v>1</v>
      </c>
      <c r="AMR31" s="761">
        <v>0</v>
      </c>
      <c r="AMS31" s="762">
        <v>0</v>
      </c>
      <c r="AMT31" s="763"/>
      <c r="AMU31" s="763"/>
      <c r="AMV31" s="761">
        <v>1</v>
      </c>
      <c r="AMW31" s="761">
        <v>1</v>
      </c>
      <c r="AMX31" s="761">
        <v>0</v>
      </c>
      <c r="AMY31" s="761">
        <v>1</v>
      </c>
      <c r="AMZ31" s="762">
        <v>0.65</v>
      </c>
      <c r="ANA31" s="763"/>
      <c r="ANB31" s="763"/>
      <c r="ANC31" s="761">
        <v>1</v>
      </c>
      <c r="AND31" s="761">
        <v>1</v>
      </c>
      <c r="ANE31" s="761">
        <v>1</v>
      </c>
      <c r="ANF31" s="761">
        <v>1</v>
      </c>
      <c r="ANG31" s="762">
        <v>0.65</v>
      </c>
      <c r="ANH31" s="763"/>
      <c r="ANI31" s="763"/>
      <c r="ANJ31" s="761">
        <v>1</v>
      </c>
      <c r="ANK31" s="761">
        <v>1</v>
      </c>
      <c r="ANL31" s="761">
        <v>1</v>
      </c>
      <c r="ANM31" s="761">
        <v>1</v>
      </c>
      <c r="ANN31" s="762">
        <v>0.65</v>
      </c>
      <c r="ANO31" s="763"/>
      <c r="ANP31" s="763"/>
      <c r="ANQ31" s="761">
        <v>1</v>
      </c>
      <c r="ANR31" s="761">
        <v>1</v>
      </c>
      <c r="ANS31" s="761">
        <v>1</v>
      </c>
      <c r="ANT31" s="761">
        <v>1</v>
      </c>
      <c r="ANU31" s="762">
        <v>0.65</v>
      </c>
      <c r="ANV31" s="763"/>
      <c r="ANW31" s="763"/>
      <c r="ANX31" s="761">
        <v>1</v>
      </c>
      <c r="ANY31" s="761">
        <v>1</v>
      </c>
      <c r="ANZ31" s="761">
        <v>1</v>
      </c>
      <c r="AOA31" s="761">
        <v>1</v>
      </c>
      <c r="AOB31" s="762">
        <v>0.65</v>
      </c>
      <c r="AOC31" s="763"/>
      <c r="AOD31" s="763"/>
      <c r="AOE31" s="761">
        <v>1</v>
      </c>
      <c r="AOF31" s="761">
        <v>1</v>
      </c>
      <c r="AOG31" s="761">
        <v>1</v>
      </c>
      <c r="AOH31" s="761">
        <v>1</v>
      </c>
      <c r="AOI31" s="762">
        <v>0.65</v>
      </c>
      <c r="AOJ31" s="763"/>
      <c r="AOK31" s="763"/>
      <c r="AOL31" s="761">
        <v>1</v>
      </c>
      <c r="AOM31" s="761">
        <v>1</v>
      </c>
      <c r="AON31" s="761">
        <v>1</v>
      </c>
      <c r="AOO31" s="761">
        <v>1</v>
      </c>
      <c r="AOP31" s="762">
        <v>0.65</v>
      </c>
      <c r="AOQ31" s="763"/>
      <c r="AOR31" s="763"/>
      <c r="AOS31" s="761">
        <v>1</v>
      </c>
      <c r="AOT31" s="761">
        <v>1</v>
      </c>
      <c r="AOU31" s="761">
        <v>1</v>
      </c>
      <c r="AOV31" s="761">
        <v>1</v>
      </c>
      <c r="AOW31" s="762">
        <v>0.65</v>
      </c>
    </row>
    <row r="32" spans="1:1089" s="764" customFormat="1" ht="10.5" customHeight="1">
      <c r="A32" s="942" t="s">
        <v>166</v>
      </c>
      <c r="B32" s="771" t="s">
        <v>167</v>
      </c>
      <c r="C32" s="772" t="str">
        <f t="shared" si="0"/>
        <v>Łukasz Budzyn</v>
      </c>
      <c r="D32" s="771" t="s">
        <v>138</v>
      </c>
      <c r="E32" s="771" t="s">
        <v>6</v>
      </c>
      <c r="F32" s="757"/>
      <c r="G32" s="713">
        <v>1</v>
      </c>
      <c r="H32" s="713">
        <v>1</v>
      </c>
      <c r="I32" s="713">
        <v>1</v>
      </c>
      <c r="J32" s="713">
        <v>1</v>
      </c>
      <c r="K32" s="714">
        <v>0.65</v>
      </c>
      <c r="L32" s="715">
        <v>0</v>
      </c>
      <c r="M32" s="715">
        <v>0</v>
      </c>
      <c r="N32" s="713">
        <v>1</v>
      </c>
      <c r="O32" s="713">
        <v>1</v>
      </c>
      <c r="P32" s="713">
        <v>1</v>
      </c>
      <c r="Q32" s="713">
        <v>1</v>
      </c>
      <c r="R32" s="714">
        <v>0.65</v>
      </c>
      <c r="S32" s="715">
        <v>0</v>
      </c>
      <c r="T32" s="715">
        <v>0</v>
      </c>
      <c r="U32" s="713">
        <v>1</v>
      </c>
      <c r="V32" s="713">
        <v>1</v>
      </c>
      <c r="W32" s="713">
        <v>1</v>
      </c>
      <c r="X32" s="713">
        <v>1</v>
      </c>
      <c r="Y32" s="714">
        <v>0.65</v>
      </c>
      <c r="Z32" s="715">
        <v>0</v>
      </c>
      <c r="AA32" s="715">
        <v>0</v>
      </c>
      <c r="AB32" s="713">
        <v>0</v>
      </c>
      <c r="AC32" s="713">
        <v>1</v>
      </c>
      <c r="AD32" s="713">
        <v>1</v>
      </c>
      <c r="AE32" s="713">
        <v>1</v>
      </c>
      <c r="AF32" s="714">
        <v>0.65</v>
      </c>
      <c r="AG32" s="715">
        <v>0</v>
      </c>
      <c r="AH32" s="715">
        <v>0</v>
      </c>
      <c r="AI32" s="713">
        <v>1</v>
      </c>
      <c r="AJ32" s="713">
        <v>1</v>
      </c>
      <c r="AK32" s="713">
        <v>1</v>
      </c>
      <c r="AL32" s="713">
        <v>1</v>
      </c>
      <c r="AM32" s="714">
        <v>0.65</v>
      </c>
      <c r="AN32" s="715">
        <v>0</v>
      </c>
      <c r="AO32" s="715">
        <v>0</v>
      </c>
      <c r="AP32" s="713">
        <v>1</v>
      </c>
      <c r="AQ32" s="713">
        <v>1</v>
      </c>
      <c r="AR32" s="713">
        <v>1</v>
      </c>
      <c r="AS32" s="713">
        <v>1</v>
      </c>
      <c r="AT32" s="714">
        <v>0.65</v>
      </c>
      <c r="AU32" s="715">
        <v>0</v>
      </c>
      <c r="AV32" s="715">
        <v>0</v>
      </c>
      <c r="AW32" s="713">
        <v>1</v>
      </c>
      <c r="AX32" s="713">
        <v>1</v>
      </c>
      <c r="AY32" s="713">
        <v>1</v>
      </c>
      <c r="AZ32" s="713">
        <v>1</v>
      </c>
      <c r="BA32" s="714">
        <v>0.65</v>
      </c>
      <c r="BB32" s="715">
        <v>0</v>
      </c>
      <c r="BC32" s="715">
        <v>0</v>
      </c>
      <c r="BD32" s="716">
        <v>0</v>
      </c>
      <c r="BE32" s="716">
        <v>0</v>
      </c>
      <c r="BF32" s="716">
        <v>0</v>
      </c>
      <c r="BG32" s="716">
        <v>0</v>
      </c>
      <c r="BH32" s="716">
        <v>0</v>
      </c>
      <c r="BI32" s="717">
        <v>0</v>
      </c>
      <c r="BJ32" s="717">
        <v>0</v>
      </c>
      <c r="BK32" s="716">
        <v>1</v>
      </c>
      <c r="BL32" s="716">
        <v>1</v>
      </c>
      <c r="BM32" s="716">
        <v>1</v>
      </c>
      <c r="BN32" s="716">
        <v>1</v>
      </c>
      <c r="BO32" s="718">
        <v>0.65</v>
      </c>
      <c r="BP32" s="717">
        <v>0</v>
      </c>
      <c r="BQ32" s="717">
        <v>0</v>
      </c>
      <c r="BR32" s="716">
        <v>1</v>
      </c>
      <c r="BS32" s="716">
        <v>1</v>
      </c>
      <c r="BT32" s="716">
        <v>1</v>
      </c>
      <c r="BU32" s="716">
        <v>1</v>
      </c>
      <c r="BV32" s="718">
        <v>0.65</v>
      </c>
      <c r="BW32" s="717">
        <v>0</v>
      </c>
      <c r="BX32" s="717">
        <v>0</v>
      </c>
      <c r="BY32" s="716">
        <v>1</v>
      </c>
      <c r="BZ32" s="716">
        <v>0</v>
      </c>
      <c r="CA32" s="716">
        <v>1</v>
      </c>
      <c r="CB32" s="716">
        <v>1</v>
      </c>
      <c r="CC32" s="718">
        <v>0.65</v>
      </c>
      <c r="CD32" s="717">
        <v>0</v>
      </c>
      <c r="CE32" s="717">
        <v>0</v>
      </c>
      <c r="CF32" s="716">
        <v>0</v>
      </c>
      <c r="CG32" s="716">
        <v>0</v>
      </c>
      <c r="CH32" s="716">
        <v>0</v>
      </c>
      <c r="CI32" s="716">
        <v>0</v>
      </c>
      <c r="CJ32" s="718">
        <v>0</v>
      </c>
      <c r="CK32" s="717">
        <v>0</v>
      </c>
      <c r="CL32" s="717">
        <v>0</v>
      </c>
      <c r="CM32" s="716">
        <v>0</v>
      </c>
      <c r="CN32" s="716">
        <v>0</v>
      </c>
      <c r="CO32" s="716">
        <v>0</v>
      </c>
      <c r="CP32" s="716">
        <v>0</v>
      </c>
      <c r="CQ32" s="718">
        <v>0</v>
      </c>
      <c r="CR32" s="717">
        <v>0</v>
      </c>
      <c r="CS32" s="717">
        <v>0</v>
      </c>
      <c r="CT32" s="716">
        <v>1</v>
      </c>
      <c r="CU32" s="716">
        <v>1</v>
      </c>
      <c r="CV32" s="716">
        <v>1</v>
      </c>
      <c r="CW32" s="716">
        <v>1</v>
      </c>
      <c r="CX32" s="718">
        <v>0.65</v>
      </c>
      <c r="CY32" s="717">
        <v>0</v>
      </c>
      <c r="CZ32" s="717">
        <v>0</v>
      </c>
      <c r="DA32" s="716">
        <v>1</v>
      </c>
      <c r="DB32" s="716">
        <v>1</v>
      </c>
      <c r="DC32" s="716">
        <v>1</v>
      </c>
      <c r="DD32" s="716">
        <v>1</v>
      </c>
      <c r="DE32" s="718">
        <v>0.65</v>
      </c>
      <c r="DF32" s="717">
        <v>0</v>
      </c>
      <c r="DG32" s="717">
        <v>0</v>
      </c>
      <c r="DH32" s="716">
        <v>1</v>
      </c>
      <c r="DI32" s="716">
        <v>1</v>
      </c>
      <c r="DJ32" s="716">
        <v>1</v>
      </c>
      <c r="DK32" s="716">
        <v>1</v>
      </c>
      <c r="DL32" s="718">
        <v>0.65</v>
      </c>
      <c r="DM32" s="717">
        <v>0</v>
      </c>
      <c r="DN32" s="717">
        <v>0</v>
      </c>
      <c r="DO32" s="716">
        <v>1</v>
      </c>
      <c r="DP32" s="716">
        <v>1</v>
      </c>
      <c r="DQ32" s="716">
        <v>1</v>
      </c>
      <c r="DR32" s="716">
        <v>1</v>
      </c>
      <c r="DS32" s="718">
        <v>0.65</v>
      </c>
      <c r="DT32" s="717">
        <v>0</v>
      </c>
      <c r="DU32" s="717">
        <v>0</v>
      </c>
      <c r="DV32" s="716">
        <v>1</v>
      </c>
      <c r="DW32" s="716">
        <v>1</v>
      </c>
      <c r="DX32" s="716">
        <v>1</v>
      </c>
      <c r="DY32" s="716">
        <v>1</v>
      </c>
      <c r="DZ32" s="718">
        <v>0.65</v>
      </c>
      <c r="EA32" s="717">
        <v>0</v>
      </c>
      <c r="EB32" s="717">
        <v>0</v>
      </c>
      <c r="EC32" s="716">
        <v>0</v>
      </c>
      <c r="ED32" s="716">
        <v>0</v>
      </c>
      <c r="EE32" s="716">
        <v>0</v>
      </c>
      <c r="EF32" s="716">
        <v>0</v>
      </c>
      <c r="EG32" s="718">
        <v>0</v>
      </c>
      <c r="EH32" s="717">
        <v>0</v>
      </c>
      <c r="EI32" s="717">
        <v>0</v>
      </c>
      <c r="EJ32" s="716">
        <v>1</v>
      </c>
      <c r="EK32" s="716">
        <v>1</v>
      </c>
      <c r="EL32" s="716">
        <v>1</v>
      </c>
      <c r="EM32" s="716">
        <v>1</v>
      </c>
      <c r="EN32" s="718">
        <v>0.65</v>
      </c>
      <c r="EO32" s="717">
        <v>0</v>
      </c>
      <c r="EP32" s="717">
        <v>0</v>
      </c>
      <c r="EQ32" s="716">
        <v>1</v>
      </c>
      <c r="ER32" s="716">
        <v>1</v>
      </c>
      <c r="ES32" s="716">
        <v>1</v>
      </c>
      <c r="ET32" s="716">
        <v>1</v>
      </c>
      <c r="EU32" s="718">
        <v>0.65</v>
      </c>
      <c r="EV32" s="717">
        <v>0</v>
      </c>
      <c r="EW32" s="717">
        <v>0</v>
      </c>
      <c r="EX32" s="716">
        <v>1</v>
      </c>
      <c r="EY32" s="716">
        <v>1</v>
      </c>
      <c r="EZ32" s="716">
        <v>1</v>
      </c>
      <c r="FA32" s="716">
        <v>1</v>
      </c>
      <c r="FB32" s="718">
        <v>0.65</v>
      </c>
      <c r="FC32" s="717">
        <v>0</v>
      </c>
      <c r="FD32" s="717">
        <v>0</v>
      </c>
      <c r="FE32" s="716">
        <v>1</v>
      </c>
      <c r="FF32" s="716">
        <v>1</v>
      </c>
      <c r="FG32" s="716">
        <v>1</v>
      </c>
      <c r="FH32" s="716">
        <v>0</v>
      </c>
      <c r="FI32" s="718">
        <v>0.65</v>
      </c>
      <c r="FJ32" s="717">
        <v>0</v>
      </c>
      <c r="FK32" s="717">
        <v>0</v>
      </c>
      <c r="FL32" s="716">
        <v>1</v>
      </c>
      <c r="FM32" s="716">
        <v>1</v>
      </c>
      <c r="FN32" s="716">
        <v>1</v>
      </c>
      <c r="FO32" s="716">
        <v>1</v>
      </c>
      <c r="FP32" s="718">
        <v>0.65</v>
      </c>
      <c r="FQ32" s="717">
        <v>0</v>
      </c>
      <c r="FR32" s="717">
        <v>0</v>
      </c>
      <c r="FS32" s="716">
        <v>1</v>
      </c>
      <c r="FT32" s="716">
        <v>1</v>
      </c>
      <c r="FU32" s="716">
        <v>1</v>
      </c>
      <c r="FV32" s="716">
        <v>1</v>
      </c>
      <c r="FW32" s="718">
        <v>0.65</v>
      </c>
      <c r="FX32" s="717">
        <v>0</v>
      </c>
      <c r="FY32" s="717">
        <v>0</v>
      </c>
      <c r="FZ32" s="716">
        <v>1</v>
      </c>
      <c r="GA32" s="716">
        <v>1</v>
      </c>
      <c r="GB32" s="716">
        <v>1</v>
      </c>
      <c r="GC32" s="716">
        <v>1</v>
      </c>
      <c r="GD32" s="718">
        <v>0.65</v>
      </c>
      <c r="GE32" s="717">
        <v>0</v>
      </c>
      <c r="GF32" s="717">
        <v>0</v>
      </c>
      <c r="GG32" s="716">
        <v>1</v>
      </c>
      <c r="GH32" s="716">
        <v>1</v>
      </c>
      <c r="GI32" s="716">
        <v>1</v>
      </c>
      <c r="GJ32" s="716">
        <v>1</v>
      </c>
      <c r="GK32" s="718">
        <v>0.65</v>
      </c>
      <c r="GL32" s="717">
        <v>0</v>
      </c>
      <c r="GM32" s="717">
        <v>0</v>
      </c>
      <c r="GN32" s="716">
        <v>1</v>
      </c>
      <c r="GO32" s="716">
        <v>1</v>
      </c>
      <c r="GP32" s="716">
        <v>1</v>
      </c>
      <c r="GQ32" s="716">
        <v>1</v>
      </c>
      <c r="GR32" s="718">
        <v>0.65</v>
      </c>
      <c r="GS32" s="717">
        <v>0</v>
      </c>
      <c r="GT32" s="717">
        <v>0</v>
      </c>
      <c r="GU32" s="716">
        <v>1</v>
      </c>
      <c r="GV32" s="716">
        <v>1</v>
      </c>
      <c r="GW32" s="716">
        <v>1</v>
      </c>
      <c r="GX32" s="716">
        <v>1</v>
      </c>
      <c r="GY32" s="718">
        <v>0</v>
      </c>
      <c r="GZ32" s="717">
        <v>0</v>
      </c>
      <c r="HA32" s="717">
        <v>0</v>
      </c>
      <c r="HB32" s="716">
        <v>1</v>
      </c>
      <c r="HC32" s="716">
        <v>0</v>
      </c>
      <c r="HD32" s="716">
        <v>0</v>
      </c>
      <c r="HE32" s="716">
        <v>0</v>
      </c>
      <c r="HF32" s="718">
        <v>0.65</v>
      </c>
      <c r="HG32" s="717">
        <v>0</v>
      </c>
      <c r="HH32" s="717">
        <v>0</v>
      </c>
      <c r="HI32" s="716">
        <v>1</v>
      </c>
      <c r="HJ32" s="716">
        <v>1</v>
      </c>
      <c r="HK32" s="716">
        <v>1</v>
      </c>
      <c r="HL32" s="716">
        <v>0</v>
      </c>
      <c r="HM32" s="718">
        <v>0.65</v>
      </c>
      <c r="HN32" s="717">
        <v>0</v>
      </c>
      <c r="HO32" s="717">
        <v>0</v>
      </c>
      <c r="HP32" s="716">
        <v>1</v>
      </c>
      <c r="HQ32" s="716">
        <v>1</v>
      </c>
      <c r="HR32" s="716">
        <v>0</v>
      </c>
      <c r="HS32" s="716">
        <v>1</v>
      </c>
      <c r="HT32" s="718">
        <v>0.65</v>
      </c>
      <c r="HU32" s="717">
        <v>0</v>
      </c>
      <c r="HV32" s="717">
        <v>0</v>
      </c>
      <c r="HW32" s="716">
        <v>1</v>
      </c>
      <c r="HX32" s="716">
        <v>1</v>
      </c>
      <c r="HY32" s="716">
        <v>1</v>
      </c>
      <c r="HZ32" s="716">
        <v>1</v>
      </c>
      <c r="IA32" s="718">
        <v>0.65</v>
      </c>
      <c r="IB32" s="717">
        <v>0</v>
      </c>
      <c r="IC32" s="717">
        <v>0</v>
      </c>
      <c r="ID32" s="716">
        <v>1</v>
      </c>
      <c r="IE32" s="716">
        <v>1</v>
      </c>
      <c r="IF32" s="716">
        <v>1</v>
      </c>
      <c r="IG32" s="716">
        <v>1</v>
      </c>
      <c r="IH32" s="718">
        <v>0</v>
      </c>
      <c r="II32" s="717">
        <v>0</v>
      </c>
      <c r="IJ32" s="717">
        <v>0</v>
      </c>
      <c r="IK32" s="716">
        <v>1</v>
      </c>
      <c r="IL32" s="716">
        <v>1</v>
      </c>
      <c r="IM32" s="716">
        <v>1</v>
      </c>
      <c r="IN32" s="716">
        <v>1</v>
      </c>
      <c r="IO32" s="718">
        <v>0.65</v>
      </c>
      <c r="IP32" s="717">
        <v>0</v>
      </c>
      <c r="IQ32" s="717">
        <v>0</v>
      </c>
      <c r="IR32" s="716">
        <v>0</v>
      </c>
      <c r="IS32" s="716">
        <v>1</v>
      </c>
      <c r="IT32" s="716">
        <v>1</v>
      </c>
      <c r="IU32" s="716">
        <v>1</v>
      </c>
      <c r="IV32" s="718">
        <v>0.65</v>
      </c>
      <c r="IW32" s="717">
        <v>0</v>
      </c>
      <c r="IX32" s="717">
        <v>0</v>
      </c>
      <c r="IY32" s="716">
        <v>1</v>
      </c>
      <c r="IZ32" s="716">
        <v>1</v>
      </c>
      <c r="JA32" s="716">
        <v>1</v>
      </c>
      <c r="JB32" s="716">
        <v>1</v>
      </c>
      <c r="JC32" s="718">
        <v>0.65</v>
      </c>
      <c r="JD32" s="717">
        <v>0</v>
      </c>
      <c r="JE32" s="717">
        <v>0</v>
      </c>
      <c r="JF32" s="716">
        <v>1</v>
      </c>
      <c r="JG32" s="716">
        <v>1</v>
      </c>
      <c r="JH32" s="716">
        <v>1</v>
      </c>
      <c r="JI32" s="716">
        <v>1</v>
      </c>
      <c r="JJ32" s="718">
        <v>0.65</v>
      </c>
      <c r="JK32" s="717">
        <v>0</v>
      </c>
      <c r="JL32" s="717">
        <v>0</v>
      </c>
      <c r="JM32" s="716">
        <v>1</v>
      </c>
      <c r="JN32" s="716">
        <v>1</v>
      </c>
      <c r="JO32" s="716">
        <v>1</v>
      </c>
      <c r="JP32" s="716">
        <v>1</v>
      </c>
      <c r="JQ32" s="718">
        <v>0.65</v>
      </c>
      <c r="JR32" s="717">
        <v>0</v>
      </c>
      <c r="JS32" s="717">
        <v>0</v>
      </c>
      <c r="JT32" s="716">
        <v>1</v>
      </c>
      <c r="JU32" s="716">
        <v>1</v>
      </c>
      <c r="JV32" s="716">
        <v>1</v>
      </c>
      <c r="JW32" s="716">
        <v>1</v>
      </c>
      <c r="JX32" s="718">
        <v>0.65</v>
      </c>
      <c r="JY32" s="717">
        <v>0</v>
      </c>
      <c r="JZ32" s="717">
        <v>0</v>
      </c>
      <c r="KA32" s="716">
        <v>1</v>
      </c>
      <c r="KB32" s="716">
        <v>1</v>
      </c>
      <c r="KC32" s="716">
        <v>1</v>
      </c>
      <c r="KD32" s="716">
        <v>1</v>
      </c>
      <c r="KE32" s="718">
        <v>0.65</v>
      </c>
      <c r="KF32" s="717">
        <v>0</v>
      </c>
      <c r="KG32" s="717">
        <v>0</v>
      </c>
      <c r="KH32" s="716">
        <v>1</v>
      </c>
      <c r="KI32" s="716">
        <v>1</v>
      </c>
      <c r="KJ32" s="717">
        <v>0</v>
      </c>
      <c r="KK32" s="717">
        <v>0</v>
      </c>
      <c r="KL32" s="718">
        <v>0</v>
      </c>
      <c r="KM32" s="717">
        <v>0</v>
      </c>
      <c r="KN32" s="717">
        <v>0</v>
      </c>
      <c r="KO32" s="716">
        <v>0</v>
      </c>
      <c r="KP32" s="716">
        <v>0</v>
      </c>
      <c r="KQ32" s="717">
        <v>0</v>
      </c>
      <c r="KR32" s="716">
        <v>1</v>
      </c>
      <c r="KS32" s="718">
        <v>0.65</v>
      </c>
      <c r="KT32" s="717">
        <v>0</v>
      </c>
      <c r="KU32" s="717">
        <v>0</v>
      </c>
      <c r="KV32" s="717">
        <v>0</v>
      </c>
      <c r="KW32" s="716">
        <v>1</v>
      </c>
      <c r="KX32" s="716">
        <v>1</v>
      </c>
      <c r="KY32" s="716">
        <v>1</v>
      </c>
      <c r="KZ32" s="718">
        <v>0.65</v>
      </c>
      <c r="LA32" s="717">
        <v>0</v>
      </c>
      <c r="LB32" s="717">
        <v>0</v>
      </c>
      <c r="LC32" s="716">
        <v>1</v>
      </c>
      <c r="LD32" s="716">
        <v>1</v>
      </c>
      <c r="LE32" s="716">
        <v>1</v>
      </c>
      <c r="LF32" s="716">
        <v>1</v>
      </c>
      <c r="LG32" s="718">
        <v>0</v>
      </c>
      <c r="LH32" s="717">
        <v>0</v>
      </c>
      <c r="LI32" s="717">
        <v>0</v>
      </c>
      <c r="LJ32" s="716">
        <v>1</v>
      </c>
      <c r="LK32" s="716">
        <v>1</v>
      </c>
      <c r="LL32" s="716">
        <v>1</v>
      </c>
      <c r="LM32" s="716">
        <v>1</v>
      </c>
      <c r="LN32" s="718">
        <v>0.65</v>
      </c>
      <c r="LO32" s="717">
        <v>0</v>
      </c>
      <c r="LP32" s="717">
        <v>0</v>
      </c>
      <c r="LQ32" s="716">
        <v>1</v>
      </c>
      <c r="LR32" s="716">
        <v>1</v>
      </c>
      <c r="LS32" s="716">
        <v>1</v>
      </c>
      <c r="LT32" s="716">
        <v>1</v>
      </c>
      <c r="LU32" s="718">
        <v>0.65</v>
      </c>
      <c r="LV32" s="717">
        <v>0</v>
      </c>
      <c r="LW32" s="717">
        <v>0</v>
      </c>
      <c r="LX32" s="716">
        <v>1</v>
      </c>
      <c r="LY32" s="716">
        <v>1</v>
      </c>
      <c r="LZ32" s="716">
        <v>1</v>
      </c>
      <c r="MA32" s="716">
        <v>1</v>
      </c>
      <c r="MB32" s="718">
        <v>0.65</v>
      </c>
      <c r="MC32" s="717">
        <v>0</v>
      </c>
      <c r="MD32" s="717">
        <v>0</v>
      </c>
      <c r="ME32" s="716">
        <v>1</v>
      </c>
      <c r="MF32" s="716">
        <v>1</v>
      </c>
      <c r="MG32" s="716">
        <v>1</v>
      </c>
      <c r="MH32" s="716">
        <v>0</v>
      </c>
      <c r="MI32" s="718">
        <v>0.65</v>
      </c>
      <c r="MJ32" s="717">
        <v>0</v>
      </c>
      <c r="MK32" s="717">
        <v>0</v>
      </c>
      <c r="ML32" s="716">
        <v>1</v>
      </c>
      <c r="MM32" s="716">
        <v>1</v>
      </c>
      <c r="MN32" s="716">
        <v>1</v>
      </c>
      <c r="MO32" s="716">
        <v>1</v>
      </c>
      <c r="MP32" s="718">
        <v>0.65</v>
      </c>
      <c r="MQ32" s="717">
        <v>0</v>
      </c>
      <c r="MR32" s="717">
        <v>0</v>
      </c>
      <c r="MS32" s="716">
        <v>1</v>
      </c>
      <c r="MT32" s="716">
        <v>1</v>
      </c>
      <c r="MU32" s="716">
        <v>1</v>
      </c>
      <c r="MV32" s="716">
        <v>1</v>
      </c>
      <c r="MW32" s="718">
        <v>0.65</v>
      </c>
      <c r="MX32" s="717">
        <v>0</v>
      </c>
      <c r="MY32" s="717">
        <v>0</v>
      </c>
      <c r="MZ32" s="716">
        <v>1</v>
      </c>
      <c r="NA32" s="716">
        <v>1</v>
      </c>
      <c r="NB32" s="716">
        <v>1</v>
      </c>
      <c r="NC32" s="716">
        <v>1</v>
      </c>
      <c r="ND32" s="718">
        <v>0.65</v>
      </c>
      <c r="NE32" s="717">
        <v>0</v>
      </c>
      <c r="NF32" s="717">
        <v>0</v>
      </c>
      <c r="NG32" s="716">
        <v>1</v>
      </c>
      <c r="NH32" s="716">
        <v>1</v>
      </c>
      <c r="NI32" s="716">
        <v>1</v>
      </c>
      <c r="NJ32" s="716">
        <v>1</v>
      </c>
      <c r="NK32" s="718">
        <v>0.65</v>
      </c>
      <c r="NL32" s="717">
        <v>0</v>
      </c>
      <c r="NM32" s="717">
        <v>0</v>
      </c>
      <c r="NN32" s="716">
        <v>1</v>
      </c>
      <c r="NO32" s="716">
        <v>1</v>
      </c>
      <c r="NP32" s="716">
        <v>1</v>
      </c>
      <c r="NQ32" s="716">
        <v>1</v>
      </c>
      <c r="NR32" s="718">
        <v>0.65</v>
      </c>
      <c r="NS32" s="717">
        <v>0</v>
      </c>
      <c r="NT32" s="717">
        <v>0</v>
      </c>
      <c r="NU32" s="716">
        <v>1</v>
      </c>
      <c r="NV32" s="716">
        <v>1</v>
      </c>
      <c r="NW32" s="716">
        <v>1</v>
      </c>
      <c r="NX32" s="716">
        <v>1</v>
      </c>
      <c r="NY32" s="718">
        <v>0.65</v>
      </c>
      <c r="NZ32" s="717">
        <v>0</v>
      </c>
      <c r="OA32" s="717">
        <v>0</v>
      </c>
      <c r="OB32" s="716">
        <v>1</v>
      </c>
      <c r="OC32" s="716">
        <v>1</v>
      </c>
      <c r="OD32" s="716">
        <v>1</v>
      </c>
      <c r="OE32" s="716">
        <v>1</v>
      </c>
      <c r="OF32" s="718">
        <v>0.65</v>
      </c>
      <c r="OG32" s="717">
        <v>0</v>
      </c>
      <c r="OH32" s="717">
        <v>0</v>
      </c>
      <c r="OI32" s="716">
        <v>1</v>
      </c>
      <c r="OJ32" s="716">
        <v>1</v>
      </c>
      <c r="OK32" s="716">
        <v>1</v>
      </c>
      <c r="OL32" s="716">
        <v>1</v>
      </c>
      <c r="OM32" s="718">
        <v>0.65</v>
      </c>
      <c r="ON32" s="717">
        <v>0</v>
      </c>
      <c r="OO32" s="717">
        <v>0</v>
      </c>
      <c r="OP32" s="716">
        <v>1</v>
      </c>
      <c r="OQ32" s="716">
        <v>1</v>
      </c>
      <c r="OR32" s="716">
        <v>1</v>
      </c>
      <c r="OS32" s="716">
        <v>1</v>
      </c>
      <c r="OT32" s="718">
        <v>0</v>
      </c>
      <c r="OU32" s="717">
        <v>0</v>
      </c>
      <c r="OV32" s="717">
        <v>0</v>
      </c>
      <c r="OW32" s="716">
        <v>0</v>
      </c>
      <c r="OX32" s="716">
        <v>1</v>
      </c>
      <c r="OY32" s="716">
        <v>1</v>
      </c>
      <c r="OZ32" s="716">
        <v>0</v>
      </c>
      <c r="PA32" s="716">
        <v>0</v>
      </c>
      <c r="PB32" s="717">
        <v>0</v>
      </c>
      <c r="PC32" s="717">
        <v>0</v>
      </c>
      <c r="PD32" s="716">
        <v>0</v>
      </c>
      <c r="PE32" s="716">
        <v>0</v>
      </c>
      <c r="PF32" s="716">
        <v>0</v>
      </c>
      <c r="PG32" s="716">
        <v>0</v>
      </c>
      <c r="PH32" s="718">
        <v>0</v>
      </c>
      <c r="PI32" s="717">
        <v>0</v>
      </c>
      <c r="PJ32" s="717">
        <v>0</v>
      </c>
      <c r="PK32" s="716">
        <v>1</v>
      </c>
      <c r="PL32" s="716">
        <v>1</v>
      </c>
      <c r="PM32" s="716">
        <v>1</v>
      </c>
      <c r="PN32" s="716">
        <v>1</v>
      </c>
      <c r="PO32" s="718">
        <v>0.65</v>
      </c>
      <c r="PP32" s="717"/>
      <c r="PQ32" s="717"/>
      <c r="PR32" s="716">
        <v>0</v>
      </c>
      <c r="PS32" s="716">
        <v>0</v>
      </c>
      <c r="PT32" s="716">
        <v>0</v>
      </c>
      <c r="PU32" s="716">
        <v>0</v>
      </c>
      <c r="PV32" s="718">
        <v>0</v>
      </c>
      <c r="PW32" s="717"/>
      <c r="PX32" s="717"/>
      <c r="PY32" s="716">
        <v>0</v>
      </c>
      <c r="PZ32" s="716">
        <v>1</v>
      </c>
      <c r="QA32" s="716">
        <v>1</v>
      </c>
      <c r="QB32" s="716">
        <v>1</v>
      </c>
      <c r="QC32" s="718">
        <v>0.65</v>
      </c>
      <c r="QD32" s="717"/>
      <c r="QE32" s="717"/>
      <c r="QF32" s="716">
        <v>1</v>
      </c>
      <c r="QG32" s="716">
        <v>1</v>
      </c>
      <c r="QH32" s="716">
        <v>1</v>
      </c>
      <c r="QI32" s="716">
        <v>1</v>
      </c>
      <c r="QJ32" s="718">
        <v>0.65</v>
      </c>
      <c r="QK32" s="717"/>
      <c r="QL32" s="717"/>
      <c r="QM32" s="716">
        <v>1</v>
      </c>
      <c r="QN32" s="716">
        <v>1</v>
      </c>
      <c r="QO32" s="716">
        <v>1</v>
      </c>
      <c r="QP32" s="716">
        <v>1</v>
      </c>
      <c r="QQ32" s="718">
        <v>0.65</v>
      </c>
      <c r="QR32" s="717"/>
      <c r="QS32" s="717"/>
      <c r="QT32" s="716">
        <v>1</v>
      </c>
      <c r="QU32" s="716">
        <v>1</v>
      </c>
      <c r="QV32" s="716">
        <v>1</v>
      </c>
      <c r="QW32" s="716">
        <v>1</v>
      </c>
      <c r="QX32" s="718">
        <v>0.65</v>
      </c>
      <c r="QY32" s="717"/>
      <c r="QZ32" s="717"/>
      <c r="RA32" s="716">
        <v>1</v>
      </c>
      <c r="RB32" s="716">
        <v>1</v>
      </c>
      <c r="RC32" s="716">
        <v>1</v>
      </c>
      <c r="RD32" s="717"/>
      <c r="RE32" s="718">
        <v>0</v>
      </c>
      <c r="RF32" s="717"/>
      <c r="RG32" s="717"/>
      <c r="RH32" s="716">
        <v>1</v>
      </c>
      <c r="RI32" s="716">
        <v>1</v>
      </c>
      <c r="RJ32" s="716">
        <v>1</v>
      </c>
      <c r="RK32" s="716">
        <v>1</v>
      </c>
      <c r="RL32" s="718">
        <v>0.65</v>
      </c>
      <c r="RM32" s="717"/>
      <c r="RN32" s="717"/>
      <c r="RO32" s="716">
        <v>1</v>
      </c>
      <c r="RP32" s="716">
        <v>1</v>
      </c>
      <c r="RQ32" s="716">
        <v>1</v>
      </c>
      <c r="RR32" s="716">
        <v>1</v>
      </c>
      <c r="RS32" s="718">
        <v>0.65</v>
      </c>
      <c r="RT32" s="717"/>
      <c r="RU32" s="717"/>
      <c r="RV32" s="716">
        <v>0</v>
      </c>
      <c r="RW32" s="716">
        <v>0</v>
      </c>
      <c r="RX32" s="716">
        <v>0</v>
      </c>
      <c r="RY32" s="716">
        <v>0</v>
      </c>
      <c r="RZ32" s="718">
        <v>0</v>
      </c>
      <c r="SA32" s="717"/>
      <c r="SB32" s="717"/>
      <c r="SC32" s="716">
        <v>1</v>
      </c>
      <c r="SD32" s="716">
        <v>1</v>
      </c>
      <c r="SE32" s="716">
        <v>1</v>
      </c>
      <c r="SF32" s="716">
        <v>1</v>
      </c>
      <c r="SG32" s="718">
        <v>0</v>
      </c>
      <c r="SH32" s="717"/>
      <c r="SI32" s="717"/>
      <c r="SJ32" s="716">
        <v>1</v>
      </c>
      <c r="SK32" s="716">
        <v>1</v>
      </c>
      <c r="SL32" s="716">
        <v>1</v>
      </c>
      <c r="SM32" s="716">
        <v>1</v>
      </c>
      <c r="SN32" s="718">
        <v>0.65</v>
      </c>
      <c r="SO32" s="717"/>
      <c r="SP32" s="717"/>
      <c r="SQ32" s="716">
        <v>1</v>
      </c>
      <c r="SR32" s="716">
        <v>1</v>
      </c>
      <c r="SS32" s="716">
        <v>1</v>
      </c>
      <c r="ST32" s="716">
        <v>1</v>
      </c>
      <c r="SU32" s="762">
        <v>0.65</v>
      </c>
      <c r="SV32" s="755"/>
      <c r="SW32" s="749"/>
      <c r="SX32" s="748">
        <v>1</v>
      </c>
      <c r="SY32" s="748">
        <v>1</v>
      </c>
      <c r="SZ32" s="748">
        <v>1</v>
      </c>
      <c r="TA32" s="748">
        <v>1</v>
      </c>
      <c r="TB32" s="750">
        <v>0.65</v>
      </c>
      <c r="TC32" s="749"/>
      <c r="TD32" s="749"/>
      <c r="TE32" s="748">
        <v>1</v>
      </c>
      <c r="TF32" s="748">
        <v>1</v>
      </c>
      <c r="TG32" s="748">
        <v>0</v>
      </c>
      <c r="TH32" s="748">
        <v>1</v>
      </c>
      <c r="TI32" s="750">
        <v>0</v>
      </c>
      <c r="TJ32" s="749"/>
      <c r="TK32" s="749"/>
      <c r="TL32" s="748">
        <v>1</v>
      </c>
      <c r="TM32" s="748">
        <v>1</v>
      </c>
      <c r="TN32" s="748">
        <v>1</v>
      </c>
      <c r="TO32" s="748">
        <v>1</v>
      </c>
      <c r="TP32" s="750">
        <v>0.65</v>
      </c>
      <c r="TQ32" s="749"/>
      <c r="TR32" s="749"/>
      <c r="TS32" s="748">
        <v>1</v>
      </c>
      <c r="TT32" s="748">
        <v>1</v>
      </c>
      <c r="TU32" s="748">
        <v>0</v>
      </c>
      <c r="TV32" s="748">
        <v>1</v>
      </c>
      <c r="TW32" s="750">
        <v>0.65</v>
      </c>
      <c r="TX32" s="749"/>
      <c r="TY32" s="766"/>
      <c r="TZ32" s="761">
        <v>1</v>
      </c>
      <c r="UA32" s="756">
        <v>1</v>
      </c>
      <c r="UB32" s="748">
        <v>1</v>
      </c>
      <c r="UC32" s="748">
        <v>1</v>
      </c>
      <c r="UD32" s="750">
        <v>0.65</v>
      </c>
      <c r="UE32" s="749"/>
      <c r="UF32" s="749"/>
      <c r="UG32" s="748">
        <v>1</v>
      </c>
      <c r="UH32" s="748">
        <v>1</v>
      </c>
      <c r="UI32" s="748">
        <v>1</v>
      </c>
      <c r="UJ32" s="748">
        <v>1</v>
      </c>
      <c r="UK32" s="750">
        <v>0.65</v>
      </c>
      <c r="UL32" s="749"/>
      <c r="UM32" s="749"/>
      <c r="UN32" s="748">
        <v>0</v>
      </c>
      <c r="UO32" s="748">
        <v>1</v>
      </c>
      <c r="UP32" s="748">
        <v>1</v>
      </c>
      <c r="UQ32" s="748">
        <v>1</v>
      </c>
      <c r="UR32" s="750">
        <v>0.65</v>
      </c>
      <c r="US32" s="749"/>
      <c r="UT32" s="749"/>
      <c r="UU32" s="748">
        <v>1</v>
      </c>
      <c r="UV32" s="748">
        <v>1</v>
      </c>
      <c r="UW32" s="748">
        <v>1</v>
      </c>
      <c r="UX32" s="748">
        <v>1</v>
      </c>
      <c r="UY32" s="750">
        <v>0.65</v>
      </c>
      <c r="UZ32" s="749"/>
      <c r="VA32" s="749"/>
      <c r="VB32" s="748">
        <v>1</v>
      </c>
      <c r="VC32" s="767">
        <v>1</v>
      </c>
      <c r="VD32" s="761">
        <v>1</v>
      </c>
      <c r="VE32" s="761">
        <v>1</v>
      </c>
      <c r="VF32" s="762">
        <v>0.65</v>
      </c>
      <c r="VG32" s="763"/>
      <c r="VH32" s="763"/>
      <c r="VI32" s="761">
        <v>1</v>
      </c>
      <c r="VJ32" s="761">
        <v>1</v>
      </c>
      <c r="VK32" s="761">
        <v>1</v>
      </c>
      <c r="VL32" s="761">
        <v>1</v>
      </c>
      <c r="VM32" s="762">
        <v>0.65</v>
      </c>
      <c r="VN32" s="763"/>
      <c r="VO32" s="763"/>
      <c r="VP32" s="761">
        <v>0</v>
      </c>
      <c r="VQ32" s="761">
        <v>0</v>
      </c>
      <c r="VR32" s="761">
        <v>0</v>
      </c>
      <c r="VS32" s="761">
        <v>0</v>
      </c>
      <c r="VT32" s="762">
        <v>0</v>
      </c>
      <c r="VU32" s="763"/>
      <c r="VV32" s="763"/>
      <c r="VW32" s="761">
        <v>0</v>
      </c>
      <c r="VX32" s="761">
        <v>0</v>
      </c>
      <c r="VY32" s="761">
        <v>0</v>
      </c>
      <c r="VZ32" s="761">
        <v>0</v>
      </c>
      <c r="WA32" s="762">
        <v>0</v>
      </c>
      <c r="WB32" s="763"/>
      <c r="WC32" s="763"/>
      <c r="WD32" s="761">
        <v>1</v>
      </c>
      <c r="WE32" s="761">
        <v>1</v>
      </c>
      <c r="WF32" s="761">
        <v>1</v>
      </c>
      <c r="WG32" s="761">
        <v>0</v>
      </c>
      <c r="WH32" s="762">
        <v>0.65</v>
      </c>
      <c r="WI32" s="763"/>
      <c r="WJ32" s="763"/>
      <c r="WK32" s="761">
        <v>1</v>
      </c>
      <c r="WL32" s="761">
        <v>1</v>
      </c>
      <c r="WM32" s="761">
        <v>1</v>
      </c>
      <c r="WN32" s="761">
        <v>1</v>
      </c>
      <c r="WO32" s="762">
        <v>0.65</v>
      </c>
      <c r="WP32" s="763"/>
      <c r="WQ32" s="763"/>
      <c r="WR32" s="761">
        <v>0</v>
      </c>
      <c r="WS32" s="761">
        <v>0</v>
      </c>
      <c r="WT32" s="761">
        <v>1</v>
      </c>
      <c r="WU32" s="761">
        <v>1</v>
      </c>
      <c r="WV32" s="762">
        <v>0.65</v>
      </c>
      <c r="WW32" s="763"/>
      <c r="WX32" s="763"/>
      <c r="WY32" s="761">
        <v>1</v>
      </c>
      <c r="WZ32" s="761">
        <v>1</v>
      </c>
      <c r="XA32" s="761">
        <v>1</v>
      </c>
      <c r="XB32" s="761">
        <v>1</v>
      </c>
      <c r="XC32" s="762">
        <v>0.65</v>
      </c>
      <c r="XD32" s="763"/>
      <c r="XE32" s="763"/>
      <c r="XF32" s="761">
        <v>1</v>
      </c>
      <c r="XG32" s="761">
        <v>1</v>
      </c>
      <c r="XH32" s="761">
        <v>1</v>
      </c>
      <c r="XI32" s="761">
        <v>1</v>
      </c>
      <c r="XJ32" s="762">
        <v>0.65</v>
      </c>
      <c r="XK32" s="763"/>
      <c r="XL32" s="763"/>
      <c r="XM32" s="761">
        <v>1</v>
      </c>
      <c r="XN32" s="761">
        <v>1</v>
      </c>
      <c r="XO32" s="761">
        <v>1</v>
      </c>
      <c r="XP32" s="761">
        <v>0</v>
      </c>
      <c r="XQ32" s="762">
        <v>0.65</v>
      </c>
      <c r="XR32" s="763"/>
      <c r="XS32" s="763"/>
      <c r="XT32" s="761">
        <v>1</v>
      </c>
      <c r="XU32" s="761">
        <v>1</v>
      </c>
      <c r="XV32" s="761">
        <v>1</v>
      </c>
      <c r="XW32" s="761">
        <v>1</v>
      </c>
      <c r="XX32" s="762">
        <v>0.65</v>
      </c>
      <c r="XY32" s="763"/>
      <c r="XZ32" s="763"/>
      <c r="YA32" s="761">
        <v>1</v>
      </c>
      <c r="YB32" s="761">
        <v>1</v>
      </c>
      <c r="YC32" s="761">
        <v>1</v>
      </c>
      <c r="YD32" s="761">
        <v>1</v>
      </c>
      <c r="YE32" s="762">
        <v>0.65</v>
      </c>
      <c r="YF32" s="763"/>
      <c r="YG32" s="763"/>
      <c r="YH32" s="761">
        <v>0</v>
      </c>
      <c r="YI32" s="761">
        <v>0</v>
      </c>
      <c r="YJ32" s="761">
        <v>0</v>
      </c>
      <c r="YK32" s="761">
        <v>0</v>
      </c>
      <c r="YL32" s="761">
        <v>0</v>
      </c>
      <c r="YM32" s="763"/>
      <c r="YN32" s="763"/>
      <c r="YO32" s="761">
        <v>0</v>
      </c>
      <c r="YP32" s="761">
        <v>0</v>
      </c>
      <c r="YQ32" s="761">
        <v>0</v>
      </c>
      <c r="YR32" s="761">
        <v>0</v>
      </c>
      <c r="YS32" s="761">
        <v>0</v>
      </c>
      <c r="YT32" s="763"/>
      <c r="YU32" s="763"/>
      <c r="YV32" s="761">
        <v>0</v>
      </c>
      <c r="YW32" s="761">
        <v>0</v>
      </c>
      <c r="YX32" s="761">
        <v>1</v>
      </c>
      <c r="YY32" s="761">
        <v>1</v>
      </c>
      <c r="YZ32" s="762">
        <v>0.65</v>
      </c>
      <c r="ZA32" s="763"/>
      <c r="ZB32" s="763"/>
      <c r="ZC32" s="761">
        <v>1</v>
      </c>
      <c r="ZD32" s="761">
        <v>1</v>
      </c>
      <c r="ZE32" s="761">
        <v>1</v>
      </c>
      <c r="ZF32" s="761">
        <v>1</v>
      </c>
      <c r="ZG32" s="762">
        <v>0.65</v>
      </c>
      <c r="ZH32" s="763"/>
      <c r="ZI32" s="763"/>
      <c r="ZJ32" s="761">
        <v>1</v>
      </c>
      <c r="ZK32" s="761">
        <v>1</v>
      </c>
      <c r="ZL32" s="761">
        <v>1</v>
      </c>
      <c r="ZM32" s="761">
        <v>1</v>
      </c>
      <c r="ZN32" s="762">
        <v>0.65</v>
      </c>
      <c r="ZO32" s="763"/>
      <c r="ZP32" s="763"/>
      <c r="ZQ32" s="761">
        <v>1</v>
      </c>
      <c r="ZR32" s="761">
        <v>1</v>
      </c>
      <c r="ZS32" s="761">
        <v>1</v>
      </c>
      <c r="ZT32" s="761">
        <v>1</v>
      </c>
      <c r="ZU32" s="762">
        <v>0.65</v>
      </c>
      <c r="ZV32" s="763"/>
      <c r="ZW32" s="763"/>
      <c r="ZX32" s="761">
        <v>1</v>
      </c>
      <c r="ZY32" s="761">
        <v>1</v>
      </c>
      <c r="ZZ32" s="761">
        <v>1</v>
      </c>
      <c r="AAA32" s="761">
        <v>1</v>
      </c>
      <c r="AAB32" s="762">
        <v>0.65</v>
      </c>
      <c r="AAC32" s="763"/>
      <c r="AAD32" s="763"/>
      <c r="AAE32" s="761">
        <v>1</v>
      </c>
      <c r="AAF32" s="761">
        <v>1</v>
      </c>
      <c r="AAG32" s="761">
        <v>0</v>
      </c>
      <c r="AAH32" s="761">
        <v>1</v>
      </c>
      <c r="AAI32" s="762">
        <v>0.65</v>
      </c>
      <c r="AAJ32" s="763"/>
      <c r="AAK32" s="763"/>
      <c r="AAL32" s="761">
        <v>1</v>
      </c>
      <c r="AAM32" s="761">
        <v>1</v>
      </c>
      <c r="AAN32" s="761">
        <v>1</v>
      </c>
      <c r="AAO32" s="761">
        <v>1</v>
      </c>
      <c r="AAP32" s="762">
        <v>0.65</v>
      </c>
      <c r="AAQ32" s="763"/>
      <c r="AAR32" s="763"/>
      <c r="AAS32" s="761">
        <v>1</v>
      </c>
      <c r="AAT32" s="761">
        <v>1</v>
      </c>
      <c r="AAU32" s="761">
        <v>1</v>
      </c>
      <c r="AAV32" s="761">
        <v>0</v>
      </c>
      <c r="AAW32" s="762">
        <v>0.65</v>
      </c>
      <c r="AAX32" s="763"/>
      <c r="AAY32" s="763"/>
      <c r="AAZ32" s="761">
        <v>1</v>
      </c>
      <c r="ABA32" s="761">
        <v>1</v>
      </c>
      <c r="ABB32" s="761">
        <v>1</v>
      </c>
      <c r="ABC32" s="761">
        <v>1</v>
      </c>
      <c r="ABD32" s="762">
        <v>0.65</v>
      </c>
      <c r="ABE32" s="763"/>
      <c r="ABF32" s="763"/>
      <c r="ABG32" s="761">
        <v>1</v>
      </c>
      <c r="ABH32" s="761">
        <v>1</v>
      </c>
      <c r="ABI32" s="761">
        <v>1</v>
      </c>
      <c r="ABJ32" s="761">
        <v>1</v>
      </c>
      <c r="ABK32" s="762">
        <v>0.65</v>
      </c>
      <c r="ABL32" s="763"/>
      <c r="ABM32" s="763"/>
      <c r="ABN32" s="761">
        <v>1</v>
      </c>
      <c r="ABO32" s="761">
        <v>1</v>
      </c>
      <c r="ABP32" s="761">
        <v>1</v>
      </c>
      <c r="ABQ32" s="761">
        <v>1</v>
      </c>
      <c r="ABR32" s="762">
        <v>0.65</v>
      </c>
      <c r="ABS32" s="763"/>
      <c r="ABT32" s="763"/>
      <c r="ABU32" s="761">
        <v>1</v>
      </c>
      <c r="ABV32" s="761">
        <v>1</v>
      </c>
      <c r="ABW32" s="761">
        <v>1</v>
      </c>
      <c r="ABX32" s="761">
        <v>1</v>
      </c>
      <c r="ABY32" s="762">
        <v>0.65</v>
      </c>
      <c r="ABZ32" s="763"/>
      <c r="ACA32" s="763"/>
      <c r="ACB32" s="761">
        <v>1</v>
      </c>
      <c r="ACC32" s="761">
        <v>1</v>
      </c>
      <c r="ACD32" s="761">
        <v>1</v>
      </c>
      <c r="ACE32" s="761">
        <v>1</v>
      </c>
      <c r="ACF32" s="762">
        <v>0.65</v>
      </c>
      <c r="ACG32" s="763"/>
      <c r="ACH32" s="763"/>
      <c r="ACI32" s="761">
        <v>0</v>
      </c>
      <c r="ACJ32" s="761">
        <v>1</v>
      </c>
      <c r="ACK32" s="761">
        <v>1</v>
      </c>
      <c r="ACL32" s="761">
        <v>1</v>
      </c>
      <c r="ACM32" s="762">
        <v>0.65</v>
      </c>
      <c r="ACN32" s="763"/>
      <c r="ACO32" s="763"/>
      <c r="ACP32" s="761">
        <v>1</v>
      </c>
      <c r="ACQ32" s="761">
        <v>1</v>
      </c>
      <c r="ACR32" s="761">
        <v>1</v>
      </c>
      <c r="ACS32" s="761">
        <v>0</v>
      </c>
      <c r="ACT32" s="762">
        <v>0</v>
      </c>
      <c r="ACU32" s="763"/>
      <c r="ACV32" s="763"/>
      <c r="ACW32" s="761">
        <v>1</v>
      </c>
      <c r="ACX32" s="761">
        <v>1</v>
      </c>
      <c r="ACY32" s="761">
        <v>1</v>
      </c>
      <c r="ACZ32" s="761">
        <v>1</v>
      </c>
      <c r="ADA32" s="762">
        <v>0.65</v>
      </c>
      <c r="ADB32" s="763"/>
      <c r="ADC32" s="763"/>
      <c r="ADD32" s="761">
        <v>1</v>
      </c>
      <c r="ADE32" s="761">
        <v>1</v>
      </c>
      <c r="ADF32" s="761">
        <v>1</v>
      </c>
      <c r="ADG32" s="761">
        <v>1</v>
      </c>
      <c r="ADH32" s="762">
        <v>0</v>
      </c>
      <c r="ADI32" s="763"/>
      <c r="ADJ32" s="763"/>
      <c r="ADK32" s="761">
        <v>1</v>
      </c>
      <c r="ADL32" s="761">
        <v>1</v>
      </c>
      <c r="ADM32" s="761">
        <v>0</v>
      </c>
      <c r="ADN32" s="761">
        <v>1</v>
      </c>
      <c r="ADO32" s="762">
        <v>0.65</v>
      </c>
      <c r="ADP32" s="763"/>
      <c r="ADQ32" s="763"/>
      <c r="ADR32" s="761">
        <v>1</v>
      </c>
      <c r="ADS32" s="761">
        <v>1</v>
      </c>
      <c r="ADT32" s="761">
        <v>1</v>
      </c>
      <c r="ADU32" s="761">
        <v>1</v>
      </c>
      <c r="ADV32" s="762">
        <v>0.65</v>
      </c>
      <c r="ADW32" s="763"/>
      <c r="ADX32" s="763"/>
      <c r="ADY32" s="761">
        <v>0</v>
      </c>
      <c r="ADZ32" s="761">
        <v>1</v>
      </c>
      <c r="AEA32" s="761">
        <v>1</v>
      </c>
      <c r="AEB32" s="761">
        <v>1</v>
      </c>
      <c r="AEC32" s="762">
        <v>0.65</v>
      </c>
      <c r="AED32" s="763"/>
      <c r="AEE32" s="763"/>
      <c r="AEF32" s="761">
        <v>1</v>
      </c>
      <c r="AEG32" s="761">
        <v>1</v>
      </c>
      <c r="AEH32" s="761">
        <v>1</v>
      </c>
      <c r="AEI32" s="761">
        <v>1</v>
      </c>
      <c r="AEJ32" s="762">
        <v>0.65</v>
      </c>
      <c r="AEK32" s="763"/>
      <c r="AEL32" s="763"/>
      <c r="AEM32" s="761">
        <v>1</v>
      </c>
      <c r="AEN32" s="761">
        <v>1</v>
      </c>
      <c r="AEO32" s="761">
        <v>1</v>
      </c>
      <c r="AEP32" s="761">
        <v>0</v>
      </c>
      <c r="AEQ32" s="762">
        <v>0</v>
      </c>
      <c r="AER32" s="763"/>
      <c r="AES32" s="763"/>
      <c r="AET32" s="761">
        <v>1</v>
      </c>
      <c r="AEU32" s="761">
        <v>1</v>
      </c>
      <c r="AEV32" s="761">
        <v>1</v>
      </c>
      <c r="AEW32" s="761">
        <v>1</v>
      </c>
      <c r="AEX32" s="762">
        <v>0.65</v>
      </c>
      <c r="AEY32" s="763"/>
      <c r="AEZ32" s="763"/>
      <c r="AFA32" s="761">
        <v>1</v>
      </c>
      <c r="AFB32" s="761">
        <v>1</v>
      </c>
      <c r="AFC32" s="761">
        <v>1</v>
      </c>
      <c r="AFD32" s="761">
        <v>1</v>
      </c>
      <c r="AFE32" s="762">
        <v>0.65</v>
      </c>
      <c r="AFF32" s="763"/>
      <c r="AFG32" s="763"/>
      <c r="AFH32" s="761">
        <v>1</v>
      </c>
      <c r="AFI32" s="761">
        <v>1</v>
      </c>
      <c r="AFJ32" s="761">
        <v>1</v>
      </c>
      <c r="AFK32" s="761">
        <v>1</v>
      </c>
      <c r="AFL32" s="762">
        <v>0.65</v>
      </c>
      <c r="AFM32" s="763"/>
      <c r="AFN32" s="763"/>
      <c r="AFO32" s="761">
        <v>1</v>
      </c>
      <c r="AFP32" s="761">
        <v>1</v>
      </c>
      <c r="AFQ32" s="761">
        <v>1</v>
      </c>
      <c r="AFR32" s="761">
        <v>1</v>
      </c>
      <c r="AFS32" s="762">
        <v>0.65</v>
      </c>
      <c r="AFT32" s="763"/>
      <c r="AFU32" s="763"/>
      <c r="AFV32" s="761">
        <v>1</v>
      </c>
      <c r="AFW32" s="761">
        <v>1</v>
      </c>
      <c r="AFX32" s="761">
        <v>1</v>
      </c>
      <c r="AFY32" s="761">
        <v>1</v>
      </c>
      <c r="AFZ32" s="762">
        <v>0.65</v>
      </c>
      <c r="AGA32" s="763"/>
      <c r="AGB32" s="763"/>
      <c r="AGC32" s="761">
        <v>1</v>
      </c>
      <c r="AGD32" s="761">
        <v>1</v>
      </c>
      <c r="AGE32" s="761">
        <v>1</v>
      </c>
      <c r="AGF32" s="761">
        <v>1</v>
      </c>
      <c r="AGG32" s="762">
        <v>0.65</v>
      </c>
      <c r="AGH32" s="763"/>
      <c r="AGI32" s="763"/>
      <c r="AGJ32" s="761">
        <v>0</v>
      </c>
      <c r="AGK32" s="761">
        <v>0</v>
      </c>
      <c r="AGL32" s="761">
        <v>0</v>
      </c>
      <c r="AGM32" s="761">
        <v>0</v>
      </c>
      <c r="AGN32" s="762">
        <v>0</v>
      </c>
      <c r="AGO32" s="763"/>
      <c r="AGP32" s="763"/>
      <c r="AGQ32" s="761">
        <v>1</v>
      </c>
      <c r="AGR32" s="761">
        <v>1</v>
      </c>
      <c r="AGS32" s="761">
        <v>1</v>
      </c>
      <c r="AGT32" s="761">
        <v>1</v>
      </c>
      <c r="AGU32" s="762">
        <v>0</v>
      </c>
      <c r="AGV32" s="763"/>
      <c r="AGW32" s="763"/>
      <c r="AGX32" s="761">
        <v>0</v>
      </c>
      <c r="AGY32" s="761">
        <v>1</v>
      </c>
      <c r="AGZ32" s="761">
        <v>1</v>
      </c>
      <c r="AHA32" s="761">
        <v>1</v>
      </c>
      <c r="AHB32" s="762">
        <v>0.65</v>
      </c>
      <c r="AHC32" s="763"/>
      <c r="AHD32" s="763"/>
      <c r="AHE32" s="761">
        <v>1</v>
      </c>
      <c r="AHF32" s="761">
        <v>1</v>
      </c>
      <c r="AHG32" s="761">
        <v>1</v>
      </c>
      <c r="AHH32" s="761">
        <v>1</v>
      </c>
      <c r="AHI32" s="762">
        <v>0</v>
      </c>
      <c r="AHJ32" s="763"/>
      <c r="AHK32" s="763"/>
      <c r="AHL32" s="761">
        <v>1</v>
      </c>
      <c r="AHM32" s="761">
        <v>1</v>
      </c>
      <c r="AHN32" s="761">
        <v>1</v>
      </c>
      <c r="AHO32" s="761">
        <v>1</v>
      </c>
      <c r="AHP32" s="762">
        <v>0.65</v>
      </c>
      <c r="AHQ32" s="763"/>
      <c r="AHR32" s="763"/>
      <c r="AHS32" s="761">
        <v>1</v>
      </c>
      <c r="AHT32" s="761">
        <v>1</v>
      </c>
      <c r="AHU32" s="761">
        <v>1</v>
      </c>
      <c r="AHV32" s="761">
        <v>1</v>
      </c>
      <c r="AHW32" s="762">
        <v>0.65</v>
      </c>
      <c r="AHX32" s="763"/>
      <c r="AHY32" s="763"/>
      <c r="AHZ32" s="761">
        <v>1</v>
      </c>
      <c r="AIA32" s="761">
        <v>1</v>
      </c>
      <c r="AIB32" s="761">
        <v>1</v>
      </c>
      <c r="AIC32" s="761">
        <v>1</v>
      </c>
      <c r="AID32" s="762">
        <v>0.65</v>
      </c>
      <c r="AIE32" s="763"/>
      <c r="AIF32" s="763"/>
      <c r="AIG32" s="761">
        <v>1</v>
      </c>
      <c r="AIH32" s="761">
        <v>1</v>
      </c>
      <c r="AII32" s="761">
        <v>1</v>
      </c>
      <c r="AIJ32" s="761">
        <v>1</v>
      </c>
      <c r="AIK32" s="762">
        <v>0.65</v>
      </c>
      <c r="AIL32" s="763"/>
      <c r="AIM32" s="763"/>
      <c r="AIN32" s="761">
        <v>1</v>
      </c>
      <c r="AIO32" s="761">
        <v>1</v>
      </c>
      <c r="AIP32" s="761">
        <v>1</v>
      </c>
      <c r="AIQ32" s="761">
        <v>1</v>
      </c>
      <c r="AIR32" s="762">
        <v>0.65</v>
      </c>
      <c r="AIS32" s="763"/>
      <c r="AIT32" s="763"/>
      <c r="AIU32" s="761">
        <v>1</v>
      </c>
      <c r="AIV32" s="761">
        <v>1</v>
      </c>
      <c r="AIW32" s="761">
        <v>1</v>
      </c>
      <c r="AIX32" s="761">
        <v>1</v>
      </c>
      <c r="AIY32" s="762">
        <v>0.65</v>
      </c>
      <c r="AIZ32" s="763"/>
      <c r="AJA32" s="763"/>
      <c r="AJB32" s="761">
        <v>1</v>
      </c>
      <c r="AJC32" s="761">
        <v>1</v>
      </c>
      <c r="AJD32" s="761">
        <v>1</v>
      </c>
      <c r="AJE32" s="761">
        <v>1</v>
      </c>
      <c r="AJF32" s="762">
        <v>0.65</v>
      </c>
      <c r="AJG32" s="763"/>
      <c r="AJH32" s="763"/>
      <c r="AJI32" s="761">
        <v>1</v>
      </c>
      <c r="AJJ32" s="761">
        <v>1</v>
      </c>
      <c r="AJK32" s="761">
        <v>1</v>
      </c>
      <c r="AJL32" s="761">
        <v>1</v>
      </c>
      <c r="AJM32" s="762">
        <v>0.65</v>
      </c>
      <c r="AJN32" s="763"/>
      <c r="AJO32" s="763"/>
      <c r="AJP32" s="761">
        <v>1</v>
      </c>
      <c r="AJQ32" s="761">
        <v>1</v>
      </c>
      <c r="AJR32" s="761">
        <v>1</v>
      </c>
      <c r="AJS32" s="761">
        <v>1</v>
      </c>
      <c r="AJT32" s="762">
        <v>0.65</v>
      </c>
      <c r="AJU32" s="763"/>
      <c r="AJV32" s="763"/>
      <c r="AJW32" s="761">
        <v>1</v>
      </c>
      <c r="AJX32" s="761">
        <v>1</v>
      </c>
      <c r="AJY32" s="761">
        <v>1</v>
      </c>
      <c r="AJZ32" s="761">
        <v>1</v>
      </c>
      <c r="AKA32" s="762">
        <v>0.65</v>
      </c>
      <c r="AKB32" s="763"/>
      <c r="AKC32" s="763"/>
      <c r="AKD32" s="761">
        <v>1</v>
      </c>
      <c r="AKE32" s="761">
        <v>1</v>
      </c>
      <c r="AKF32" s="761">
        <v>1</v>
      </c>
      <c r="AKG32" s="761">
        <v>1</v>
      </c>
      <c r="AKH32" s="762">
        <v>0.65</v>
      </c>
      <c r="AKI32" s="763"/>
      <c r="AKJ32" s="763"/>
      <c r="AKK32" s="761">
        <v>1</v>
      </c>
      <c r="AKL32" s="761">
        <v>1</v>
      </c>
      <c r="AKM32" s="761">
        <v>1</v>
      </c>
      <c r="AKN32" s="761">
        <v>1</v>
      </c>
      <c r="AKO32" s="762">
        <v>0.65</v>
      </c>
      <c r="AKP32" s="763"/>
      <c r="AKQ32" s="763"/>
      <c r="AKR32" s="761">
        <v>0</v>
      </c>
      <c r="AKS32" s="761">
        <v>0</v>
      </c>
      <c r="AKT32" s="761">
        <v>0</v>
      </c>
      <c r="AKU32" s="761">
        <v>1</v>
      </c>
      <c r="AKV32" s="762">
        <v>0.65</v>
      </c>
      <c r="AKW32" s="763"/>
      <c r="AKX32" s="763"/>
      <c r="AKY32" s="761">
        <v>1</v>
      </c>
      <c r="AKZ32" s="761">
        <v>1</v>
      </c>
      <c r="ALA32" s="761">
        <v>1</v>
      </c>
      <c r="ALB32" s="761">
        <v>1</v>
      </c>
      <c r="ALC32" s="762">
        <v>0.65</v>
      </c>
      <c r="ALD32" s="763"/>
      <c r="ALE32" s="763"/>
      <c r="ALF32" s="761">
        <v>1</v>
      </c>
      <c r="ALG32" s="761">
        <v>1</v>
      </c>
      <c r="ALH32" s="761">
        <v>1</v>
      </c>
      <c r="ALI32" s="761">
        <v>1</v>
      </c>
      <c r="ALJ32" s="762">
        <v>0.65</v>
      </c>
      <c r="ALK32" s="763"/>
      <c r="ALL32" s="763"/>
      <c r="ALM32" s="761">
        <v>1</v>
      </c>
      <c r="ALN32" s="761">
        <v>1</v>
      </c>
      <c r="ALO32" s="761">
        <v>1</v>
      </c>
      <c r="ALP32" s="761">
        <v>1</v>
      </c>
      <c r="ALQ32" s="762">
        <v>0.65</v>
      </c>
      <c r="ALR32" s="763"/>
      <c r="ALS32" s="763"/>
      <c r="ALT32" s="761">
        <v>1</v>
      </c>
      <c r="ALU32" s="761">
        <v>1</v>
      </c>
      <c r="ALV32" s="761">
        <v>1</v>
      </c>
      <c r="ALW32" s="761">
        <v>1</v>
      </c>
      <c r="ALX32" s="762">
        <v>0.65</v>
      </c>
      <c r="ALY32" s="763"/>
      <c r="ALZ32" s="763"/>
      <c r="AMA32" s="761">
        <v>1</v>
      </c>
      <c r="AMB32" s="761">
        <v>1</v>
      </c>
      <c r="AMC32" s="761">
        <v>1</v>
      </c>
      <c r="AMD32" s="761">
        <v>1</v>
      </c>
      <c r="AME32" s="762">
        <v>0.65</v>
      </c>
      <c r="AMF32" s="763"/>
      <c r="AMG32" s="763"/>
      <c r="AMH32" s="761">
        <v>0</v>
      </c>
      <c r="AMI32" s="761">
        <v>0</v>
      </c>
      <c r="AMJ32" s="761">
        <v>0</v>
      </c>
      <c r="AMK32" s="761">
        <v>0</v>
      </c>
      <c r="AML32" s="762">
        <v>0</v>
      </c>
      <c r="AMM32" s="763"/>
      <c r="AMN32" s="763"/>
      <c r="AMO32" s="761">
        <v>0</v>
      </c>
      <c r="AMP32" s="761">
        <v>0</v>
      </c>
      <c r="AMQ32" s="761">
        <v>0</v>
      </c>
      <c r="AMR32" s="761">
        <v>0</v>
      </c>
      <c r="AMS32" s="762">
        <v>0</v>
      </c>
      <c r="AMT32" s="763"/>
      <c r="AMU32" s="763"/>
      <c r="AMV32" s="761">
        <v>1</v>
      </c>
      <c r="AMW32" s="761">
        <v>1</v>
      </c>
      <c r="AMX32" s="761">
        <v>0</v>
      </c>
      <c r="AMY32" s="761">
        <v>1</v>
      </c>
      <c r="AMZ32" s="762">
        <v>0.65</v>
      </c>
      <c r="ANA32" s="763"/>
      <c r="ANB32" s="763"/>
      <c r="ANC32" s="761">
        <v>1</v>
      </c>
      <c r="AND32" s="761">
        <v>1</v>
      </c>
      <c r="ANE32" s="761">
        <v>1</v>
      </c>
      <c r="ANF32" s="761">
        <v>1</v>
      </c>
      <c r="ANG32" s="762">
        <v>0.65</v>
      </c>
      <c r="ANH32" s="763"/>
      <c r="ANI32" s="763"/>
      <c r="ANJ32" s="761">
        <v>1</v>
      </c>
      <c r="ANK32" s="761">
        <v>1</v>
      </c>
      <c r="ANL32" s="761">
        <v>1</v>
      </c>
      <c r="ANM32" s="761">
        <v>1</v>
      </c>
      <c r="ANN32" s="762">
        <v>0.65</v>
      </c>
      <c r="ANO32" s="763"/>
      <c r="ANP32" s="763"/>
      <c r="ANQ32" s="761">
        <v>1</v>
      </c>
      <c r="ANR32" s="761">
        <v>1</v>
      </c>
      <c r="ANS32" s="761">
        <v>1</v>
      </c>
      <c r="ANT32" s="761">
        <v>1</v>
      </c>
      <c r="ANU32" s="762">
        <v>0.65</v>
      </c>
      <c r="ANV32" s="763"/>
      <c r="ANW32" s="763"/>
      <c r="ANX32" s="761">
        <v>1</v>
      </c>
      <c r="ANY32" s="761">
        <v>1</v>
      </c>
      <c r="ANZ32" s="761">
        <v>1</v>
      </c>
      <c r="AOA32" s="761">
        <v>1</v>
      </c>
      <c r="AOB32" s="762">
        <v>0.65</v>
      </c>
      <c r="AOC32" s="763"/>
      <c r="AOD32" s="763"/>
      <c r="AOE32" s="761">
        <v>1</v>
      </c>
      <c r="AOF32" s="761">
        <v>1</v>
      </c>
      <c r="AOG32" s="761">
        <v>1</v>
      </c>
      <c r="AOH32" s="761">
        <v>1</v>
      </c>
      <c r="AOI32" s="762">
        <v>0.65</v>
      </c>
      <c r="AOJ32" s="763"/>
      <c r="AOK32" s="763"/>
      <c r="AOL32" s="761">
        <v>1</v>
      </c>
      <c r="AOM32" s="761">
        <v>1</v>
      </c>
      <c r="AON32" s="761">
        <v>1</v>
      </c>
      <c r="AOO32" s="761">
        <v>1</v>
      </c>
      <c r="AOP32" s="762">
        <v>0.65</v>
      </c>
      <c r="AOQ32" s="763"/>
      <c r="AOR32" s="763"/>
      <c r="AOS32" s="761">
        <v>1</v>
      </c>
      <c r="AOT32" s="761">
        <v>1</v>
      </c>
      <c r="AOU32" s="761">
        <v>1</v>
      </c>
      <c r="AOV32" s="761">
        <v>1</v>
      </c>
      <c r="AOW32" s="762">
        <v>0.65</v>
      </c>
    </row>
    <row r="33" spans="1:1089" s="764" customFormat="1" ht="10.5" customHeight="1">
      <c r="A33" s="942" t="s">
        <v>76</v>
      </c>
      <c r="B33" s="771" t="s">
        <v>168</v>
      </c>
      <c r="C33" s="772" t="str">
        <f t="shared" si="0"/>
        <v>Tomasz Iemma</v>
      </c>
      <c r="D33" s="771" t="s">
        <v>138</v>
      </c>
      <c r="E33" s="771" t="s">
        <v>6</v>
      </c>
      <c r="F33" s="757"/>
      <c r="G33" s="713">
        <v>1</v>
      </c>
      <c r="H33" s="713">
        <v>1</v>
      </c>
      <c r="I33" s="713">
        <v>1</v>
      </c>
      <c r="J33" s="713">
        <v>1</v>
      </c>
      <c r="K33" s="714">
        <v>0.65</v>
      </c>
      <c r="L33" s="715">
        <v>0</v>
      </c>
      <c r="M33" s="715">
        <v>0</v>
      </c>
      <c r="N33" s="713">
        <v>1</v>
      </c>
      <c r="O33" s="713">
        <v>1</v>
      </c>
      <c r="P33" s="713">
        <v>1</v>
      </c>
      <c r="Q33" s="713">
        <v>1</v>
      </c>
      <c r="R33" s="714">
        <v>0.65</v>
      </c>
      <c r="S33" s="715">
        <v>0</v>
      </c>
      <c r="T33" s="715">
        <v>0</v>
      </c>
      <c r="U33" s="713">
        <v>1</v>
      </c>
      <c r="V33" s="713">
        <v>1</v>
      </c>
      <c r="W33" s="713">
        <v>1</v>
      </c>
      <c r="X33" s="713">
        <v>1</v>
      </c>
      <c r="Y33" s="714">
        <v>0.65</v>
      </c>
      <c r="Z33" s="715">
        <v>0</v>
      </c>
      <c r="AA33" s="715">
        <v>0</v>
      </c>
      <c r="AB33" s="713">
        <v>0</v>
      </c>
      <c r="AC33" s="713">
        <v>1</v>
      </c>
      <c r="AD33" s="713">
        <v>1</v>
      </c>
      <c r="AE33" s="713">
        <v>1</v>
      </c>
      <c r="AF33" s="714">
        <v>0.65</v>
      </c>
      <c r="AG33" s="715">
        <v>0</v>
      </c>
      <c r="AH33" s="715">
        <v>0</v>
      </c>
      <c r="AI33" s="713">
        <v>1</v>
      </c>
      <c r="AJ33" s="713">
        <v>1</v>
      </c>
      <c r="AK33" s="713">
        <v>1</v>
      </c>
      <c r="AL33" s="713">
        <v>1</v>
      </c>
      <c r="AM33" s="714">
        <v>0.65</v>
      </c>
      <c r="AN33" s="715">
        <v>0</v>
      </c>
      <c r="AO33" s="715">
        <v>0</v>
      </c>
      <c r="AP33" s="713">
        <v>1</v>
      </c>
      <c r="AQ33" s="713">
        <v>1</v>
      </c>
      <c r="AR33" s="713">
        <v>1</v>
      </c>
      <c r="AS33" s="713">
        <v>0</v>
      </c>
      <c r="AT33" s="714">
        <v>0.65</v>
      </c>
      <c r="AU33" s="715">
        <v>0</v>
      </c>
      <c r="AV33" s="715">
        <v>0</v>
      </c>
      <c r="AW33" s="713">
        <v>1</v>
      </c>
      <c r="AX33" s="713">
        <v>1</v>
      </c>
      <c r="AY33" s="713">
        <v>1</v>
      </c>
      <c r="AZ33" s="713">
        <v>1</v>
      </c>
      <c r="BA33" s="714">
        <v>0.65</v>
      </c>
      <c r="BB33" s="715">
        <v>0</v>
      </c>
      <c r="BC33" s="715">
        <v>0</v>
      </c>
      <c r="BD33" s="716">
        <v>1</v>
      </c>
      <c r="BE33" s="716">
        <v>1</v>
      </c>
      <c r="BF33" s="716">
        <v>0</v>
      </c>
      <c r="BG33" s="716">
        <v>0</v>
      </c>
      <c r="BH33" s="716">
        <v>0</v>
      </c>
      <c r="BI33" s="717">
        <v>0</v>
      </c>
      <c r="BJ33" s="717">
        <v>0</v>
      </c>
      <c r="BK33" s="716">
        <v>1</v>
      </c>
      <c r="BL33" s="716">
        <v>1</v>
      </c>
      <c r="BM33" s="716">
        <v>1</v>
      </c>
      <c r="BN33" s="716">
        <v>1</v>
      </c>
      <c r="BO33" s="718">
        <v>0.65</v>
      </c>
      <c r="BP33" s="717">
        <v>0</v>
      </c>
      <c r="BQ33" s="717">
        <v>0</v>
      </c>
      <c r="BR33" s="716">
        <v>1</v>
      </c>
      <c r="BS33" s="716">
        <v>1</v>
      </c>
      <c r="BT33" s="716">
        <v>1</v>
      </c>
      <c r="BU33" s="716">
        <v>1</v>
      </c>
      <c r="BV33" s="718">
        <v>0.65</v>
      </c>
      <c r="BW33" s="717">
        <v>0</v>
      </c>
      <c r="BX33" s="717">
        <v>0</v>
      </c>
      <c r="BY33" s="716">
        <v>1</v>
      </c>
      <c r="BZ33" s="716">
        <v>1</v>
      </c>
      <c r="CA33" s="716">
        <v>1</v>
      </c>
      <c r="CB33" s="716">
        <v>1</v>
      </c>
      <c r="CC33" s="718">
        <v>0</v>
      </c>
      <c r="CD33" s="717">
        <v>0</v>
      </c>
      <c r="CE33" s="717">
        <v>0</v>
      </c>
      <c r="CF33" s="716">
        <v>1</v>
      </c>
      <c r="CG33" s="716">
        <v>1</v>
      </c>
      <c r="CH33" s="716">
        <v>1</v>
      </c>
      <c r="CI33" s="716">
        <v>0</v>
      </c>
      <c r="CJ33" s="718">
        <v>0</v>
      </c>
      <c r="CK33" s="717">
        <v>0</v>
      </c>
      <c r="CL33" s="717">
        <v>0</v>
      </c>
      <c r="CM33" s="716">
        <v>1</v>
      </c>
      <c r="CN33" s="716">
        <v>1</v>
      </c>
      <c r="CO33" s="716">
        <v>1</v>
      </c>
      <c r="CP33" s="716">
        <v>1</v>
      </c>
      <c r="CQ33" s="718">
        <v>0.65</v>
      </c>
      <c r="CR33" s="717">
        <v>0</v>
      </c>
      <c r="CS33" s="717">
        <v>0</v>
      </c>
      <c r="CT33" s="716">
        <v>1</v>
      </c>
      <c r="CU33" s="716">
        <v>1</v>
      </c>
      <c r="CV33" s="716">
        <v>1</v>
      </c>
      <c r="CW33" s="716">
        <v>1</v>
      </c>
      <c r="CX33" s="718">
        <v>0.65</v>
      </c>
      <c r="CY33" s="717">
        <v>0</v>
      </c>
      <c r="CZ33" s="717">
        <v>0</v>
      </c>
      <c r="DA33" s="716">
        <v>1</v>
      </c>
      <c r="DB33" s="716">
        <v>1</v>
      </c>
      <c r="DC33" s="716">
        <v>1</v>
      </c>
      <c r="DD33" s="716">
        <v>1</v>
      </c>
      <c r="DE33" s="718">
        <v>0.65</v>
      </c>
      <c r="DF33" s="717">
        <v>0</v>
      </c>
      <c r="DG33" s="717">
        <v>0</v>
      </c>
      <c r="DH33" s="716">
        <v>1</v>
      </c>
      <c r="DI33" s="716">
        <v>1</v>
      </c>
      <c r="DJ33" s="716">
        <v>1</v>
      </c>
      <c r="DK33" s="716">
        <v>1</v>
      </c>
      <c r="DL33" s="718">
        <v>0.65</v>
      </c>
      <c r="DM33" s="717">
        <v>0</v>
      </c>
      <c r="DN33" s="717">
        <v>0</v>
      </c>
      <c r="DO33" s="716">
        <v>1</v>
      </c>
      <c r="DP33" s="716">
        <v>1</v>
      </c>
      <c r="DQ33" s="716">
        <v>1</v>
      </c>
      <c r="DR33" s="716">
        <v>1</v>
      </c>
      <c r="DS33" s="718">
        <v>0.65</v>
      </c>
      <c r="DT33" s="717">
        <v>0</v>
      </c>
      <c r="DU33" s="717">
        <v>0</v>
      </c>
      <c r="DV33" s="716">
        <v>1</v>
      </c>
      <c r="DW33" s="716">
        <v>1</v>
      </c>
      <c r="DX33" s="716">
        <v>1</v>
      </c>
      <c r="DY33" s="716">
        <v>1</v>
      </c>
      <c r="DZ33" s="718">
        <v>0.65</v>
      </c>
      <c r="EA33" s="717">
        <v>0</v>
      </c>
      <c r="EB33" s="717">
        <v>0</v>
      </c>
      <c r="EC33" s="716">
        <v>1</v>
      </c>
      <c r="ED33" s="716">
        <v>1</v>
      </c>
      <c r="EE33" s="716">
        <v>1</v>
      </c>
      <c r="EF33" s="716">
        <v>1</v>
      </c>
      <c r="EG33" s="718">
        <v>0.65</v>
      </c>
      <c r="EH33" s="717">
        <v>0</v>
      </c>
      <c r="EI33" s="717">
        <v>0</v>
      </c>
      <c r="EJ33" s="716">
        <v>1</v>
      </c>
      <c r="EK33" s="716">
        <v>1</v>
      </c>
      <c r="EL33" s="716">
        <v>1</v>
      </c>
      <c r="EM33" s="716">
        <v>1</v>
      </c>
      <c r="EN33" s="718">
        <v>0.65</v>
      </c>
      <c r="EO33" s="717">
        <v>0</v>
      </c>
      <c r="EP33" s="717">
        <v>0</v>
      </c>
      <c r="EQ33" s="716">
        <v>0</v>
      </c>
      <c r="ER33" s="716">
        <v>1</v>
      </c>
      <c r="ES33" s="716">
        <v>1</v>
      </c>
      <c r="ET33" s="716">
        <v>1</v>
      </c>
      <c r="EU33" s="718">
        <v>0.65</v>
      </c>
      <c r="EV33" s="717">
        <v>0</v>
      </c>
      <c r="EW33" s="717">
        <v>0</v>
      </c>
      <c r="EX33" s="716">
        <v>1</v>
      </c>
      <c r="EY33" s="716">
        <v>1</v>
      </c>
      <c r="EZ33" s="716">
        <v>1</v>
      </c>
      <c r="FA33" s="716">
        <v>1</v>
      </c>
      <c r="FB33" s="718">
        <v>0.65</v>
      </c>
      <c r="FC33" s="717">
        <v>0</v>
      </c>
      <c r="FD33" s="717">
        <v>0</v>
      </c>
      <c r="FE33" s="716">
        <v>1</v>
      </c>
      <c r="FF33" s="716">
        <v>1</v>
      </c>
      <c r="FG33" s="716">
        <v>1</v>
      </c>
      <c r="FH33" s="716">
        <v>0</v>
      </c>
      <c r="FI33" s="716">
        <v>0</v>
      </c>
      <c r="FJ33" s="717">
        <v>0</v>
      </c>
      <c r="FK33" s="717">
        <v>0</v>
      </c>
      <c r="FL33" s="716">
        <v>1</v>
      </c>
      <c r="FM33" s="716">
        <v>1</v>
      </c>
      <c r="FN33" s="716">
        <v>1</v>
      </c>
      <c r="FO33" s="716">
        <v>1</v>
      </c>
      <c r="FP33" s="718">
        <v>0.65</v>
      </c>
      <c r="FQ33" s="717">
        <v>0</v>
      </c>
      <c r="FR33" s="717">
        <v>0</v>
      </c>
      <c r="FS33" s="716">
        <v>1</v>
      </c>
      <c r="FT33" s="716">
        <v>1</v>
      </c>
      <c r="FU33" s="716">
        <v>1</v>
      </c>
      <c r="FV33" s="716">
        <v>1</v>
      </c>
      <c r="FW33" s="718">
        <v>0.65</v>
      </c>
      <c r="FX33" s="717">
        <v>0</v>
      </c>
      <c r="FY33" s="717">
        <v>0</v>
      </c>
      <c r="FZ33" s="716">
        <v>0</v>
      </c>
      <c r="GA33" s="716">
        <v>1</v>
      </c>
      <c r="GB33" s="716">
        <v>1</v>
      </c>
      <c r="GC33" s="716">
        <v>1</v>
      </c>
      <c r="GD33" s="718">
        <v>0.65</v>
      </c>
      <c r="GE33" s="717">
        <v>0</v>
      </c>
      <c r="GF33" s="717">
        <v>0</v>
      </c>
      <c r="GG33" s="716">
        <v>1</v>
      </c>
      <c r="GH33" s="716">
        <v>1</v>
      </c>
      <c r="GI33" s="716">
        <v>1</v>
      </c>
      <c r="GJ33" s="716">
        <v>1</v>
      </c>
      <c r="GK33" s="718">
        <v>0.65</v>
      </c>
      <c r="GL33" s="717">
        <v>0</v>
      </c>
      <c r="GM33" s="717">
        <v>0</v>
      </c>
      <c r="GN33" s="716">
        <v>1</v>
      </c>
      <c r="GO33" s="716">
        <v>1</v>
      </c>
      <c r="GP33" s="716">
        <v>1</v>
      </c>
      <c r="GQ33" s="716">
        <v>1</v>
      </c>
      <c r="GR33" s="718">
        <v>0.65</v>
      </c>
      <c r="GS33" s="717">
        <v>0</v>
      </c>
      <c r="GT33" s="717">
        <v>0</v>
      </c>
      <c r="GU33" s="716">
        <v>1</v>
      </c>
      <c r="GV33" s="716">
        <v>1</v>
      </c>
      <c r="GW33" s="716">
        <v>1</v>
      </c>
      <c r="GX33" s="716">
        <v>1</v>
      </c>
      <c r="GY33" s="718">
        <v>0.65</v>
      </c>
      <c r="GZ33" s="717">
        <v>0</v>
      </c>
      <c r="HA33" s="717">
        <v>0</v>
      </c>
      <c r="HB33" s="716">
        <v>1</v>
      </c>
      <c r="HC33" s="716">
        <v>0</v>
      </c>
      <c r="HD33" s="716">
        <v>0</v>
      </c>
      <c r="HE33" s="716">
        <v>0</v>
      </c>
      <c r="HF33" s="718">
        <v>0</v>
      </c>
      <c r="HG33" s="717">
        <v>0</v>
      </c>
      <c r="HH33" s="717">
        <v>0</v>
      </c>
      <c r="HI33" s="716">
        <v>1</v>
      </c>
      <c r="HJ33" s="716">
        <v>1</v>
      </c>
      <c r="HK33" s="716">
        <v>1</v>
      </c>
      <c r="HL33" s="716">
        <v>1</v>
      </c>
      <c r="HM33" s="718">
        <v>0.65</v>
      </c>
      <c r="HN33" s="717">
        <v>0</v>
      </c>
      <c r="HO33" s="717">
        <v>0</v>
      </c>
      <c r="HP33" s="716">
        <v>1</v>
      </c>
      <c r="HQ33" s="716">
        <v>1</v>
      </c>
      <c r="HR33" s="716">
        <v>1</v>
      </c>
      <c r="HS33" s="716">
        <v>1</v>
      </c>
      <c r="HT33" s="718">
        <v>0.65</v>
      </c>
      <c r="HU33" s="717">
        <v>0</v>
      </c>
      <c r="HV33" s="717">
        <v>0</v>
      </c>
      <c r="HW33" s="716">
        <v>1</v>
      </c>
      <c r="HX33" s="716">
        <v>1</v>
      </c>
      <c r="HY33" s="716">
        <v>1</v>
      </c>
      <c r="HZ33" s="716">
        <v>1</v>
      </c>
      <c r="IA33" s="718">
        <v>0.65</v>
      </c>
      <c r="IB33" s="717">
        <v>0</v>
      </c>
      <c r="IC33" s="717">
        <v>0</v>
      </c>
      <c r="ID33" s="716">
        <v>0</v>
      </c>
      <c r="IE33" s="716">
        <v>0</v>
      </c>
      <c r="IF33" s="716">
        <v>0</v>
      </c>
      <c r="IG33" s="716">
        <v>0</v>
      </c>
      <c r="IH33" s="718">
        <v>0</v>
      </c>
      <c r="II33" s="717">
        <v>0</v>
      </c>
      <c r="IJ33" s="717">
        <v>0</v>
      </c>
      <c r="IK33" s="716">
        <v>1</v>
      </c>
      <c r="IL33" s="716">
        <v>1</v>
      </c>
      <c r="IM33" s="716">
        <v>1</v>
      </c>
      <c r="IN33" s="716">
        <v>1</v>
      </c>
      <c r="IO33" s="718">
        <v>0.65</v>
      </c>
      <c r="IP33" s="717">
        <v>0</v>
      </c>
      <c r="IQ33" s="717">
        <v>0</v>
      </c>
      <c r="IR33" s="716">
        <v>0</v>
      </c>
      <c r="IS33" s="716">
        <v>1</v>
      </c>
      <c r="IT33" s="716">
        <v>1</v>
      </c>
      <c r="IU33" s="716">
        <v>1</v>
      </c>
      <c r="IV33" s="718">
        <v>0.65</v>
      </c>
      <c r="IW33" s="717">
        <v>0</v>
      </c>
      <c r="IX33" s="717">
        <v>0</v>
      </c>
      <c r="IY33" s="716">
        <v>1</v>
      </c>
      <c r="IZ33" s="716">
        <v>1</v>
      </c>
      <c r="JA33" s="716">
        <v>0</v>
      </c>
      <c r="JB33" s="716">
        <v>1</v>
      </c>
      <c r="JC33" s="718">
        <v>0.65</v>
      </c>
      <c r="JD33" s="717">
        <v>0</v>
      </c>
      <c r="JE33" s="717">
        <v>0</v>
      </c>
      <c r="JF33" s="716">
        <v>1</v>
      </c>
      <c r="JG33" s="716">
        <v>1</v>
      </c>
      <c r="JH33" s="716">
        <v>1</v>
      </c>
      <c r="JI33" s="716">
        <v>1</v>
      </c>
      <c r="JJ33" s="718">
        <v>0.65</v>
      </c>
      <c r="JK33" s="717">
        <v>0</v>
      </c>
      <c r="JL33" s="717">
        <v>0</v>
      </c>
      <c r="JM33" s="716">
        <v>1</v>
      </c>
      <c r="JN33" s="716">
        <v>1</v>
      </c>
      <c r="JO33" s="716">
        <v>1</v>
      </c>
      <c r="JP33" s="716">
        <v>1</v>
      </c>
      <c r="JQ33" s="718">
        <v>0.65</v>
      </c>
      <c r="JR33" s="717">
        <v>0</v>
      </c>
      <c r="JS33" s="717">
        <v>0</v>
      </c>
      <c r="JT33" s="716">
        <v>1</v>
      </c>
      <c r="JU33" s="716">
        <v>1</v>
      </c>
      <c r="JV33" s="716">
        <v>1</v>
      </c>
      <c r="JW33" s="716">
        <v>1</v>
      </c>
      <c r="JX33" s="718">
        <v>0.65</v>
      </c>
      <c r="JY33" s="717">
        <v>0</v>
      </c>
      <c r="JZ33" s="717">
        <v>0</v>
      </c>
      <c r="KA33" s="716">
        <v>1</v>
      </c>
      <c r="KB33" s="716">
        <v>1</v>
      </c>
      <c r="KC33" s="716">
        <v>1</v>
      </c>
      <c r="KD33" s="716">
        <v>1</v>
      </c>
      <c r="KE33" s="718">
        <v>0.65</v>
      </c>
      <c r="KF33" s="717">
        <v>0</v>
      </c>
      <c r="KG33" s="717">
        <v>0</v>
      </c>
      <c r="KH33" s="716">
        <v>0</v>
      </c>
      <c r="KI33" s="716">
        <v>0</v>
      </c>
      <c r="KJ33" s="717">
        <v>0</v>
      </c>
      <c r="KK33" s="717">
        <v>0</v>
      </c>
      <c r="KL33" s="718">
        <v>0</v>
      </c>
      <c r="KM33" s="717">
        <v>0</v>
      </c>
      <c r="KN33" s="717">
        <v>0</v>
      </c>
      <c r="KO33" s="716">
        <v>0</v>
      </c>
      <c r="KP33" s="716">
        <v>0</v>
      </c>
      <c r="KQ33" s="717">
        <v>0</v>
      </c>
      <c r="KR33" s="716">
        <v>0</v>
      </c>
      <c r="KS33" s="718">
        <v>0</v>
      </c>
      <c r="KT33" s="717">
        <v>0</v>
      </c>
      <c r="KU33" s="717">
        <v>0</v>
      </c>
      <c r="KV33" s="717">
        <v>0</v>
      </c>
      <c r="KW33" s="716">
        <v>1</v>
      </c>
      <c r="KX33" s="716">
        <v>1</v>
      </c>
      <c r="KY33" s="716">
        <v>1</v>
      </c>
      <c r="KZ33" s="718">
        <v>0.65</v>
      </c>
      <c r="LA33" s="717">
        <v>0</v>
      </c>
      <c r="LB33" s="717">
        <v>0</v>
      </c>
      <c r="LC33" s="716">
        <v>1</v>
      </c>
      <c r="LD33" s="716">
        <v>1</v>
      </c>
      <c r="LE33" s="716">
        <v>1</v>
      </c>
      <c r="LF33" s="716">
        <v>1</v>
      </c>
      <c r="LG33" s="718">
        <v>0.65</v>
      </c>
      <c r="LH33" s="717">
        <v>0</v>
      </c>
      <c r="LI33" s="717">
        <v>0</v>
      </c>
      <c r="LJ33" s="716">
        <v>1</v>
      </c>
      <c r="LK33" s="716">
        <v>1</v>
      </c>
      <c r="LL33" s="716">
        <v>1</v>
      </c>
      <c r="LM33" s="716">
        <v>1</v>
      </c>
      <c r="LN33" s="718">
        <v>0.65</v>
      </c>
      <c r="LO33" s="717">
        <v>0</v>
      </c>
      <c r="LP33" s="717">
        <v>0</v>
      </c>
      <c r="LQ33" s="716">
        <v>1</v>
      </c>
      <c r="LR33" s="716">
        <v>1</v>
      </c>
      <c r="LS33" s="716">
        <v>1</v>
      </c>
      <c r="LT33" s="716">
        <v>1</v>
      </c>
      <c r="LU33" s="718">
        <v>0.65</v>
      </c>
      <c r="LV33" s="717">
        <v>0</v>
      </c>
      <c r="LW33" s="717">
        <v>0</v>
      </c>
      <c r="LX33" s="716">
        <v>1</v>
      </c>
      <c r="LY33" s="716">
        <v>1</v>
      </c>
      <c r="LZ33" s="716">
        <v>1</v>
      </c>
      <c r="MA33" s="716">
        <v>1</v>
      </c>
      <c r="MB33" s="718">
        <v>0.65</v>
      </c>
      <c r="MC33" s="717">
        <v>0</v>
      </c>
      <c r="MD33" s="717">
        <v>0</v>
      </c>
      <c r="ME33" s="716">
        <v>1</v>
      </c>
      <c r="MF33" s="716">
        <v>1</v>
      </c>
      <c r="MG33" s="716">
        <v>1</v>
      </c>
      <c r="MH33" s="716">
        <v>1</v>
      </c>
      <c r="MI33" s="718">
        <v>0.65</v>
      </c>
      <c r="MJ33" s="717">
        <v>0</v>
      </c>
      <c r="MK33" s="717">
        <v>0</v>
      </c>
      <c r="ML33" s="716">
        <v>1</v>
      </c>
      <c r="MM33" s="716">
        <v>1</v>
      </c>
      <c r="MN33" s="716">
        <v>1</v>
      </c>
      <c r="MO33" s="716">
        <v>1</v>
      </c>
      <c r="MP33" s="718">
        <v>0.65</v>
      </c>
      <c r="MQ33" s="717">
        <v>0</v>
      </c>
      <c r="MR33" s="717">
        <v>0</v>
      </c>
      <c r="MS33" s="716">
        <v>1</v>
      </c>
      <c r="MT33" s="716">
        <v>1</v>
      </c>
      <c r="MU33" s="716">
        <v>1</v>
      </c>
      <c r="MV33" s="716">
        <v>1</v>
      </c>
      <c r="MW33" s="718">
        <v>0.65</v>
      </c>
      <c r="MX33" s="717">
        <v>0</v>
      </c>
      <c r="MY33" s="717">
        <v>0</v>
      </c>
      <c r="MZ33" s="716">
        <v>1</v>
      </c>
      <c r="NA33" s="716">
        <v>1</v>
      </c>
      <c r="NB33" s="716">
        <v>1</v>
      </c>
      <c r="NC33" s="716">
        <v>1</v>
      </c>
      <c r="ND33" s="718">
        <v>0.65</v>
      </c>
      <c r="NE33" s="717">
        <v>0</v>
      </c>
      <c r="NF33" s="717">
        <v>0</v>
      </c>
      <c r="NG33" s="716">
        <v>1</v>
      </c>
      <c r="NH33" s="716">
        <v>1</v>
      </c>
      <c r="NI33" s="716">
        <v>1</v>
      </c>
      <c r="NJ33" s="716">
        <v>1</v>
      </c>
      <c r="NK33" s="716">
        <v>0</v>
      </c>
      <c r="NL33" s="717">
        <v>0</v>
      </c>
      <c r="NM33" s="717">
        <v>0</v>
      </c>
      <c r="NN33" s="716">
        <v>0</v>
      </c>
      <c r="NO33" s="716">
        <v>0</v>
      </c>
      <c r="NP33" s="716">
        <v>0</v>
      </c>
      <c r="NQ33" s="716">
        <v>0</v>
      </c>
      <c r="NR33" s="716">
        <v>0</v>
      </c>
      <c r="NS33" s="717">
        <v>0</v>
      </c>
      <c r="NT33" s="717">
        <v>0</v>
      </c>
      <c r="NU33" s="716">
        <v>0</v>
      </c>
      <c r="NV33" s="716">
        <v>0</v>
      </c>
      <c r="NW33" s="716">
        <v>0</v>
      </c>
      <c r="NX33" s="716">
        <v>0</v>
      </c>
      <c r="NY33" s="716">
        <v>0</v>
      </c>
      <c r="NZ33" s="717">
        <v>0</v>
      </c>
      <c r="OA33" s="717">
        <v>0</v>
      </c>
      <c r="OB33" s="716">
        <v>0</v>
      </c>
      <c r="OC33" s="716">
        <v>0</v>
      </c>
      <c r="OD33" s="716">
        <v>0</v>
      </c>
      <c r="OE33" s="716">
        <v>0</v>
      </c>
      <c r="OF33" s="716">
        <v>0</v>
      </c>
      <c r="OG33" s="717">
        <v>0</v>
      </c>
      <c r="OH33" s="717">
        <v>0</v>
      </c>
      <c r="OI33" s="716">
        <v>0</v>
      </c>
      <c r="OJ33" s="716">
        <v>0</v>
      </c>
      <c r="OK33" s="716">
        <v>0</v>
      </c>
      <c r="OL33" s="716">
        <v>0</v>
      </c>
      <c r="OM33" s="716">
        <v>0</v>
      </c>
      <c r="ON33" s="717">
        <v>0</v>
      </c>
      <c r="OO33" s="717">
        <v>0</v>
      </c>
      <c r="OP33" s="716">
        <v>1</v>
      </c>
      <c r="OQ33" s="716">
        <v>1</v>
      </c>
      <c r="OR33" s="716">
        <v>1</v>
      </c>
      <c r="OS33" s="716">
        <v>1</v>
      </c>
      <c r="OT33" s="718">
        <v>0.65</v>
      </c>
      <c r="OU33" s="717">
        <v>0</v>
      </c>
      <c r="OV33" s="717">
        <v>0</v>
      </c>
      <c r="OW33" s="716">
        <v>0</v>
      </c>
      <c r="OX33" s="716">
        <v>0</v>
      </c>
      <c r="OY33" s="716">
        <v>1</v>
      </c>
      <c r="OZ33" s="716">
        <v>1</v>
      </c>
      <c r="PA33" s="718">
        <v>0.65</v>
      </c>
      <c r="PB33" s="717">
        <v>0</v>
      </c>
      <c r="PC33" s="717">
        <v>0</v>
      </c>
      <c r="PD33" s="716">
        <v>1</v>
      </c>
      <c r="PE33" s="716">
        <v>1</v>
      </c>
      <c r="PF33" s="716">
        <v>1</v>
      </c>
      <c r="PG33" s="716">
        <v>0</v>
      </c>
      <c r="PH33" s="718">
        <v>0</v>
      </c>
      <c r="PI33" s="717">
        <v>0</v>
      </c>
      <c r="PJ33" s="717">
        <v>0</v>
      </c>
      <c r="PK33" s="716">
        <v>0</v>
      </c>
      <c r="PL33" s="716">
        <v>0</v>
      </c>
      <c r="PM33" s="716">
        <v>0</v>
      </c>
      <c r="PN33" s="716">
        <v>0</v>
      </c>
      <c r="PO33" s="718">
        <v>0</v>
      </c>
      <c r="PP33" s="717"/>
      <c r="PQ33" s="717"/>
      <c r="PR33" s="716">
        <v>1</v>
      </c>
      <c r="PS33" s="716">
        <v>1</v>
      </c>
      <c r="PT33" s="716">
        <v>1</v>
      </c>
      <c r="PU33" s="716">
        <v>1</v>
      </c>
      <c r="PV33" s="718">
        <v>0.65</v>
      </c>
      <c r="PW33" s="717"/>
      <c r="PX33" s="717"/>
      <c r="PY33" s="716">
        <v>1</v>
      </c>
      <c r="PZ33" s="716">
        <v>1</v>
      </c>
      <c r="QA33" s="716">
        <v>1</v>
      </c>
      <c r="QB33" s="716">
        <v>1</v>
      </c>
      <c r="QC33" s="718">
        <v>0.65</v>
      </c>
      <c r="QD33" s="717"/>
      <c r="QE33" s="717"/>
      <c r="QF33" s="716">
        <v>1</v>
      </c>
      <c r="QG33" s="716">
        <v>1</v>
      </c>
      <c r="QH33" s="716">
        <v>1</v>
      </c>
      <c r="QI33" s="716">
        <v>1</v>
      </c>
      <c r="QJ33" s="718">
        <v>0.65</v>
      </c>
      <c r="QK33" s="717"/>
      <c r="QL33" s="717"/>
      <c r="QM33" s="716">
        <v>1</v>
      </c>
      <c r="QN33" s="716">
        <v>1</v>
      </c>
      <c r="QO33" s="716">
        <v>1</v>
      </c>
      <c r="QP33" s="716">
        <v>1</v>
      </c>
      <c r="QQ33" s="718">
        <v>0.65</v>
      </c>
      <c r="QR33" s="717"/>
      <c r="QS33" s="717"/>
      <c r="QT33" s="716">
        <v>1</v>
      </c>
      <c r="QU33" s="716">
        <v>1</v>
      </c>
      <c r="QV33" s="716">
        <v>0</v>
      </c>
      <c r="QW33" s="716">
        <v>1</v>
      </c>
      <c r="QX33" s="718">
        <v>0.65</v>
      </c>
      <c r="QY33" s="717"/>
      <c r="QZ33" s="717"/>
      <c r="RA33" s="716">
        <v>1</v>
      </c>
      <c r="RB33" s="716">
        <v>1</v>
      </c>
      <c r="RC33" s="716">
        <v>1</v>
      </c>
      <c r="RD33" s="717"/>
      <c r="RE33" s="718">
        <v>0.65</v>
      </c>
      <c r="RF33" s="717"/>
      <c r="RG33" s="717"/>
      <c r="RH33" s="716">
        <v>1</v>
      </c>
      <c r="RI33" s="716">
        <v>0</v>
      </c>
      <c r="RJ33" s="716">
        <v>0</v>
      </c>
      <c r="RK33" s="716">
        <v>0</v>
      </c>
      <c r="RL33" s="718">
        <v>0.65</v>
      </c>
      <c r="RM33" s="717"/>
      <c r="RN33" s="717"/>
      <c r="RO33" s="716">
        <v>1</v>
      </c>
      <c r="RP33" s="716">
        <v>1</v>
      </c>
      <c r="RQ33" s="716">
        <v>1</v>
      </c>
      <c r="RR33" s="716">
        <v>1</v>
      </c>
      <c r="RS33" s="718">
        <v>0.65</v>
      </c>
      <c r="RT33" s="717"/>
      <c r="RU33" s="717"/>
      <c r="RV33" s="716">
        <v>1</v>
      </c>
      <c r="RW33" s="716">
        <v>1</v>
      </c>
      <c r="RX33" s="716">
        <v>1</v>
      </c>
      <c r="RY33" s="716">
        <v>1</v>
      </c>
      <c r="RZ33" s="718">
        <v>0</v>
      </c>
      <c r="SA33" s="717"/>
      <c r="SB33" s="717"/>
      <c r="SC33" s="716">
        <v>0</v>
      </c>
      <c r="SD33" s="716">
        <v>1</v>
      </c>
      <c r="SE33" s="716">
        <v>1</v>
      </c>
      <c r="SF33" s="716">
        <v>1</v>
      </c>
      <c r="SG33" s="718">
        <v>0.65</v>
      </c>
      <c r="SH33" s="717"/>
      <c r="SI33" s="717"/>
      <c r="SJ33" s="716">
        <v>1</v>
      </c>
      <c r="SK33" s="716">
        <v>1</v>
      </c>
      <c r="SL33" s="716">
        <v>1</v>
      </c>
      <c r="SM33" s="716">
        <v>1</v>
      </c>
      <c r="SN33" s="718">
        <v>0.65</v>
      </c>
      <c r="SO33" s="717"/>
      <c r="SP33" s="717"/>
      <c r="SQ33" s="716">
        <v>1</v>
      </c>
      <c r="SR33" s="716">
        <v>1</v>
      </c>
      <c r="SS33" s="716">
        <v>1</v>
      </c>
      <c r="ST33" s="716">
        <v>1</v>
      </c>
      <c r="SU33" s="762">
        <v>0.65</v>
      </c>
      <c r="SV33" s="755"/>
      <c r="SW33" s="749"/>
      <c r="SX33" s="748">
        <v>1</v>
      </c>
      <c r="SY33" s="748">
        <v>1</v>
      </c>
      <c r="SZ33" s="748">
        <v>1</v>
      </c>
      <c r="TA33" s="748">
        <v>1</v>
      </c>
      <c r="TB33" s="750">
        <v>0.65</v>
      </c>
      <c r="TC33" s="749"/>
      <c r="TD33" s="749"/>
      <c r="TE33" s="748">
        <v>1</v>
      </c>
      <c r="TF33" s="748">
        <v>1</v>
      </c>
      <c r="TG33" s="748">
        <v>1</v>
      </c>
      <c r="TH33" s="748">
        <v>1</v>
      </c>
      <c r="TI33" s="750">
        <v>0</v>
      </c>
      <c r="TJ33" s="749"/>
      <c r="TK33" s="749"/>
      <c r="TL33" s="748">
        <v>1</v>
      </c>
      <c r="TM33" s="748">
        <v>1</v>
      </c>
      <c r="TN33" s="748">
        <v>1</v>
      </c>
      <c r="TO33" s="748">
        <v>1</v>
      </c>
      <c r="TP33" s="750">
        <v>0.65</v>
      </c>
      <c r="TQ33" s="749"/>
      <c r="TR33" s="749"/>
      <c r="TS33" s="748">
        <v>1</v>
      </c>
      <c r="TT33" s="748">
        <v>1</v>
      </c>
      <c r="TU33" s="748">
        <v>1</v>
      </c>
      <c r="TV33" s="748">
        <v>1</v>
      </c>
      <c r="TW33" s="750">
        <v>0.65</v>
      </c>
      <c r="TX33" s="749"/>
      <c r="TY33" s="766"/>
      <c r="TZ33" s="761">
        <v>1</v>
      </c>
      <c r="UA33" s="756">
        <v>1</v>
      </c>
      <c r="UB33" s="748">
        <v>1</v>
      </c>
      <c r="UC33" s="748">
        <v>1</v>
      </c>
      <c r="UD33" s="750">
        <v>0.65</v>
      </c>
      <c r="UE33" s="749"/>
      <c r="UF33" s="749"/>
      <c r="UG33" s="748">
        <v>0</v>
      </c>
      <c r="UH33" s="748">
        <v>0</v>
      </c>
      <c r="UI33" s="748">
        <v>0</v>
      </c>
      <c r="UJ33" s="748">
        <v>0</v>
      </c>
      <c r="UK33" s="750">
        <v>0</v>
      </c>
      <c r="UL33" s="749"/>
      <c r="UM33" s="749"/>
      <c r="UN33" s="748">
        <v>0</v>
      </c>
      <c r="UO33" s="748">
        <v>0</v>
      </c>
      <c r="UP33" s="748">
        <v>0</v>
      </c>
      <c r="UQ33" s="748">
        <v>0</v>
      </c>
      <c r="UR33" s="750">
        <v>0</v>
      </c>
      <c r="US33" s="749"/>
      <c r="UT33" s="749"/>
      <c r="UU33" s="748">
        <v>1</v>
      </c>
      <c r="UV33" s="748">
        <v>1</v>
      </c>
      <c r="UW33" s="748">
        <v>1</v>
      </c>
      <c r="UX33" s="748">
        <v>1</v>
      </c>
      <c r="UY33" s="750">
        <v>0.65</v>
      </c>
      <c r="UZ33" s="749"/>
      <c r="VA33" s="749"/>
      <c r="VB33" s="748">
        <v>1</v>
      </c>
      <c r="VC33" s="767">
        <v>1</v>
      </c>
      <c r="VD33" s="761">
        <v>1</v>
      </c>
      <c r="VE33" s="761">
        <v>1</v>
      </c>
      <c r="VF33" s="762">
        <v>0.65</v>
      </c>
      <c r="VG33" s="763"/>
      <c r="VH33" s="763"/>
      <c r="VI33" s="761">
        <v>1</v>
      </c>
      <c r="VJ33" s="761">
        <v>1</v>
      </c>
      <c r="VK33" s="761">
        <v>1</v>
      </c>
      <c r="VL33" s="761">
        <v>1</v>
      </c>
      <c r="VM33" s="762">
        <v>0.65</v>
      </c>
      <c r="VN33" s="763"/>
      <c r="VO33" s="763"/>
      <c r="VP33" s="761">
        <v>1</v>
      </c>
      <c r="VQ33" s="761">
        <v>1</v>
      </c>
      <c r="VR33" s="761">
        <v>1</v>
      </c>
      <c r="VS33" s="761">
        <v>1</v>
      </c>
      <c r="VT33" s="762">
        <v>0.65</v>
      </c>
      <c r="VU33" s="763"/>
      <c r="VV33" s="763"/>
      <c r="VW33" s="761">
        <v>1</v>
      </c>
      <c r="VX33" s="761">
        <v>1</v>
      </c>
      <c r="VY33" s="761">
        <v>1</v>
      </c>
      <c r="VZ33" s="761">
        <v>1</v>
      </c>
      <c r="WA33" s="762">
        <v>0</v>
      </c>
      <c r="WB33" s="763"/>
      <c r="WC33" s="763"/>
      <c r="WD33" s="761">
        <v>1</v>
      </c>
      <c r="WE33" s="761">
        <v>1</v>
      </c>
      <c r="WF33" s="761">
        <v>1</v>
      </c>
      <c r="WG33" s="761">
        <v>1</v>
      </c>
      <c r="WH33" s="762">
        <v>0.65</v>
      </c>
      <c r="WI33" s="763"/>
      <c r="WJ33" s="763"/>
      <c r="WK33" s="761">
        <v>1</v>
      </c>
      <c r="WL33" s="761">
        <v>1</v>
      </c>
      <c r="WM33" s="761">
        <v>1</v>
      </c>
      <c r="WN33" s="761">
        <v>1</v>
      </c>
      <c r="WO33" s="762">
        <v>0.65</v>
      </c>
      <c r="WP33" s="763"/>
      <c r="WQ33" s="763"/>
      <c r="WR33" s="761">
        <v>0</v>
      </c>
      <c r="WS33" s="761">
        <v>0</v>
      </c>
      <c r="WT33" s="761">
        <v>1</v>
      </c>
      <c r="WU33" s="761">
        <v>1</v>
      </c>
      <c r="WV33" s="762">
        <v>0.65</v>
      </c>
      <c r="WW33" s="763"/>
      <c r="WX33" s="763"/>
      <c r="WY33" s="761">
        <v>1</v>
      </c>
      <c r="WZ33" s="761">
        <v>1</v>
      </c>
      <c r="XA33" s="761">
        <v>1</v>
      </c>
      <c r="XB33" s="761">
        <v>1</v>
      </c>
      <c r="XC33" s="762">
        <v>0.65</v>
      </c>
      <c r="XD33" s="763"/>
      <c r="XE33" s="763"/>
      <c r="XF33" s="761">
        <v>1</v>
      </c>
      <c r="XG33" s="761">
        <v>1</v>
      </c>
      <c r="XH33" s="761">
        <v>1</v>
      </c>
      <c r="XI33" s="761">
        <v>1</v>
      </c>
      <c r="XJ33" s="762">
        <v>0.65</v>
      </c>
      <c r="XK33" s="763"/>
      <c r="XL33" s="763"/>
      <c r="XM33" s="761">
        <v>1</v>
      </c>
      <c r="XN33" s="761">
        <v>1</v>
      </c>
      <c r="XO33" s="761">
        <v>1</v>
      </c>
      <c r="XP33" s="761">
        <v>1</v>
      </c>
      <c r="XQ33" s="762">
        <v>0.65</v>
      </c>
      <c r="XR33" s="763"/>
      <c r="XS33" s="763"/>
      <c r="XT33" s="761">
        <v>1</v>
      </c>
      <c r="XU33" s="761">
        <v>1</v>
      </c>
      <c r="XV33" s="761">
        <v>1</v>
      </c>
      <c r="XW33" s="761">
        <v>1</v>
      </c>
      <c r="XX33" s="762">
        <v>0.65</v>
      </c>
      <c r="XY33" s="763"/>
      <c r="XZ33" s="763"/>
      <c r="YA33" s="761">
        <v>1</v>
      </c>
      <c r="YB33" s="761">
        <v>1</v>
      </c>
      <c r="YC33" s="761">
        <v>1</v>
      </c>
      <c r="YD33" s="761">
        <v>1</v>
      </c>
      <c r="YE33" s="762">
        <v>0.65</v>
      </c>
      <c r="YF33" s="763"/>
      <c r="YG33" s="763"/>
      <c r="YH33" s="761">
        <v>1</v>
      </c>
      <c r="YI33" s="761">
        <v>1</v>
      </c>
      <c r="YJ33" s="761">
        <v>0</v>
      </c>
      <c r="YK33" s="761">
        <v>0</v>
      </c>
      <c r="YL33" s="761">
        <v>0</v>
      </c>
      <c r="YM33" s="763"/>
      <c r="YN33" s="763"/>
      <c r="YO33" s="761">
        <v>1</v>
      </c>
      <c r="YP33" s="761">
        <v>1</v>
      </c>
      <c r="YQ33" s="761">
        <v>1</v>
      </c>
      <c r="YR33" s="761">
        <v>0</v>
      </c>
      <c r="YS33" s="761">
        <v>0</v>
      </c>
      <c r="YT33" s="763"/>
      <c r="YU33" s="763"/>
      <c r="YV33" s="761">
        <v>0</v>
      </c>
      <c r="YW33" s="761">
        <v>0</v>
      </c>
      <c r="YX33" s="761">
        <v>1</v>
      </c>
      <c r="YY33" s="761">
        <v>1</v>
      </c>
      <c r="YZ33" s="762">
        <v>0.65</v>
      </c>
      <c r="ZA33" s="763"/>
      <c r="ZB33" s="763"/>
      <c r="ZC33" s="761">
        <v>1</v>
      </c>
      <c r="ZD33" s="761">
        <v>1</v>
      </c>
      <c r="ZE33" s="761">
        <v>1</v>
      </c>
      <c r="ZF33" s="761">
        <v>1</v>
      </c>
      <c r="ZG33" s="762">
        <v>0.65</v>
      </c>
      <c r="ZH33" s="763"/>
      <c r="ZI33" s="763"/>
      <c r="ZJ33" s="761">
        <v>1</v>
      </c>
      <c r="ZK33" s="761">
        <v>1</v>
      </c>
      <c r="ZL33" s="761">
        <v>1</v>
      </c>
      <c r="ZM33" s="761">
        <v>1</v>
      </c>
      <c r="ZN33" s="762">
        <v>0.65</v>
      </c>
      <c r="ZO33" s="763"/>
      <c r="ZP33" s="763"/>
      <c r="ZQ33" s="761">
        <v>1</v>
      </c>
      <c r="ZR33" s="761">
        <v>1</v>
      </c>
      <c r="ZS33" s="761">
        <v>1</v>
      </c>
      <c r="ZT33" s="761">
        <v>1</v>
      </c>
      <c r="ZU33" s="762">
        <v>0.65</v>
      </c>
      <c r="ZV33" s="763"/>
      <c r="ZW33" s="763"/>
      <c r="ZX33" s="761">
        <v>1</v>
      </c>
      <c r="ZY33" s="761">
        <v>1</v>
      </c>
      <c r="ZZ33" s="761">
        <v>1</v>
      </c>
      <c r="AAA33" s="761">
        <v>1</v>
      </c>
      <c r="AAB33" s="762">
        <v>0.65</v>
      </c>
      <c r="AAC33" s="763"/>
      <c r="AAD33" s="763"/>
      <c r="AAE33" s="761">
        <v>0</v>
      </c>
      <c r="AAF33" s="761">
        <v>1</v>
      </c>
      <c r="AAG33" s="761">
        <v>1</v>
      </c>
      <c r="AAH33" s="761">
        <v>1</v>
      </c>
      <c r="AAI33" s="762">
        <v>0.65</v>
      </c>
      <c r="AAJ33" s="763"/>
      <c r="AAK33" s="763"/>
      <c r="AAL33" s="761">
        <v>1</v>
      </c>
      <c r="AAM33" s="761">
        <v>1</v>
      </c>
      <c r="AAN33" s="761">
        <v>1</v>
      </c>
      <c r="AAO33" s="761">
        <v>1</v>
      </c>
      <c r="AAP33" s="762">
        <v>0.65</v>
      </c>
      <c r="AAQ33" s="763"/>
      <c r="AAR33" s="763"/>
      <c r="AAS33" s="761">
        <v>1</v>
      </c>
      <c r="AAT33" s="761">
        <v>1</v>
      </c>
      <c r="AAU33" s="761">
        <v>0</v>
      </c>
      <c r="AAV33" s="761">
        <v>0</v>
      </c>
      <c r="AAW33" s="762">
        <v>0.65</v>
      </c>
      <c r="AAX33" s="763"/>
      <c r="AAY33" s="763"/>
      <c r="AAZ33" s="761">
        <v>1</v>
      </c>
      <c r="ABA33" s="761">
        <v>1</v>
      </c>
      <c r="ABB33" s="761">
        <v>1</v>
      </c>
      <c r="ABC33" s="761">
        <v>1</v>
      </c>
      <c r="ABD33" s="762">
        <v>0.65</v>
      </c>
      <c r="ABE33" s="763"/>
      <c r="ABF33" s="763"/>
      <c r="ABG33" s="761">
        <v>1</v>
      </c>
      <c r="ABH33" s="761">
        <v>1</v>
      </c>
      <c r="ABI33" s="761">
        <v>1</v>
      </c>
      <c r="ABJ33" s="761">
        <v>1</v>
      </c>
      <c r="ABK33" s="762">
        <v>0.65</v>
      </c>
      <c r="ABL33" s="763"/>
      <c r="ABM33" s="763"/>
      <c r="ABN33" s="761">
        <v>1</v>
      </c>
      <c r="ABO33" s="761">
        <v>1</v>
      </c>
      <c r="ABP33" s="761">
        <v>1</v>
      </c>
      <c r="ABQ33" s="761">
        <v>1</v>
      </c>
      <c r="ABR33" s="762">
        <v>0.65</v>
      </c>
      <c r="ABS33" s="763"/>
      <c r="ABT33" s="763"/>
      <c r="ABU33" s="761">
        <v>1</v>
      </c>
      <c r="ABV33" s="761">
        <v>1</v>
      </c>
      <c r="ABW33" s="761">
        <v>1</v>
      </c>
      <c r="ABX33" s="761">
        <v>1</v>
      </c>
      <c r="ABY33" s="762">
        <v>0.65</v>
      </c>
      <c r="ABZ33" s="763"/>
      <c r="ACA33" s="763"/>
      <c r="ACB33" s="761">
        <v>1</v>
      </c>
      <c r="ACC33" s="761">
        <v>1</v>
      </c>
      <c r="ACD33" s="761">
        <v>1</v>
      </c>
      <c r="ACE33" s="761">
        <v>1</v>
      </c>
      <c r="ACF33" s="762">
        <v>0.65</v>
      </c>
      <c r="ACG33" s="763"/>
      <c r="ACH33" s="763"/>
      <c r="ACI33" s="761">
        <v>0</v>
      </c>
      <c r="ACJ33" s="761">
        <v>1</v>
      </c>
      <c r="ACK33" s="761">
        <v>1</v>
      </c>
      <c r="ACL33" s="761">
        <v>1</v>
      </c>
      <c r="ACM33" s="762">
        <v>0.65</v>
      </c>
      <c r="ACN33" s="763"/>
      <c r="ACO33" s="763"/>
      <c r="ACP33" s="761">
        <v>0</v>
      </c>
      <c r="ACQ33" s="761">
        <v>1</v>
      </c>
      <c r="ACR33" s="761">
        <v>1</v>
      </c>
      <c r="ACS33" s="761">
        <v>1</v>
      </c>
      <c r="ACT33" s="762">
        <v>0.65</v>
      </c>
      <c r="ACU33" s="763"/>
      <c r="ACV33" s="763"/>
      <c r="ACW33" s="761">
        <v>1</v>
      </c>
      <c r="ACX33" s="761">
        <v>1</v>
      </c>
      <c r="ACY33" s="761">
        <v>1</v>
      </c>
      <c r="ACZ33" s="761">
        <v>1</v>
      </c>
      <c r="ADA33" s="762">
        <v>0.65</v>
      </c>
      <c r="ADB33" s="763"/>
      <c r="ADC33" s="763"/>
      <c r="ADD33" s="761">
        <v>1</v>
      </c>
      <c r="ADE33" s="761">
        <v>1</v>
      </c>
      <c r="ADF33" s="761">
        <v>1</v>
      </c>
      <c r="ADG33" s="761">
        <v>1</v>
      </c>
      <c r="ADH33" s="762">
        <v>0</v>
      </c>
      <c r="ADI33" s="763"/>
      <c r="ADJ33" s="763"/>
      <c r="ADK33" s="761">
        <v>1</v>
      </c>
      <c r="ADL33" s="761">
        <v>1</v>
      </c>
      <c r="ADM33" s="761">
        <v>1</v>
      </c>
      <c r="ADN33" s="761">
        <v>1</v>
      </c>
      <c r="ADO33" s="762">
        <v>0</v>
      </c>
      <c r="ADP33" s="763"/>
      <c r="ADQ33" s="763"/>
      <c r="ADR33" s="761">
        <v>1</v>
      </c>
      <c r="ADS33" s="761">
        <v>1</v>
      </c>
      <c r="ADT33" s="761">
        <v>1</v>
      </c>
      <c r="ADU33" s="761">
        <v>1</v>
      </c>
      <c r="ADV33" s="762">
        <v>0.65</v>
      </c>
      <c r="ADW33" s="763"/>
      <c r="ADX33" s="763"/>
      <c r="ADY33" s="761">
        <v>1</v>
      </c>
      <c r="ADZ33" s="761">
        <v>1</v>
      </c>
      <c r="AEA33" s="761">
        <v>1</v>
      </c>
      <c r="AEB33" s="761">
        <v>1</v>
      </c>
      <c r="AEC33" s="762">
        <v>0.65</v>
      </c>
      <c r="AED33" s="763"/>
      <c r="AEE33" s="763"/>
      <c r="AEF33" s="761">
        <v>1</v>
      </c>
      <c r="AEG33" s="761">
        <v>1</v>
      </c>
      <c r="AEH33" s="761">
        <v>1</v>
      </c>
      <c r="AEI33" s="761">
        <v>1</v>
      </c>
      <c r="AEJ33" s="762">
        <v>0.65</v>
      </c>
      <c r="AEK33" s="763"/>
      <c r="AEL33" s="763"/>
      <c r="AEM33" s="761">
        <v>0</v>
      </c>
      <c r="AEN33" s="761">
        <v>0</v>
      </c>
      <c r="AEO33" s="761">
        <v>0</v>
      </c>
      <c r="AEP33" s="761">
        <v>0</v>
      </c>
      <c r="AEQ33" s="762">
        <v>0</v>
      </c>
      <c r="AER33" s="763"/>
      <c r="AES33" s="763"/>
      <c r="AET33" s="761">
        <v>1</v>
      </c>
      <c r="AEU33" s="761">
        <v>1</v>
      </c>
      <c r="AEV33" s="761">
        <v>1</v>
      </c>
      <c r="AEW33" s="761">
        <v>1</v>
      </c>
      <c r="AEX33" s="762">
        <v>0.65</v>
      </c>
      <c r="AEY33" s="763"/>
      <c r="AEZ33" s="763"/>
      <c r="AFA33" s="761">
        <v>1</v>
      </c>
      <c r="AFB33" s="761">
        <v>1</v>
      </c>
      <c r="AFC33" s="761">
        <v>1</v>
      </c>
      <c r="AFD33" s="761">
        <v>1</v>
      </c>
      <c r="AFE33" s="762">
        <v>0.65</v>
      </c>
      <c r="AFF33" s="763"/>
      <c r="AFG33" s="763"/>
      <c r="AFH33" s="761">
        <v>0</v>
      </c>
      <c r="AFI33" s="761">
        <v>0</v>
      </c>
      <c r="AFJ33" s="761">
        <v>1</v>
      </c>
      <c r="AFK33" s="761">
        <v>1</v>
      </c>
      <c r="AFL33" s="762">
        <v>0.65</v>
      </c>
      <c r="AFM33" s="763"/>
      <c r="AFN33" s="763"/>
      <c r="AFO33" s="761">
        <v>1</v>
      </c>
      <c r="AFP33" s="761">
        <v>1</v>
      </c>
      <c r="AFQ33" s="761">
        <v>1</v>
      </c>
      <c r="AFR33" s="761">
        <v>1</v>
      </c>
      <c r="AFS33" s="762">
        <v>0.65</v>
      </c>
      <c r="AFT33" s="763"/>
      <c r="AFU33" s="763"/>
      <c r="AFV33" s="761">
        <v>1</v>
      </c>
      <c r="AFW33" s="761">
        <v>1</v>
      </c>
      <c r="AFX33" s="761">
        <v>1</v>
      </c>
      <c r="AFY33" s="761">
        <v>1</v>
      </c>
      <c r="AFZ33" s="762">
        <v>0</v>
      </c>
      <c r="AGA33" s="763"/>
      <c r="AGB33" s="763"/>
      <c r="AGC33" s="761">
        <v>1</v>
      </c>
      <c r="AGD33" s="761">
        <v>0</v>
      </c>
      <c r="AGE33" s="761">
        <v>1</v>
      </c>
      <c r="AGF33" s="761">
        <v>1</v>
      </c>
      <c r="AGG33" s="762">
        <v>0.65</v>
      </c>
      <c r="AGH33" s="763"/>
      <c r="AGI33" s="763"/>
      <c r="AGJ33" s="761">
        <v>1</v>
      </c>
      <c r="AGK33" s="761">
        <v>1</v>
      </c>
      <c r="AGL33" s="761">
        <v>1</v>
      </c>
      <c r="AGM33" s="761">
        <v>1</v>
      </c>
      <c r="AGN33" s="762">
        <v>0.65</v>
      </c>
      <c r="AGO33" s="763"/>
      <c r="AGP33" s="763"/>
      <c r="AGQ33" s="761">
        <v>1</v>
      </c>
      <c r="AGR33" s="761">
        <v>1</v>
      </c>
      <c r="AGS33" s="761">
        <v>1</v>
      </c>
      <c r="AGT33" s="761">
        <v>1</v>
      </c>
      <c r="AGU33" s="762">
        <v>0.65</v>
      </c>
      <c r="AGV33" s="763"/>
      <c r="AGW33" s="763"/>
      <c r="AGX33" s="761">
        <v>1</v>
      </c>
      <c r="AGY33" s="761">
        <v>1</v>
      </c>
      <c r="AGZ33" s="761">
        <v>1</v>
      </c>
      <c r="AHA33" s="761">
        <v>1</v>
      </c>
      <c r="AHB33" s="762">
        <v>0.65</v>
      </c>
      <c r="AHC33" s="763"/>
      <c r="AHD33" s="763"/>
      <c r="AHE33" s="761">
        <v>0</v>
      </c>
      <c r="AHF33" s="761">
        <v>0</v>
      </c>
      <c r="AHG33" s="761">
        <v>0</v>
      </c>
      <c r="AHH33" s="761">
        <v>1</v>
      </c>
      <c r="AHI33" s="762">
        <v>0</v>
      </c>
      <c r="AHJ33" s="763"/>
      <c r="AHK33" s="763"/>
      <c r="AHL33" s="761">
        <v>1</v>
      </c>
      <c r="AHM33" s="761">
        <v>1</v>
      </c>
      <c r="AHN33" s="761">
        <v>1</v>
      </c>
      <c r="AHO33" s="761">
        <v>1</v>
      </c>
      <c r="AHP33" s="762">
        <v>0.65</v>
      </c>
      <c r="AHQ33" s="763"/>
      <c r="AHR33" s="763"/>
      <c r="AHS33" s="761">
        <v>1</v>
      </c>
      <c r="AHT33" s="761">
        <v>1</v>
      </c>
      <c r="AHU33" s="761">
        <v>1</v>
      </c>
      <c r="AHV33" s="761">
        <v>1</v>
      </c>
      <c r="AHW33" s="762">
        <v>0.65</v>
      </c>
      <c r="AHX33" s="763"/>
      <c r="AHY33" s="763"/>
      <c r="AHZ33" s="761">
        <v>1</v>
      </c>
      <c r="AIA33" s="761">
        <v>1</v>
      </c>
      <c r="AIB33" s="761">
        <v>1</v>
      </c>
      <c r="AIC33" s="761">
        <v>1</v>
      </c>
      <c r="AID33" s="762">
        <v>0.65</v>
      </c>
      <c r="AIE33" s="763"/>
      <c r="AIF33" s="763"/>
      <c r="AIG33" s="761">
        <v>1</v>
      </c>
      <c r="AIH33" s="761">
        <v>1</v>
      </c>
      <c r="AII33" s="761">
        <v>1</v>
      </c>
      <c r="AIJ33" s="761">
        <v>1</v>
      </c>
      <c r="AIK33" s="762">
        <v>0</v>
      </c>
      <c r="AIL33" s="763"/>
      <c r="AIM33" s="763"/>
      <c r="AIN33" s="761">
        <v>1</v>
      </c>
      <c r="AIO33" s="761">
        <v>1</v>
      </c>
      <c r="AIP33" s="761">
        <v>1</v>
      </c>
      <c r="AIQ33" s="761">
        <v>1</v>
      </c>
      <c r="AIR33" s="762">
        <v>0.65</v>
      </c>
      <c r="AIS33" s="763"/>
      <c r="AIT33" s="763"/>
      <c r="AIU33" s="761">
        <v>1</v>
      </c>
      <c r="AIV33" s="761">
        <v>1</v>
      </c>
      <c r="AIW33" s="761">
        <v>1</v>
      </c>
      <c r="AIX33" s="761">
        <v>1</v>
      </c>
      <c r="AIY33" s="762">
        <v>0.65</v>
      </c>
      <c r="AIZ33" s="763"/>
      <c r="AJA33" s="763"/>
      <c r="AJB33" s="761">
        <v>1</v>
      </c>
      <c r="AJC33" s="761">
        <v>1</v>
      </c>
      <c r="AJD33" s="761">
        <v>1</v>
      </c>
      <c r="AJE33" s="761">
        <v>1</v>
      </c>
      <c r="AJF33" s="762">
        <v>0.65</v>
      </c>
      <c r="AJG33" s="763"/>
      <c r="AJH33" s="763"/>
      <c r="AJI33" s="761">
        <v>1</v>
      </c>
      <c r="AJJ33" s="761">
        <v>1</v>
      </c>
      <c r="AJK33" s="761">
        <v>1</v>
      </c>
      <c r="AJL33" s="761">
        <v>1</v>
      </c>
      <c r="AJM33" s="762">
        <v>0.65</v>
      </c>
      <c r="AJN33" s="763"/>
      <c r="AJO33" s="763"/>
      <c r="AJP33" s="761">
        <v>1</v>
      </c>
      <c r="AJQ33" s="761">
        <v>1</v>
      </c>
      <c r="AJR33" s="761">
        <v>1</v>
      </c>
      <c r="AJS33" s="761">
        <v>1</v>
      </c>
      <c r="AJT33" s="762">
        <v>0.65</v>
      </c>
      <c r="AJU33" s="763"/>
      <c r="AJV33" s="763"/>
      <c r="AJW33" s="761">
        <v>1</v>
      </c>
      <c r="AJX33" s="761">
        <v>1</v>
      </c>
      <c r="AJY33" s="761">
        <v>1</v>
      </c>
      <c r="AJZ33" s="761">
        <v>1</v>
      </c>
      <c r="AKA33" s="762">
        <v>0.65</v>
      </c>
      <c r="AKB33" s="763"/>
      <c r="AKC33" s="763"/>
      <c r="AKD33" s="761">
        <v>1</v>
      </c>
      <c r="AKE33" s="761">
        <v>1</v>
      </c>
      <c r="AKF33" s="761">
        <v>1</v>
      </c>
      <c r="AKG33" s="761">
        <v>1</v>
      </c>
      <c r="AKH33" s="762">
        <v>0.65</v>
      </c>
      <c r="AKI33" s="763"/>
      <c r="AKJ33" s="763"/>
      <c r="AKK33" s="761">
        <v>1</v>
      </c>
      <c r="AKL33" s="761">
        <v>1</v>
      </c>
      <c r="AKM33" s="761">
        <v>1</v>
      </c>
      <c r="AKN33" s="761">
        <v>1</v>
      </c>
      <c r="AKO33" s="762">
        <v>0.65</v>
      </c>
      <c r="AKP33" s="763"/>
      <c r="AKQ33" s="763"/>
      <c r="AKR33" s="761">
        <v>1</v>
      </c>
      <c r="AKS33" s="761">
        <v>1</v>
      </c>
      <c r="AKT33" s="761">
        <v>0</v>
      </c>
      <c r="AKU33" s="761">
        <v>1</v>
      </c>
      <c r="AKV33" s="762">
        <v>0.65</v>
      </c>
      <c r="AKW33" s="763"/>
      <c r="AKX33" s="763"/>
      <c r="AKY33" s="761">
        <v>1</v>
      </c>
      <c r="AKZ33" s="761">
        <v>1</v>
      </c>
      <c r="ALA33" s="761">
        <v>1</v>
      </c>
      <c r="ALB33" s="761">
        <v>1</v>
      </c>
      <c r="ALC33" s="762">
        <v>0.65</v>
      </c>
      <c r="ALD33" s="763"/>
      <c r="ALE33" s="763"/>
      <c r="ALF33" s="761">
        <v>1</v>
      </c>
      <c r="ALG33" s="761">
        <v>1</v>
      </c>
      <c r="ALH33" s="761">
        <v>1</v>
      </c>
      <c r="ALI33" s="761">
        <v>1</v>
      </c>
      <c r="ALJ33" s="762">
        <v>0.65</v>
      </c>
      <c r="ALK33" s="763"/>
      <c r="ALL33" s="763"/>
      <c r="ALM33" s="761">
        <v>1</v>
      </c>
      <c r="ALN33" s="761">
        <v>1</v>
      </c>
      <c r="ALO33" s="761">
        <v>1</v>
      </c>
      <c r="ALP33" s="761">
        <v>1</v>
      </c>
      <c r="ALQ33" s="762">
        <v>0.65</v>
      </c>
      <c r="ALR33" s="763"/>
      <c r="ALS33" s="763"/>
      <c r="ALT33" s="761">
        <v>1</v>
      </c>
      <c r="ALU33" s="761">
        <v>1</v>
      </c>
      <c r="ALV33" s="761">
        <v>1</v>
      </c>
      <c r="ALW33" s="761">
        <v>1</v>
      </c>
      <c r="ALX33" s="762">
        <v>0.65</v>
      </c>
      <c r="ALY33" s="763"/>
      <c r="ALZ33" s="763"/>
      <c r="AMA33" s="761">
        <v>1</v>
      </c>
      <c r="AMB33" s="761">
        <v>1</v>
      </c>
      <c r="AMC33" s="761">
        <v>1</v>
      </c>
      <c r="AMD33" s="761">
        <v>1</v>
      </c>
      <c r="AME33" s="762">
        <v>0.65</v>
      </c>
      <c r="AMF33" s="763"/>
      <c r="AMG33" s="763"/>
      <c r="AMH33" s="761">
        <v>1</v>
      </c>
      <c r="AMI33" s="761">
        <v>1</v>
      </c>
      <c r="AMJ33" s="761">
        <v>1</v>
      </c>
      <c r="AMK33" s="761">
        <v>0</v>
      </c>
      <c r="AML33" s="762">
        <v>0</v>
      </c>
      <c r="AMM33" s="763"/>
      <c r="AMN33" s="763"/>
      <c r="AMO33" s="761">
        <v>1</v>
      </c>
      <c r="AMP33" s="761">
        <v>1</v>
      </c>
      <c r="AMQ33" s="761">
        <v>1</v>
      </c>
      <c r="AMR33" s="761">
        <v>0</v>
      </c>
      <c r="AMS33" s="762">
        <v>0</v>
      </c>
      <c r="AMT33" s="763"/>
      <c r="AMU33" s="763"/>
      <c r="AMV33" s="761">
        <v>1</v>
      </c>
      <c r="AMW33" s="761">
        <v>1</v>
      </c>
      <c r="AMX33" s="761">
        <v>0</v>
      </c>
      <c r="AMY33" s="761">
        <v>1</v>
      </c>
      <c r="AMZ33" s="762">
        <v>0.65</v>
      </c>
      <c r="ANA33" s="763"/>
      <c r="ANB33" s="763"/>
      <c r="ANC33" s="761">
        <v>1</v>
      </c>
      <c r="AND33" s="761">
        <v>1</v>
      </c>
      <c r="ANE33" s="761">
        <v>1</v>
      </c>
      <c r="ANF33" s="761">
        <v>1</v>
      </c>
      <c r="ANG33" s="762">
        <v>0.65</v>
      </c>
      <c r="ANH33" s="763"/>
      <c r="ANI33" s="763"/>
      <c r="ANJ33" s="761">
        <v>1</v>
      </c>
      <c r="ANK33" s="761">
        <v>1</v>
      </c>
      <c r="ANL33" s="761">
        <v>1</v>
      </c>
      <c r="ANM33" s="761">
        <v>1</v>
      </c>
      <c r="ANN33" s="762">
        <v>0.65</v>
      </c>
      <c r="ANO33" s="763"/>
      <c r="ANP33" s="763"/>
      <c r="ANQ33" s="761">
        <v>1</v>
      </c>
      <c r="ANR33" s="761">
        <v>1</v>
      </c>
      <c r="ANS33" s="761">
        <v>1</v>
      </c>
      <c r="ANT33" s="761">
        <v>1</v>
      </c>
      <c r="ANU33" s="762">
        <v>0.65</v>
      </c>
      <c r="ANV33" s="763"/>
      <c r="ANW33" s="763"/>
      <c r="ANX33" s="761">
        <v>1</v>
      </c>
      <c r="ANY33" s="761">
        <v>1</v>
      </c>
      <c r="ANZ33" s="761">
        <v>1</v>
      </c>
      <c r="AOA33" s="761">
        <v>1</v>
      </c>
      <c r="AOB33" s="762">
        <v>0.65</v>
      </c>
      <c r="AOC33" s="763"/>
      <c r="AOD33" s="763"/>
      <c r="AOE33" s="761">
        <v>1</v>
      </c>
      <c r="AOF33" s="761">
        <v>1</v>
      </c>
      <c r="AOG33" s="761">
        <v>1</v>
      </c>
      <c r="AOH33" s="761">
        <v>1</v>
      </c>
      <c r="AOI33" s="762">
        <v>0.65</v>
      </c>
      <c r="AOJ33" s="763"/>
      <c r="AOK33" s="763"/>
      <c r="AOL33" s="761">
        <v>1</v>
      </c>
      <c r="AOM33" s="761">
        <v>1</v>
      </c>
      <c r="AON33" s="761">
        <v>1</v>
      </c>
      <c r="AOO33" s="761">
        <v>1</v>
      </c>
      <c r="AOP33" s="762">
        <v>0.65</v>
      </c>
      <c r="AOQ33" s="763"/>
      <c r="AOR33" s="763"/>
      <c r="AOS33" s="761">
        <v>1</v>
      </c>
      <c r="AOT33" s="761">
        <v>1</v>
      </c>
      <c r="AOU33" s="761">
        <v>1</v>
      </c>
      <c r="AOV33" s="761">
        <v>1</v>
      </c>
      <c r="AOW33" s="762">
        <v>0.65</v>
      </c>
    </row>
    <row r="34" spans="1:1089" s="764" customFormat="1" ht="10.5" customHeight="1">
      <c r="A34" s="942" t="s">
        <v>169</v>
      </c>
      <c r="B34" s="771" t="s">
        <v>170</v>
      </c>
      <c r="C34" s="772" t="str">
        <f t="shared" si="0"/>
        <v>Kamil Łukasik</v>
      </c>
      <c r="D34" s="771" t="s">
        <v>146</v>
      </c>
      <c r="E34" s="771" t="s">
        <v>6</v>
      </c>
      <c r="F34" s="757"/>
      <c r="G34" s="713">
        <v>1</v>
      </c>
      <c r="H34" s="713">
        <v>1</v>
      </c>
      <c r="I34" s="713">
        <v>1</v>
      </c>
      <c r="J34" s="713">
        <v>1</v>
      </c>
      <c r="K34" s="714">
        <v>0.65</v>
      </c>
      <c r="L34" s="715">
        <v>0</v>
      </c>
      <c r="M34" s="715">
        <v>0</v>
      </c>
      <c r="N34" s="713">
        <v>1</v>
      </c>
      <c r="O34" s="713">
        <v>1</v>
      </c>
      <c r="P34" s="713">
        <v>1</v>
      </c>
      <c r="Q34" s="713">
        <v>1</v>
      </c>
      <c r="R34" s="714">
        <v>0.65</v>
      </c>
      <c r="S34" s="715">
        <v>0</v>
      </c>
      <c r="T34" s="715">
        <v>0</v>
      </c>
      <c r="U34" s="713">
        <v>1</v>
      </c>
      <c r="V34" s="713">
        <v>1</v>
      </c>
      <c r="W34" s="713">
        <v>1</v>
      </c>
      <c r="X34" s="713">
        <v>1</v>
      </c>
      <c r="Y34" s="714">
        <v>0.65</v>
      </c>
      <c r="Z34" s="715">
        <v>0</v>
      </c>
      <c r="AA34" s="715">
        <v>0</v>
      </c>
      <c r="AB34" s="713">
        <v>0</v>
      </c>
      <c r="AC34" s="713">
        <v>1</v>
      </c>
      <c r="AD34" s="713">
        <v>1</v>
      </c>
      <c r="AE34" s="713">
        <v>1</v>
      </c>
      <c r="AF34" s="714">
        <v>0.65</v>
      </c>
      <c r="AG34" s="715">
        <v>0</v>
      </c>
      <c r="AH34" s="715">
        <v>0</v>
      </c>
      <c r="AI34" s="713">
        <v>1</v>
      </c>
      <c r="AJ34" s="713">
        <v>1</v>
      </c>
      <c r="AK34" s="713">
        <v>1</v>
      </c>
      <c r="AL34" s="713">
        <v>1</v>
      </c>
      <c r="AM34" s="714">
        <v>0.65</v>
      </c>
      <c r="AN34" s="715">
        <v>0</v>
      </c>
      <c r="AO34" s="715">
        <v>0</v>
      </c>
      <c r="AP34" s="713">
        <v>1</v>
      </c>
      <c r="AQ34" s="713">
        <v>1</v>
      </c>
      <c r="AR34" s="713">
        <v>1</v>
      </c>
      <c r="AS34" s="713">
        <v>1</v>
      </c>
      <c r="AT34" s="714">
        <v>0.65</v>
      </c>
      <c r="AU34" s="715">
        <v>0</v>
      </c>
      <c r="AV34" s="715">
        <v>0</v>
      </c>
      <c r="AW34" s="713">
        <v>1</v>
      </c>
      <c r="AX34" s="713">
        <v>1</v>
      </c>
      <c r="AY34" s="713">
        <v>1</v>
      </c>
      <c r="AZ34" s="713">
        <v>1</v>
      </c>
      <c r="BA34" s="714">
        <v>0.65</v>
      </c>
      <c r="BB34" s="715">
        <v>0</v>
      </c>
      <c r="BC34" s="715">
        <v>0</v>
      </c>
      <c r="BD34" s="716">
        <v>1</v>
      </c>
      <c r="BE34" s="716">
        <v>1</v>
      </c>
      <c r="BF34" s="716">
        <v>0</v>
      </c>
      <c r="BG34" s="716">
        <v>0</v>
      </c>
      <c r="BH34" s="716">
        <v>0</v>
      </c>
      <c r="BI34" s="717">
        <v>0</v>
      </c>
      <c r="BJ34" s="717">
        <v>0</v>
      </c>
      <c r="BK34" s="716">
        <v>1</v>
      </c>
      <c r="BL34" s="716">
        <v>1</v>
      </c>
      <c r="BM34" s="716">
        <v>1</v>
      </c>
      <c r="BN34" s="716">
        <v>1</v>
      </c>
      <c r="BO34" s="718">
        <v>0.65</v>
      </c>
      <c r="BP34" s="717">
        <v>0</v>
      </c>
      <c r="BQ34" s="717">
        <v>0</v>
      </c>
      <c r="BR34" s="716">
        <v>1</v>
      </c>
      <c r="BS34" s="716">
        <v>1</v>
      </c>
      <c r="BT34" s="716">
        <v>1</v>
      </c>
      <c r="BU34" s="716">
        <v>1</v>
      </c>
      <c r="BV34" s="718">
        <v>0.65</v>
      </c>
      <c r="BW34" s="717">
        <v>0</v>
      </c>
      <c r="BX34" s="717">
        <v>0</v>
      </c>
      <c r="BY34" s="716">
        <v>1</v>
      </c>
      <c r="BZ34" s="716">
        <v>0</v>
      </c>
      <c r="CA34" s="716">
        <v>1</v>
      </c>
      <c r="CB34" s="716">
        <v>1</v>
      </c>
      <c r="CC34" s="718">
        <v>0.65</v>
      </c>
      <c r="CD34" s="717">
        <v>0</v>
      </c>
      <c r="CE34" s="717">
        <v>0</v>
      </c>
      <c r="CF34" s="716">
        <v>1</v>
      </c>
      <c r="CG34" s="716">
        <v>0</v>
      </c>
      <c r="CH34" s="716">
        <v>1</v>
      </c>
      <c r="CI34" s="716">
        <v>0</v>
      </c>
      <c r="CJ34" s="718">
        <v>0.65</v>
      </c>
      <c r="CK34" s="717">
        <v>0</v>
      </c>
      <c r="CL34" s="717">
        <v>0</v>
      </c>
      <c r="CM34" s="716">
        <v>0</v>
      </c>
      <c r="CN34" s="716">
        <v>0</v>
      </c>
      <c r="CO34" s="716">
        <v>1</v>
      </c>
      <c r="CP34" s="716">
        <v>1</v>
      </c>
      <c r="CQ34" s="718">
        <v>0.65</v>
      </c>
      <c r="CR34" s="717">
        <v>0</v>
      </c>
      <c r="CS34" s="717">
        <v>0</v>
      </c>
      <c r="CT34" s="716">
        <v>1</v>
      </c>
      <c r="CU34" s="716">
        <v>0</v>
      </c>
      <c r="CV34" s="716">
        <v>1</v>
      </c>
      <c r="CW34" s="718">
        <v>0.65</v>
      </c>
      <c r="CX34" s="718">
        <v>0</v>
      </c>
      <c r="CY34" s="717">
        <v>0</v>
      </c>
      <c r="CZ34" s="717">
        <v>0</v>
      </c>
      <c r="DA34" s="716">
        <v>1</v>
      </c>
      <c r="DB34" s="716">
        <v>0</v>
      </c>
      <c r="DC34" s="716">
        <v>1</v>
      </c>
      <c r="DD34" s="716">
        <v>1</v>
      </c>
      <c r="DE34" s="718">
        <v>0.65</v>
      </c>
      <c r="DF34" s="717">
        <v>0</v>
      </c>
      <c r="DG34" s="717">
        <v>0</v>
      </c>
      <c r="DH34" s="716">
        <v>1</v>
      </c>
      <c r="DI34" s="716">
        <v>0</v>
      </c>
      <c r="DJ34" s="716">
        <v>1</v>
      </c>
      <c r="DK34" s="716">
        <v>1</v>
      </c>
      <c r="DL34" s="718">
        <v>0.65</v>
      </c>
      <c r="DM34" s="717">
        <v>0</v>
      </c>
      <c r="DN34" s="717">
        <v>0</v>
      </c>
      <c r="DO34" s="716">
        <v>1</v>
      </c>
      <c r="DP34" s="716">
        <v>0</v>
      </c>
      <c r="DQ34" s="716">
        <v>1</v>
      </c>
      <c r="DR34" s="716">
        <v>1</v>
      </c>
      <c r="DS34" s="718">
        <v>0.65</v>
      </c>
      <c r="DT34" s="717">
        <v>0</v>
      </c>
      <c r="DU34" s="717">
        <v>0</v>
      </c>
      <c r="DV34" s="716">
        <v>1</v>
      </c>
      <c r="DW34" s="716">
        <v>0</v>
      </c>
      <c r="DX34" s="716">
        <v>1</v>
      </c>
      <c r="DY34" s="716">
        <v>1</v>
      </c>
      <c r="DZ34" s="718">
        <v>0.65</v>
      </c>
      <c r="EA34" s="717">
        <v>0</v>
      </c>
      <c r="EB34" s="717">
        <v>0</v>
      </c>
      <c r="EC34" s="716">
        <v>0</v>
      </c>
      <c r="ED34" s="716">
        <v>0</v>
      </c>
      <c r="EE34" s="716">
        <v>1</v>
      </c>
      <c r="EF34" s="716">
        <v>1</v>
      </c>
      <c r="EG34" s="718">
        <v>0.65</v>
      </c>
      <c r="EH34" s="717">
        <v>0</v>
      </c>
      <c r="EI34" s="717">
        <v>0</v>
      </c>
      <c r="EJ34" s="716">
        <v>1</v>
      </c>
      <c r="EK34" s="716">
        <v>0</v>
      </c>
      <c r="EL34" s="716">
        <v>1</v>
      </c>
      <c r="EM34" s="716">
        <v>1</v>
      </c>
      <c r="EN34" s="718">
        <v>0.65</v>
      </c>
      <c r="EO34" s="717">
        <v>0</v>
      </c>
      <c r="EP34" s="717">
        <v>0</v>
      </c>
      <c r="EQ34" s="716">
        <v>1</v>
      </c>
      <c r="ER34" s="716">
        <v>0</v>
      </c>
      <c r="ES34" s="716">
        <v>1</v>
      </c>
      <c r="ET34" s="716">
        <v>1</v>
      </c>
      <c r="EU34" s="718">
        <v>0.65</v>
      </c>
      <c r="EV34" s="717">
        <v>0</v>
      </c>
      <c r="EW34" s="717">
        <v>0</v>
      </c>
      <c r="EX34" s="716">
        <v>1</v>
      </c>
      <c r="EY34" s="716">
        <v>0</v>
      </c>
      <c r="EZ34" s="716">
        <v>1</v>
      </c>
      <c r="FA34" s="716">
        <v>1</v>
      </c>
      <c r="FB34" s="718">
        <v>0.65</v>
      </c>
      <c r="FC34" s="717">
        <v>0</v>
      </c>
      <c r="FD34" s="717">
        <v>0</v>
      </c>
      <c r="FE34" s="716">
        <v>1</v>
      </c>
      <c r="FF34" s="716">
        <v>0</v>
      </c>
      <c r="FG34" s="716">
        <v>1</v>
      </c>
      <c r="FH34" s="716">
        <v>0</v>
      </c>
      <c r="FI34" s="716">
        <v>0</v>
      </c>
      <c r="FJ34" s="717">
        <v>0</v>
      </c>
      <c r="FK34" s="717">
        <v>0</v>
      </c>
      <c r="FL34" s="716">
        <v>1</v>
      </c>
      <c r="FM34" s="716">
        <v>0</v>
      </c>
      <c r="FN34" s="716">
        <v>1</v>
      </c>
      <c r="FO34" s="716">
        <v>1</v>
      </c>
      <c r="FP34" s="718">
        <v>0.65</v>
      </c>
      <c r="FQ34" s="717">
        <v>0</v>
      </c>
      <c r="FR34" s="717">
        <v>0</v>
      </c>
      <c r="FS34" s="716">
        <v>1</v>
      </c>
      <c r="FT34" s="716">
        <v>0</v>
      </c>
      <c r="FU34" s="716">
        <v>0</v>
      </c>
      <c r="FV34" s="716">
        <v>1</v>
      </c>
      <c r="FW34" s="718">
        <v>0.65</v>
      </c>
      <c r="FX34" s="717">
        <v>0</v>
      </c>
      <c r="FY34" s="717">
        <v>0</v>
      </c>
      <c r="FZ34" s="716">
        <v>1</v>
      </c>
      <c r="GA34" s="716">
        <v>0</v>
      </c>
      <c r="GB34" s="716">
        <v>1</v>
      </c>
      <c r="GC34" s="716">
        <v>1</v>
      </c>
      <c r="GD34" s="718">
        <v>0.65</v>
      </c>
      <c r="GE34" s="717">
        <v>0</v>
      </c>
      <c r="GF34" s="717">
        <v>0</v>
      </c>
      <c r="GG34" s="716">
        <v>1</v>
      </c>
      <c r="GH34" s="716">
        <v>0</v>
      </c>
      <c r="GI34" s="716">
        <v>1</v>
      </c>
      <c r="GJ34" s="716">
        <v>1</v>
      </c>
      <c r="GK34" s="718">
        <v>0.65</v>
      </c>
      <c r="GL34" s="717">
        <v>0</v>
      </c>
      <c r="GM34" s="717">
        <v>0</v>
      </c>
      <c r="GN34" s="716">
        <v>1</v>
      </c>
      <c r="GO34" s="716">
        <v>0</v>
      </c>
      <c r="GP34" s="716">
        <v>1</v>
      </c>
      <c r="GQ34" s="716">
        <v>1</v>
      </c>
      <c r="GR34" s="718">
        <v>0.65</v>
      </c>
      <c r="GS34" s="717">
        <v>0</v>
      </c>
      <c r="GT34" s="717">
        <v>0</v>
      </c>
      <c r="GU34" s="716">
        <v>1</v>
      </c>
      <c r="GV34" s="716">
        <v>0</v>
      </c>
      <c r="GW34" s="716">
        <v>1</v>
      </c>
      <c r="GX34" s="716">
        <v>1</v>
      </c>
      <c r="GY34" s="718">
        <v>0.65</v>
      </c>
      <c r="GZ34" s="717">
        <v>0</v>
      </c>
      <c r="HA34" s="717">
        <v>0</v>
      </c>
      <c r="HB34" s="716">
        <v>0</v>
      </c>
      <c r="HC34" s="716">
        <v>0</v>
      </c>
      <c r="HD34" s="716">
        <v>1</v>
      </c>
      <c r="HE34" s="716">
        <v>1</v>
      </c>
      <c r="HF34" s="718">
        <v>0.65</v>
      </c>
      <c r="HG34" s="717">
        <v>0</v>
      </c>
      <c r="HH34" s="717">
        <v>0</v>
      </c>
      <c r="HI34" s="716">
        <v>1</v>
      </c>
      <c r="HJ34" s="716">
        <v>1</v>
      </c>
      <c r="HK34" s="716">
        <v>1</v>
      </c>
      <c r="HL34" s="716">
        <v>1</v>
      </c>
      <c r="HM34" s="718">
        <v>0.65</v>
      </c>
      <c r="HN34" s="717">
        <v>0</v>
      </c>
      <c r="HO34" s="717">
        <v>0</v>
      </c>
      <c r="HP34" s="716">
        <v>1</v>
      </c>
      <c r="HQ34" s="716">
        <v>1</v>
      </c>
      <c r="HR34" s="716">
        <v>1</v>
      </c>
      <c r="HS34" s="716">
        <v>1</v>
      </c>
      <c r="HT34" s="718">
        <v>0.65</v>
      </c>
      <c r="HU34" s="717">
        <v>0</v>
      </c>
      <c r="HV34" s="717">
        <v>0</v>
      </c>
      <c r="HW34" s="716">
        <v>1</v>
      </c>
      <c r="HX34" s="716">
        <v>1</v>
      </c>
      <c r="HY34" s="716">
        <v>1</v>
      </c>
      <c r="HZ34" s="716">
        <v>1</v>
      </c>
      <c r="IA34" s="718">
        <v>0.65</v>
      </c>
      <c r="IB34" s="717">
        <v>0</v>
      </c>
      <c r="IC34" s="717">
        <v>0</v>
      </c>
      <c r="ID34" s="716">
        <v>1</v>
      </c>
      <c r="IE34" s="716">
        <v>1</v>
      </c>
      <c r="IF34" s="716">
        <v>1</v>
      </c>
      <c r="IG34" s="716">
        <v>1</v>
      </c>
      <c r="IH34" s="718">
        <v>0</v>
      </c>
      <c r="II34" s="717">
        <v>0</v>
      </c>
      <c r="IJ34" s="717">
        <v>0</v>
      </c>
      <c r="IK34" s="716">
        <v>1</v>
      </c>
      <c r="IL34" s="716">
        <v>1</v>
      </c>
      <c r="IM34" s="716">
        <v>1</v>
      </c>
      <c r="IN34" s="716">
        <v>1</v>
      </c>
      <c r="IO34" s="716">
        <v>0</v>
      </c>
      <c r="IP34" s="717">
        <v>0</v>
      </c>
      <c r="IQ34" s="717">
        <v>0</v>
      </c>
      <c r="IR34" s="716">
        <v>0</v>
      </c>
      <c r="IS34" s="716">
        <v>1</v>
      </c>
      <c r="IT34" s="716">
        <v>1</v>
      </c>
      <c r="IU34" s="716">
        <v>1</v>
      </c>
      <c r="IV34" s="718">
        <v>0.65</v>
      </c>
      <c r="IW34" s="717">
        <v>0</v>
      </c>
      <c r="IX34" s="717">
        <v>0</v>
      </c>
      <c r="IY34" s="716">
        <v>1</v>
      </c>
      <c r="IZ34" s="716">
        <v>1</v>
      </c>
      <c r="JA34" s="716">
        <v>1</v>
      </c>
      <c r="JB34" s="716">
        <v>1</v>
      </c>
      <c r="JC34" s="718">
        <v>0.65</v>
      </c>
      <c r="JD34" s="717">
        <v>0</v>
      </c>
      <c r="JE34" s="717">
        <v>0</v>
      </c>
      <c r="JF34" s="716">
        <v>1</v>
      </c>
      <c r="JG34" s="716">
        <v>1</v>
      </c>
      <c r="JH34" s="716">
        <v>1</v>
      </c>
      <c r="JI34" s="716">
        <v>1</v>
      </c>
      <c r="JJ34" s="718">
        <v>0.65</v>
      </c>
      <c r="JK34" s="717">
        <v>0</v>
      </c>
      <c r="JL34" s="717">
        <v>0</v>
      </c>
      <c r="JM34" s="716">
        <v>1</v>
      </c>
      <c r="JN34" s="716">
        <v>1</v>
      </c>
      <c r="JO34" s="716">
        <v>1</v>
      </c>
      <c r="JP34" s="716">
        <v>1</v>
      </c>
      <c r="JQ34" s="718">
        <v>0.65</v>
      </c>
      <c r="JR34" s="717">
        <v>0</v>
      </c>
      <c r="JS34" s="717">
        <v>0</v>
      </c>
      <c r="JT34" s="716">
        <v>1</v>
      </c>
      <c r="JU34" s="716">
        <v>1</v>
      </c>
      <c r="JV34" s="716">
        <v>1</v>
      </c>
      <c r="JW34" s="716">
        <v>1</v>
      </c>
      <c r="JX34" s="718">
        <v>0.65</v>
      </c>
      <c r="JY34" s="717">
        <v>0</v>
      </c>
      <c r="JZ34" s="717">
        <v>0</v>
      </c>
      <c r="KA34" s="716">
        <v>1</v>
      </c>
      <c r="KB34" s="716">
        <v>1</v>
      </c>
      <c r="KC34" s="716">
        <v>1</v>
      </c>
      <c r="KD34" s="716">
        <v>1</v>
      </c>
      <c r="KE34" s="718">
        <v>0.65</v>
      </c>
      <c r="KF34" s="717">
        <v>0</v>
      </c>
      <c r="KG34" s="717">
        <v>0</v>
      </c>
      <c r="KH34" s="716">
        <v>0</v>
      </c>
      <c r="KI34" s="716">
        <v>0</v>
      </c>
      <c r="KJ34" s="717">
        <v>0</v>
      </c>
      <c r="KK34" s="717">
        <v>0</v>
      </c>
      <c r="KL34" s="716">
        <v>0</v>
      </c>
      <c r="KM34" s="717">
        <v>0</v>
      </c>
      <c r="KN34" s="717">
        <v>0</v>
      </c>
      <c r="KO34" s="716">
        <v>0</v>
      </c>
      <c r="KP34" s="716">
        <v>0</v>
      </c>
      <c r="KQ34" s="717">
        <v>0</v>
      </c>
      <c r="KR34" s="716">
        <v>0</v>
      </c>
      <c r="KS34" s="716">
        <v>0</v>
      </c>
      <c r="KT34" s="717">
        <v>0</v>
      </c>
      <c r="KU34" s="717">
        <v>0</v>
      </c>
      <c r="KV34" s="717">
        <v>0</v>
      </c>
      <c r="KW34" s="716">
        <v>1</v>
      </c>
      <c r="KX34" s="716">
        <v>1</v>
      </c>
      <c r="KY34" s="716">
        <v>1</v>
      </c>
      <c r="KZ34" s="718">
        <v>0.65</v>
      </c>
      <c r="LA34" s="717">
        <v>0</v>
      </c>
      <c r="LB34" s="717">
        <v>0</v>
      </c>
      <c r="LC34" s="716">
        <v>1</v>
      </c>
      <c r="LD34" s="716">
        <v>1</v>
      </c>
      <c r="LE34" s="716">
        <v>1</v>
      </c>
      <c r="LF34" s="716">
        <v>1</v>
      </c>
      <c r="LG34" s="718">
        <v>0.65</v>
      </c>
      <c r="LH34" s="717">
        <v>0</v>
      </c>
      <c r="LI34" s="717">
        <v>0</v>
      </c>
      <c r="LJ34" s="716">
        <v>1</v>
      </c>
      <c r="LK34" s="716">
        <v>1</v>
      </c>
      <c r="LL34" s="716">
        <v>1</v>
      </c>
      <c r="LM34" s="716">
        <v>1</v>
      </c>
      <c r="LN34" s="718">
        <v>0.65</v>
      </c>
      <c r="LO34" s="717">
        <v>0</v>
      </c>
      <c r="LP34" s="717">
        <v>0</v>
      </c>
      <c r="LQ34" s="716">
        <v>1</v>
      </c>
      <c r="LR34" s="716">
        <v>1</v>
      </c>
      <c r="LS34" s="716">
        <v>1</v>
      </c>
      <c r="LT34" s="716">
        <v>1</v>
      </c>
      <c r="LU34" s="718">
        <v>0.65</v>
      </c>
      <c r="LV34" s="717">
        <v>0</v>
      </c>
      <c r="LW34" s="717">
        <v>0</v>
      </c>
      <c r="LX34" s="716">
        <v>1</v>
      </c>
      <c r="LY34" s="716">
        <v>1</v>
      </c>
      <c r="LZ34" s="716">
        <v>1</v>
      </c>
      <c r="MA34" s="716">
        <v>1</v>
      </c>
      <c r="MB34" s="718">
        <v>0.65</v>
      </c>
      <c r="MC34" s="717">
        <v>0</v>
      </c>
      <c r="MD34" s="717">
        <v>0</v>
      </c>
      <c r="ME34" s="716">
        <v>1</v>
      </c>
      <c r="MF34" s="716">
        <v>1</v>
      </c>
      <c r="MG34" s="716">
        <v>1</v>
      </c>
      <c r="MH34" s="716">
        <v>1</v>
      </c>
      <c r="MI34" s="718">
        <v>0.65</v>
      </c>
      <c r="MJ34" s="717">
        <v>0</v>
      </c>
      <c r="MK34" s="717">
        <v>0</v>
      </c>
      <c r="ML34" s="716">
        <v>1</v>
      </c>
      <c r="MM34" s="716">
        <v>1</v>
      </c>
      <c r="MN34" s="716">
        <v>1</v>
      </c>
      <c r="MO34" s="716">
        <v>1</v>
      </c>
      <c r="MP34" s="718">
        <v>0.65</v>
      </c>
      <c r="MQ34" s="717">
        <v>0</v>
      </c>
      <c r="MR34" s="717">
        <v>0</v>
      </c>
      <c r="MS34" s="716">
        <v>1</v>
      </c>
      <c r="MT34" s="716">
        <v>1</v>
      </c>
      <c r="MU34" s="716">
        <v>1</v>
      </c>
      <c r="MV34" s="716">
        <v>1</v>
      </c>
      <c r="MW34" s="718">
        <v>0.65</v>
      </c>
      <c r="MX34" s="717">
        <v>0</v>
      </c>
      <c r="MY34" s="717">
        <v>0</v>
      </c>
      <c r="MZ34" s="716">
        <v>1</v>
      </c>
      <c r="NA34" s="716">
        <v>1</v>
      </c>
      <c r="NB34" s="716">
        <v>1</v>
      </c>
      <c r="NC34" s="716">
        <v>1</v>
      </c>
      <c r="ND34" s="718">
        <v>0.65</v>
      </c>
      <c r="NE34" s="717">
        <v>0</v>
      </c>
      <c r="NF34" s="717">
        <v>0</v>
      </c>
      <c r="NG34" s="716">
        <v>1</v>
      </c>
      <c r="NH34" s="716">
        <v>1</v>
      </c>
      <c r="NI34" s="716">
        <v>1</v>
      </c>
      <c r="NJ34" s="716">
        <v>1</v>
      </c>
      <c r="NK34" s="718">
        <v>0.65</v>
      </c>
      <c r="NL34" s="717">
        <v>0</v>
      </c>
      <c r="NM34" s="717">
        <v>0</v>
      </c>
      <c r="NN34" s="716">
        <v>1</v>
      </c>
      <c r="NO34" s="716">
        <v>1</v>
      </c>
      <c r="NP34" s="716">
        <v>1</v>
      </c>
      <c r="NQ34" s="716">
        <v>1</v>
      </c>
      <c r="NR34" s="718">
        <v>0.65</v>
      </c>
      <c r="NS34" s="717">
        <v>0</v>
      </c>
      <c r="NT34" s="717">
        <v>0</v>
      </c>
      <c r="NU34" s="716">
        <v>1</v>
      </c>
      <c r="NV34" s="716">
        <v>1</v>
      </c>
      <c r="NW34" s="716">
        <v>1</v>
      </c>
      <c r="NX34" s="716">
        <v>1</v>
      </c>
      <c r="NY34" s="718">
        <v>0.65</v>
      </c>
      <c r="NZ34" s="717">
        <v>0</v>
      </c>
      <c r="OA34" s="717">
        <v>0</v>
      </c>
      <c r="OB34" s="716">
        <v>1</v>
      </c>
      <c r="OC34" s="716">
        <v>1</v>
      </c>
      <c r="OD34" s="716">
        <v>1</v>
      </c>
      <c r="OE34" s="716">
        <v>1</v>
      </c>
      <c r="OF34" s="718">
        <v>0.65</v>
      </c>
      <c r="OG34" s="717">
        <v>0</v>
      </c>
      <c r="OH34" s="717">
        <v>0</v>
      </c>
      <c r="OI34" s="716">
        <v>1</v>
      </c>
      <c r="OJ34" s="716">
        <v>1</v>
      </c>
      <c r="OK34" s="716">
        <v>1</v>
      </c>
      <c r="OL34" s="716">
        <v>1</v>
      </c>
      <c r="OM34" s="718">
        <v>0.65</v>
      </c>
      <c r="ON34" s="717">
        <v>0</v>
      </c>
      <c r="OO34" s="717">
        <v>0</v>
      </c>
      <c r="OP34" s="716">
        <v>1</v>
      </c>
      <c r="OQ34" s="716">
        <v>1</v>
      </c>
      <c r="OR34" s="716">
        <v>1</v>
      </c>
      <c r="OS34" s="716">
        <v>1</v>
      </c>
      <c r="OT34" s="718">
        <v>0.65</v>
      </c>
      <c r="OU34" s="717">
        <v>0</v>
      </c>
      <c r="OV34" s="717">
        <v>0</v>
      </c>
      <c r="OW34" s="716">
        <v>0</v>
      </c>
      <c r="OX34" s="716">
        <v>0</v>
      </c>
      <c r="OY34" s="716">
        <v>1</v>
      </c>
      <c r="OZ34" s="716">
        <v>1</v>
      </c>
      <c r="PA34" s="718">
        <v>0.65</v>
      </c>
      <c r="PB34" s="717">
        <v>0</v>
      </c>
      <c r="PC34" s="717">
        <v>0</v>
      </c>
      <c r="PD34" s="716">
        <v>1</v>
      </c>
      <c r="PE34" s="716">
        <v>1</v>
      </c>
      <c r="PF34" s="716">
        <v>1</v>
      </c>
      <c r="PG34" s="716">
        <v>0</v>
      </c>
      <c r="PH34" s="718">
        <v>0</v>
      </c>
      <c r="PI34" s="717">
        <v>0</v>
      </c>
      <c r="PJ34" s="717">
        <v>0</v>
      </c>
      <c r="PK34" s="716">
        <v>1</v>
      </c>
      <c r="PL34" s="716">
        <v>1</v>
      </c>
      <c r="PM34" s="716">
        <v>1</v>
      </c>
      <c r="PN34" s="716">
        <v>1</v>
      </c>
      <c r="PO34" s="718">
        <v>0.65</v>
      </c>
      <c r="PP34" s="717"/>
      <c r="PQ34" s="717"/>
      <c r="PR34" s="716">
        <v>1</v>
      </c>
      <c r="PS34" s="716">
        <v>1</v>
      </c>
      <c r="PT34" s="716">
        <v>1</v>
      </c>
      <c r="PU34" s="716">
        <v>1</v>
      </c>
      <c r="PV34" s="718">
        <v>0.65</v>
      </c>
      <c r="PW34" s="717"/>
      <c r="PX34" s="717"/>
      <c r="PY34" s="716">
        <v>1</v>
      </c>
      <c r="PZ34" s="716">
        <v>1</v>
      </c>
      <c r="QA34" s="716">
        <v>1</v>
      </c>
      <c r="QB34" s="716">
        <v>1</v>
      </c>
      <c r="QC34" s="718">
        <v>0.65</v>
      </c>
      <c r="QD34" s="717"/>
      <c r="QE34" s="717"/>
      <c r="QF34" s="716">
        <v>1</v>
      </c>
      <c r="QG34" s="716">
        <v>1</v>
      </c>
      <c r="QH34" s="716">
        <v>1</v>
      </c>
      <c r="QI34" s="716">
        <v>1</v>
      </c>
      <c r="QJ34" s="943">
        <v>0</v>
      </c>
      <c r="QK34" s="717"/>
      <c r="QL34" s="717"/>
      <c r="QM34" s="716">
        <v>0</v>
      </c>
      <c r="QN34" s="716">
        <v>0</v>
      </c>
      <c r="QO34" s="716">
        <v>1</v>
      </c>
      <c r="QP34" s="716">
        <v>1</v>
      </c>
      <c r="QQ34" s="718">
        <v>0.65</v>
      </c>
      <c r="QR34" s="717"/>
      <c r="QS34" s="717"/>
      <c r="QT34" s="716">
        <v>1</v>
      </c>
      <c r="QU34" s="716">
        <v>1</v>
      </c>
      <c r="QV34" s="716">
        <v>1</v>
      </c>
      <c r="QW34" s="716">
        <v>1</v>
      </c>
      <c r="QX34" s="718">
        <v>0.65</v>
      </c>
      <c r="QY34" s="717"/>
      <c r="QZ34" s="717"/>
      <c r="RA34" s="716">
        <v>1</v>
      </c>
      <c r="RB34" s="716">
        <v>1</v>
      </c>
      <c r="RC34" s="716">
        <v>1</v>
      </c>
      <c r="RD34" s="717"/>
      <c r="RE34" s="716">
        <v>0</v>
      </c>
      <c r="RF34" s="717"/>
      <c r="RG34" s="717"/>
      <c r="RH34" s="716">
        <v>1</v>
      </c>
      <c r="RI34" s="716">
        <v>1</v>
      </c>
      <c r="RJ34" s="716">
        <v>1</v>
      </c>
      <c r="RK34" s="716">
        <v>1</v>
      </c>
      <c r="RL34" s="718">
        <v>0.65</v>
      </c>
      <c r="RM34" s="717"/>
      <c r="RN34" s="717"/>
      <c r="RO34" s="716">
        <v>1</v>
      </c>
      <c r="RP34" s="716">
        <v>1</v>
      </c>
      <c r="RQ34" s="716">
        <v>1</v>
      </c>
      <c r="RR34" s="716">
        <v>1</v>
      </c>
      <c r="RS34" s="718">
        <v>0.65</v>
      </c>
      <c r="RT34" s="717"/>
      <c r="RU34" s="717"/>
      <c r="RV34" s="716">
        <v>1</v>
      </c>
      <c r="RW34" s="716">
        <v>1</v>
      </c>
      <c r="RX34" s="716">
        <v>1</v>
      </c>
      <c r="RY34" s="716">
        <v>1</v>
      </c>
      <c r="RZ34" s="718">
        <v>0.65</v>
      </c>
      <c r="SA34" s="717"/>
      <c r="SB34" s="717"/>
      <c r="SC34" s="716">
        <v>1</v>
      </c>
      <c r="SD34" s="716">
        <v>1</v>
      </c>
      <c r="SE34" s="716">
        <v>1</v>
      </c>
      <c r="SF34" s="716">
        <v>1</v>
      </c>
      <c r="SG34" s="718">
        <v>0.65</v>
      </c>
      <c r="SH34" s="717"/>
      <c r="SI34" s="717"/>
      <c r="SJ34" s="716">
        <v>1</v>
      </c>
      <c r="SK34" s="716">
        <v>1</v>
      </c>
      <c r="SL34" s="716">
        <v>1</v>
      </c>
      <c r="SM34" s="716">
        <v>1</v>
      </c>
      <c r="SN34" s="718">
        <v>0.65</v>
      </c>
      <c r="SO34" s="717"/>
      <c r="SP34" s="717"/>
      <c r="SQ34" s="716">
        <v>1</v>
      </c>
      <c r="SR34" s="716">
        <v>1</v>
      </c>
      <c r="SS34" s="716">
        <v>1</v>
      </c>
      <c r="ST34" s="716">
        <v>1</v>
      </c>
      <c r="SU34" s="762">
        <v>0.65</v>
      </c>
      <c r="SV34" s="755"/>
      <c r="SW34" s="749"/>
      <c r="SX34" s="748">
        <v>1</v>
      </c>
      <c r="SY34" s="748">
        <v>1</v>
      </c>
      <c r="SZ34" s="748">
        <v>1</v>
      </c>
      <c r="TA34" s="748">
        <v>1</v>
      </c>
      <c r="TB34" s="750">
        <v>0.65</v>
      </c>
      <c r="TC34" s="749"/>
      <c r="TD34" s="749"/>
      <c r="TE34" s="748">
        <v>1</v>
      </c>
      <c r="TF34" s="748">
        <v>1</v>
      </c>
      <c r="TG34" s="748">
        <v>0</v>
      </c>
      <c r="TH34" s="748">
        <v>0</v>
      </c>
      <c r="TI34" s="750">
        <v>0</v>
      </c>
      <c r="TJ34" s="749"/>
      <c r="TK34" s="749"/>
      <c r="TL34" s="750">
        <v>0</v>
      </c>
      <c r="TM34" s="748">
        <v>1</v>
      </c>
      <c r="TN34" s="748">
        <v>1</v>
      </c>
      <c r="TO34" s="748">
        <v>1</v>
      </c>
      <c r="TP34" s="750">
        <v>0.65</v>
      </c>
      <c r="TQ34" s="749"/>
      <c r="TR34" s="749"/>
      <c r="TS34" s="748">
        <v>1</v>
      </c>
      <c r="TT34" s="748">
        <v>1</v>
      </c>
      <c r="TU34" s="748">
        <v>1</v>
      </c>
      <c r="TV34" s="748">
        <v>1</v>
      </c>
      <c r="TW34" s="750">
        <v>0.65</v>
      </c>
      <c r="TX34" s="749"/>
      <c r="TY34" s="766"/>
      <c r="TZ34" s="761">
        <v>1</v>
      </c>
      <c r="UA34" s="756">
        <v>1</v>
      </c>
      <c r="UB34" s="748">
        <v>0</v>
      </c>
      <c r="UC34" s="748">
        <v>1</v>
      </c>
      <c r="UD34" s="750">
        <v>0.65</v>
      </c>
      <c r="UE34" s="749"/>
      <c r="UF34" s="749"/>
      <c r="UG34" s="748">
        <v>1</v>
      </c>
      <c r="UH34" s="748">
        <v>1</v>
      </c>
      <c r="UI34" s="748">
        <v>1</v>
      </c>
      <c r="UJ34" s="748">
        <v>1</v>
      </c>
      <c r="UK34" s="750">
        <v>0.65</v>
      </c>
      <c r="UL34" s="749"/>
      <c r="UM34" s="749"/>
      <c r="UN34" s="748">
        <v>1</v>
      </c>
      <c r="UO34" s="748">
        <v>1</v>
      </c>
      <c r="UP34" s="748">
        <v>1</v>
      </c>
      <c r="UQ34" s="748">
        <v>1</v>
      </c>
      <c r="UR34" s="750">
        <v>0.65</v>
      </c>
      <c r="US34" s="749"/>
      <c r="UT34" s="749"/>
      <c r="UU34" s="750">
        <v>0</v>
      </c>
      <c r="UV34" s="750">
        <v>0</v>
      </c>
      <c r="UW34" s="750">
        <v>0</v>
      </c>
      <c r="UX34" s="750">
        <v>0</v>
      </c>
      <c r="UY34" s="750">
        <v>0</v>
      </c>
      <c r="UZ34" s="749"/>
      <c r="VA34" s="749"/>
      <c r="VB34" s="750">
        <v>0</v>
      </c>
      <c r="VC34" s="767">
        <v>1</v>
      </c>
      <c r="VD34" s="761">
        <v>1</v>
      </c>
      <c r="VE34" s="761">
        <v>1</v>
      </c>
      <c r="VF34" s="762">
        <v>0</v>
      </c>
      <c r="VG34" s="763"/>
      <c r="VH34" s="763"/>
      <c r="VI34" s="762">
        <v>0</v>
      </c>
      <c r="VJ34" s="762">
        <v>0</v>
      </c>
      <c r="VK34" s="762">
        <v>0</v>
      </c>
      <c r="VL34" s="761">
        <v>1</v>
      </c>
      <c r="VM34" s="762">
        <v>0.65</v>
      </c>
      <c r="VN34" s="763"/>
      <c r="VO34" s="763"/>
      <c r="VP34" s="761">
        <v>1</v>
      </c>
      <c r="VQ34" s="761">
        <v>1</v>
      </c>
      <c r="VR34" s="761">
        <v>1</v>
      </c>
      <c r="VS34" s="761">
        <v>1</v>
      </c>
      <c r="VT34" s="762">
        <v>0.65</v>
      </c>
      <c r="VU34" s="763"/>
      <c r="VV34" s="763"/>
      <c r="VW34" s="761">
        <v>0</v>
      </c>
      <c r="VX34" s="761">
        <v>0</v>
      </c>
      <c r="VY34" s="761">
        <v>0</v>
      </c>
      <c r="VZ34" s="761">
        <v>1</v>
      </c>
      <c r="WA34" s="762">
        <v>0.65</v>
      </c>
      <c r="WB34" s="763"/>
      <c r="WC34" s="763"/>
      <c r="WD34" s="761">
        <v>1</v>
      </c>
      <c r="WE34" s="761">
        <v>1</v>
      </c>
      <c r="WF34" s="761">
        <v>1</v>
      </c>
      <c r="WG34" s="761">
        <v>1</v>
      </c>
      <c r="WH34" s="762">
        <v>0.65</v>
      </c>
      <c r="WI34" s="763"/>
      <c r="WJ34" s="763"/>
      <c r="WK34" s="761">
        <v>1</v>
      </c>
      <c r="WL34" s="761">
        <v>1</v>
      </c>
      <c r="WM34" s="761">
        <v>1</v>
      </c>
      <c r="WN34" s="761">
        <v>1</v>
      </c>
      <c r="WO34" s="762">
        <v>0.65</v>
      </c>
      <c r="WP34" s="763"/>
      <c r="WQ34" s="763"/>
      <c r="WR34" s="761">
        <v>0</v>
      </c>
      <c r="WS34" s="761">
        <v>0</v>
      </c>
      <c r="WT34" s="761">
        <v>1</v>
      </c>
      <c r="WU34" s="761">
        <v>1</v>
      </c>
      <c r="WV34" s="762">
        <v>0.65</v>
      </c>
      <c r="WW34" s="763"/>
      <c r="WX34" s="763"/>
      <c r="WY34" s="761">
        <v>1</v>
      </c>
      <c r="WZ34" s="761">
        <v>1</v>
      </c>
      <c r="XA34" s="761">
        <v>1</v>
      </c>
      <c r="XB34" s="761">
        <v>1</v>
      </c>
      <c r="XC34" s="762">
        <v>0.65</v>
      </c>
      <c r="XD34" s="763"/>
      <c r="XE34" s="763"/>
      <c r="XF34" s="761">
        <v>1</v>
      </c>
      <c r="XG34" s="761">
        <v>1</v>
      </c>
      <c r="XH34" s="761">
        <v>1</v>
      </c>
      <c r="XI34" s="761">
        <v>1</v>
      </c>
      <c r="XJ34" s="762">
        <v>0.65</v>
      </c>
      <c r="XK34" s="763"/>
      <c r="XL34" s="763"/>
      <c r="XM34" s="761">
        <v>1</v>
      </c>
      <c r="XN34" s="761">
        <v>1</v>
      </c>
      <c r="XO34" s="761">
        <v>1</v>
      </c>
      <c r="XP34" s="761">
        <v>1</v>
      </c>
      <c r="XQ34" s="762">
        <v>0.65</v>
      </c>
      <c r="XR34" s="763"/>
      <c r="XS34" s="763"/>
      <c r="XT34" s="761">
        <v>1</v>
      </c>
      <c r="XU34" s="761">
        <v>1</v>
      </c>
      <c r="XV34" s="761">
        <v>1</v>
      </c>
      <c r="XW34" s="761">
        <v>1</v>
      </c>
      <c r="XX34" s="761">
        <v>0</v>
      </c>
      <c r="XY34" s="763"/>
      <c r="XZ34" s="763"/>
      <c r="YA34" s="761">
        <v>0</v>
      </c>
      <c r="YB34" s="761">
        <v>0</v>
      </c>
      <c r="YC34" s="761">
        <v>1</v>
      </c>
      <c r="YD34" s="761">
        <v>1</v>
      </c>
      <c r="YE34" s="762">
        <v>0.65</v>
      </c>
      <c r="YF34" s="763"/>
      <c r="YG34" s="763"/>
      <c r="YH34" s="761">
        <v>1</v>
      </c>
      <c r="YI34" s="761">
        <v>1</v>
      </c>
      <c r="YJ34" s="761">
        <v>0</v>
      </c>
      <c r="YK34" s="761">
        <v>0</v>
      </c>
      <c r="YL34" s="761">
        <v>0</v>
      </c>
      <c r="YM34" s="763"/>
      <c r="YN34" s="763"/>
      <c r="YO34" s="761">
        <v>0</v>
      </c>
      <c r="YP34" s="761">
        <v>0</v>
      </c>
      <c r="YQ34" s="761">
        <v>0</v>
      </c>
      <c r="YR34" s="761">
        <v>0</v>
      </c>
      <c r="YS34" s="761">
        <v>0</v>
      </c>
      <c r="YT34" s="763"/>
      <c r="YU34" s="763"/>
      <c r="YV34" s="761">
        <v>0</v>
      </c>
      <c r="YW34" s="761">
        <v>0</v>
      </c>
      <c r="YX34" s="761">
        <v>1</v>
      </c>
      <c r="YY34" s="761">
        <v>1</v>
      </c>
      <c r="YZ34" s="762">
        <v>0.65</v>
      </c>
      <c r="ZA34" s="763"/>
      <c r="ZB34" s="763"/>
      <c r="ZC34" s="761">
        <v>1</v>
      </c>
      <c r="ZD34" s="761">
        <v>1</v>
      </c>
      <c r="ZE34" s="761">
        <v>1</v>
      </c>
      <c r="ZF34" s="761">
        <v>1</v>
      </c>
      <c r="ZG34" s="762">
        <v>0.65</v>
      </c>
      <c r="ZH34" s="763"/>
      <c r="ZI34" s="763"/>
      <c r="ZJ34" s="761">
        <v>1</v>
      </c>
      <c r="ZK34" s="761">
        <v>1</v>
      </c>
      <c r="ZL34" s="761">
        <v>1</v>
      </c>
      <c r="ZM34" s="761">
        <v>1</v>
      </c>
      <c r="ZN34" s="762">
        <v>0.65</v>
      </c>
      <c r="ZO34" s="763"/>
      <c r="ZP34" s="763"/>
      <c r="ZQ34" s="761">
        <v>1</v>
      </c>
      <c r="ZR34" s="761">
        <v>1</v>
      </c>
      <c r="ZS34" s="761">
        <v>1</v>
      </c>
      <c r="ZT34" s="761">
        <v>1</v>
      </c>
      <c r="ZU34" s="762">
        <v>0.65</v>
      </c>
      <c r="ZV34" s="763"/>
      <c r="ZW34" s="763"/>
      <c r="ZX34" s="761">
        <v>1</v>
      </c>
      <c r="ZY34" s="761">
        <v>1</v>
      </c>
      <c r="ZZ34" s="761">
        <v>1</v>
      </c>
      <c r="AAA34" s="761">
        <v>1</v>
      </c>
      <c r="AAB34" s="762">
        <v>0.65</v>
      </c>
      <c r="AAC34" s="763"/>
      <c r="AAD34" s="763"/>
      <c r="AAE34" s="761">
        <v>1</v>
      </c>
      <c r="AAF34" s="761">
        <v>1</v>
      </c>
      <c r="AAG34" s="761">
        <v>1</v>
      </c>
      <c r="AAH34" s="761">
        <v>1</v>
      </c>
      <c r="AAI34" s="762">
        <v>0.65</v>
      </c>
      <c r="AAJ34" s="763"/>
      <c r="AAK34" s="763"/>
      <c r="AAL34" s="761">
        <v>1</v>
      </c>
      <c r="AAM34" s="761">
        <v>1</v>
      </c>
      <c r="AAN34" s="761">
        <v>1</v>
      </c>
      <c r="AAO34" s="761">
        <v>1</v>
      </c>
      <c r="AAP34" s="762">
        <v>0.65</v>
      </c>
      <c r="AAQ34" s="763"/>
      <c r="AAR34" s="763"/>
      <c r="AAS34" s="761">
        <v>1</v>
      </c>
      <c r="AAT34" s="761">
        <v>1</v>
      </c>
      <c r="AAU34" s="761">
        <v>1</v>
      </c>
      <c r="AAV34" s="761">
        <v>1</v>
      </c>
      <c r="AAW34" s="762">
        <v>0.65</v>
      </c>
      <c r="AAX34" s="763"/>
      <c r="AAY34" s="763"/>
      <c r="AAZ34" s="761">
        <v>1</v>
      </c>
      <c r="ABA34" s="761">
        <v>1</v>
      </c>
      <c r="ABB34" s="761">
        <v>1</v>
      </c>
      <c r="ABC34" s="761">
        <v>1</v>
      </c>
      <c r="ABD34" s="762">
        <v>0.65</v>
      </c>
      <c r="ABE34" s="763"/>
      <c r="ABF34" s="763"/>
      <c r="ABG34" s="761">
        <v>1</v>
      </c>
      <c r="ABH34" s="761">
        <v>1</v>
      </c>
      <c r="ABI34" s="761">
        <v>1</v>
      </c>
      <c r="ABJ34" s="761">
        <v>1</v>
      </c>
      <c r="ABK34" s="762">
        <v>0.65</v>
      </c>
      <c r="ABL34" s="763"/>
      <c r="ABM34" s="763"/>
      <c r="ABN34" s="773">
        <v>0</v>
      </c>
      <c r="ABO34" s="761">
        <v>1</v>
      </c>
      <c r="ABP34" s="761">
        <v>1</v>
      </c>
      <c r="ABQ34" s="761">
        <v>1</v>
      </c>
      <c r="ABR34" s="762">
        <v>0.65</v>
      </c>
      <c r="ABS34" s="763"/>
      <c r="ABT34" s="763"/>
      <c r="ABU34" s="761">
        <v>0</v>
      </c>
      <c r="ABV34" s="761">
        <v>1</v>
      </c>
      <c r="ABW34" s="761">
        <v>1</v>
      </c>
      <c r="ABX34" s="761">
        <v>1</v>
      </c>
      <c r="ABY34" s="762">
        <v>0.65</v>
      </c>
      <c r="ABZ34" s="763"/>
      <c r="ACA34" s="763"/>
      <c r="ACB34" s="761">
        <v>1</v>
      </c>
      <c r="ACC34" s="761">
        <v>1</v>
      </c>
      <c r="ACD34" s="761">
        <v>1</v>
      </c>
      <c r="ACE34" s="761">
        <v>1</v>
      </c>
      <c r="ACF34" s="762">
        <v>0.65</v>
      </c>
      <c r="ACG34" s="763"/>
      <c r="ACH34" s="763"/>
      <c r="ACI34" s="761">
        <v>0</v>
      </c>
      <c r="ACJ34" s="761">
        <v>0</v>
      </c>
      <c r="ACK34" s="761">
        <v>1</v>
      </c>
      <c r="ACL34" s="761">
        <v>1</v>
      </c>
      <c r="ACM34" s="762">
        <v>0.65</v>
      </c>
      <c r="ACN34" s="763"/>
      <c r="ACO34" s="763"/>
      <c r="ACP34" s="761">
        <v>1</v>
      </c>
      <c r="ACQ34" s="761">
        <v>1</v>
      </c>
      <c r="ACR34" s="761">
        <v>1</v>
      </c>
      <c r="ACS34" s="761">
        <v>1</v>
      </c>
      <c r="ACT34" s="762">
        <v>0.65</v>
      </c>
      <c r="ACU34" s="763"/>
      <c r="ACV34" s="763"/>
      <c r="ACW34" s="761">
        <v>0</v>
      </c>
      <c r="ACX34" s="761">
        <v>0</v>
      </c>
      <c r="ACY34" s="761">
        <v>0</v>
      </c>
      <c r="ACZ34" s="761">
        <v>0</v>
      </c>
      <c r="ADA34" s="761">
        <v>0</v>
      </c>
      <c r="ADB34" s="763"/>
      <c r="ADC34" s="763"/>
      <c r="ADD34" s="761">
        <v>0</v>
      </c>
      <c r="ADE34" s="761">
        <v>0</v>
      </c>
      <c r="ADF34" s="761">
        <v>0</v>
      </c>
      <c r="ADG34" s="761">
        <v>0</v>
      </c>
      <c r="ADH34" s="762">
        <v>0</v>
      </c>
      <c r="ADI34" s="763"/>
      <c r="ADJ34" s="763"/>
      <c r="ADK34" s="761">
        <v>1</v>
      </c>
      <c r="ADL34" s="761">
        <v>1</v>
      </c>
      <c r="ADM34" s="761">
        <v>1</v>
      </c>
      <c r="ADN34" s="761">
        <v>1</v>
      </c>
      <c r="ADO34" s="762">
        <v>0.65</v>
      </c>
      <c r="ADP34" s="763"/>
      <c r="ADQ34" s="763"/>
      <c r="ADR34" s="761">
        <v>1</v>
      </c>
      <c r="ADS34" s="761">
        <v>1</v>
      </c>
      <c r="ADT34" s="761">
        <v>1</v>
      </c>
      <c r="ADU34" s="761">
        <v>1</v>
      </c>
      <c r="ADV34" s="762">
        <v>0.65</v>
      </c>
      <c r="ADW34" s="763"/>
      <c r="ADX34" s="763"/>
      <c r="ADY34" s="761">
        <v>1</v>
      </c>
      <c r="ADZ34" s="761">
        <v>1</v>
      </c>
      <c r="AEA34" s="761">
        <v>1</v>
      </c>
      <c r="AEB34" s="761">
        <v>1</v>
      </c>
      <c r="AEC34" s="761">
        <v>0</v>
      </c>
      <c r="AED34" s="763"/>
      <c r="AEE34" s="763"/>
      <c r="AEF34" s="761">
        <v>0</v>
      </c>
      <c r="AEG34" s="761">
        <v>1</v>
      </c>
      <c r="AEH34" s="761">
        <v>1</v>
      </c>
      <c r="AEI34" s="761">
        <v>1</v>
      </c>
      <c r="AEJ34" s="762">
        <v>0.65</v>
      </c>
      <c r="AEK34" s="763"/>
      <c r="AEL34" s="763"/>
      <c r="AEM34" s="761">
        <v>1</v>
      </c>
      <c r="AEN34" s="761">
        <v>1</v>
      </c>
      <c r="AEO34" s="761">
        <v>1</v>
      </c>
      <c r="AEP34" s="761">
        <v>0</v>
      </c>
      <c r="AEQ34" s="762">
        <v>0.65</v>
      </c>
      <c r="AER34" s="763"/>
      <c r="AES34" s="763"/>
      <c r="AET34" s="761">
        <v>0</v>
      </c>
      <c r="AEU34" s="761">
        <v>0</v>
      </c>
      <c r="AEV34" s="761">
        <v>0</v>
      </c>
      <c r="AEW34" s="761">
        <v>1</v>
      </c>
      <c r="AEX34" s="762">
        <v>0.65</v>
      </c>
      <c r="AEY34" s="763"/>
      <c r="AEZ34" s="763"/>
      <c r="AFA34" s="761">
        <v>1</v>
      </c>
      <c r="AFB34" s="761">
        <v>1</v>
      </c>
      <c r="AFC34" s="761">
        <v>1</v>
      </c>
      <c r="AFD34" s="761">
        <v>1</v>
      </c>
      <c r="AFE34" s="761">
        <v>0</v>
      </c>
      <c r="AFF34" s="763"/>
      <c r="AFG34" s="763"/>
      <c r="AFH34" s="761">
        <v>0</v>
      </c>
      <c r="AFI34" s="761">
        <v>0</v>
      </c>
      <c r="AFJ34" s="761">
        <v>0</v>
      </c>
      <c r="AFK34" s="761">
        <v>1</v>
      </c>
      <c r="AFL34" s="762">
        <v>0.65</v>
      </c>
      <c r="AFM34" s="763"/>
      <c r="AFN34" s="763"/>
      <c r="AFO34" s="761">
        <v>1</v>
      </c>
      <c r="AFP34" s="761">
        <v>1</v>
      </c>
      <c r="AFQ34" s="761">
        <v>1</v>
      </c>
      <c r="AFR34" s="761">
        <v>1</v>
      </c>
      <c r="AFS34" s="762">
        <v>0.65</v>
      </c>
      <c r="AFT34" s="763"/>
      <c r="AFU34" s="763"/>
      <c r="AFV34" s="761">
        <v>1</v>
      </c>
      <c r="AFW34" s="761">
        <v>1</v>
      </c>
      <c r="AFX34" s="761">
        <v>1</v>
      </c>
      <c r="AFY34" s="761">
        <v>1</v>
      </c>
      <c r="AFZ34" s="762">
        <v>0.65</v>
      </c>
      <c r="AGA34" s="763"/>
      <c r="AGB34" s="763"/>
      <c r="AGC34" s="761">
        <v>1</v>
      </c>
      <c r="AGD34" s="761">
        <v>1</v>
      </c>
      <c r="AGE34" s="761">
        <v>1</v>
      </c>
      <c r="AGF34" s="761">
        <v>1</v>
      </c>
      <c r="AGG34" s="762">
        <v>0.65</v>
      </c>
      <c r="AGH34" s="763"/>
      <c r="AGI34" s="763"/>
      <c r="AGJ34" s="761">
        <v>1</v>
      </c>
      <c r="AGK34" s="761">
        <v>1</v>
      </c>
      <c r="AGL34" s="761">
        <v>1</v>
      </c>
      <c r="AGM34" s="761">
        <v>1</v>
      </c>
      <c r="AGN34" s="762">
        <v>0.65</v>
      </c>
      <c r="AGO34" s="763"/>
      <c r="AGP34" s="763"/>
      <c r="AGQ34" s="761">
        <v>1</v>
      </c>
      <c r="AGR34" s="761">
        <v>1</v>
      </c>
      <c r="AGS34" s="761">
        <v>1</v>
      </c>
      <c r="AGT34" s="761">
        <v>1</v>
      </c>
      <c r="AGU34" s="762">
        <v>0.65</v>
      </c>
      <c r="AGV34" s="763"/>
      <c r="AGW34" s="763"/>
      <c r="AGX34" s="761">
        <v>1</v>
      </c>
      <c r="AGY34" s="761">
        <v>1</v>
      </c>
      <c r="AGZ34" s="761">
        <v>1</v>
      </c>
      <c r="AHA34" s="761">
        <v>1</v>
      </c>
      <c r="AHB34" s="762">
        <v>0.65</v>
      </c>
      <c r="AHC34" s="763"/>
      <c r="AHD34" s="763"/>
      <c r="AHE34" s="761">
        <v>1</v>
      </c>
      <c r="AHF34" s="761">
        <v>1</v>
      </c>
      <c r="AHG34" s="761">
        <v>1</v>
      </c>
      <c r="AHH34" s="761">
        <v>1</v>
      </c>
      <c r="AHI34" s="762">
        <v>0</v>
      </c>
      <c r="AHJ34" s="763"/>
      <c r="AHK34" s="763"/>
      <c r="AHL34" s="761">
        <v>1</v>
      </c>
      <c r="AHM34" s="761">
        <v>1</v>
      </c>
      <c r="AHN34" s="761">
        <v>1</v>
      </c>
      <c r="AHO34" s="761">
        <v>1</v>
      </c>
      <c r="AHP34" s="762">
        <v>0.65</v>
      </c>
      <c r="AHQ34" s="763"/>
      <c r="AHR34" s="763"/>
      <c r="AHS34" s="761">
        <v>1</v>
      </c>
      <c r="AHT34" s="761">
        <v>1</v>
      </c>
      <c r="AHU34" s="761">
        <v>1</v>
      </c>
      <c r="AHV34" s="761">
        <v>1</v>
      </c>
      <c r="AHW34" s="762">
        <v>0.65</v>
      </c>
      <c r="AHX34" s="763"/>
      <c r="AHY34" s="763"/>
      <c r="AHZ34" s="761">
        <v>1</v>
      </c>
      <c r="AIA34" s="761">
        <v>1</v>
      </c>
      <c r="AIB34" s="761">
        <v>1</v>
      </c>
      <c r="AIC34" s="761">
        <v>1</v>
      </c>
      <c r="AID34" s="762">
        <v>0.65</v>
      </c>
      <c r="AIE34" s="763"/>
      <c r="AIF34" s="763"/>
      <c r="AIG34" s="761">
        <v>1</v>
      </c>
      <c r="AIH34" s="761">
        <v>1</v>
      </c>
      <c r="AII34" s="761">
        <v>1</v>
      </c>
      <c r="AIJ34" s="761">
        <v>1</v>
      </c>
      <c r="AIK34" s="762">
        <v>0.65</v>
      </c>
      <c r="AIL34" s="763"/>
      <c r="AIM34" s="763"/>
      <c r="AIN34" s="761">
        <v>1</v>
      </c>
      <c r="AIO34" s="761">
        <v>1</v>
      </c>
      <c r="AIP34" s="761">
        <v>1</v>
      </c>
      <c r="AIQ34" s="761">
        <v>1</v>
      </c>
      <c r="AIR34" s="762">
        <v>0.65</v>
      </c>
      <c r="AIS34" s="763"/>
      <c r="AIT34" s="763"/>
      <c r="AIU34" s="761">
        <v>1</v>
      </c>
      <c r="AIV34" s="761">
        <v>1</v>
      </c>
      <c r="AIW34" s="761">
        <v>1</v>
      </c>
      <c r="AIX34" s="761">
        <v>1</v>
      </c>
      <c r="AIY34" s="762">
        <v>0.65</v>
      </c>
      <c r="AIZ34" s="763"/>
      <c r="AJA34" s="763"/>
      <c r="AJB34" s="761">
        <v>1</v>
      </c>
      <c r="AJC34" s="761">
        <v>1</v>
      </c>
      <c r="AJD34" s="761">
        <v>1</v>
      </c>
      <c r="AJE34" s="761">
        <v>1</v>
      </c>
      <c r="AJF34" s="762">
        <v>0.65</v>
      </c>
      <c r="AJG34" s="763"/>
      <c r="AJH34" s="763"/>
      <c r="AJI34" s="761">
        <v>1</v>
      </c>
      <c r="AJJ34" s="761">
        <v>1</v>
      </c>
      <c r="AJK34" s="761">
        <v>1</v>
      </c>
      <c r="AJL34" s="761">
        <v>1</v>
      </c>
      <c r="AJM34" s="762">
        <v>0.65</v>
      </c>
      <c r="AJN34" s="763"/>
      <c r="AJO34" s="763"/>
      <c r="AJP34" s="761">
        <v>1</v>
      </c>
      <c r="AJQ34" s="761">
        <v>1</v>
      </c>
      <c r="AJR34" s="761">
        <v>1</v>
      </c>
      <c r="AJS34" s="761">
        <v>1</v>
      </c>
      <c r="AJT34" s="762">
        <v>0.65</v>
      </c>
      <c r="AJU34" s="763"/>
      <c r="AJV34" s="763"/>
      <c r="AJW34" s="761">
        <v>1</v>
      </c>
      <c r="AJX34" s="761">
        <v>1</v>
      </c>
      <c r="AJY34" s="761">
        <v>1</v>
      </c>
      <c r="AJZ34" s="761">
        <v>1</v>
      </c>
      <c r="AKA34" s="762">
        <v>0.65</v>
      </c>
      <c r="AKB34" s="763"/>
      <c r="AKC34" s="763"/>
      <c r="AKD34" s="761">
        <v>1</v>
      </c>
      <c r="AKE34" s="761">
        <v>1</v>
      </c>
      <c r="AKF34" s="761">
        <v>1</v>
      </c>
      <c r="AKG34" s="761">
        <v>1</v>
      </c>
      <c r="AKH34" s="762">
        <v>0.65</v>
      </c>
      <c r="AKI34" s="763"/>
      <c r="AKJ34" s="763"/>
      <c r="AKK34" s="761">
        <v>1</v>
      </c>
      <c r="AKL34" s="761">
        <v>1</v>
      </c>
      <c r="AKM34" s="761">
        <v>1</v>
      </c>
      <c r="AKN34" s="761">
        <v>1</v>
      </c>
      <c r="AKO34" s="762">
        <v>0.65</v>
      </c>
      <c r="AKP34" s="763"/>
      <c r="AKQ34" s="763"/>
      <c r="AKR34" s="761">
        <v>1</v>
      </c>
      <c r="AKS34" s="761">
        <v>1</v>
      </c>
      <c r="AKT34" s="761">
        <v>0</v>
      </c>
      <c r="AKU34" s="761">
        <v>1</v>
      </c>
      <c r="AKV34" s="762">
        <v>0.65</v>
      </c>
      <c r="AKW34" s="763"/>
      <c r="AKX34" s="763"/>
      <c r="AKY34" s="761">
        <v>1</v>
      </c>
      <c r="AKZ34" s="761">
        <v>1</v>
      </c>
      <c r="ALA34" s="761">
        <v>1</v>
      </c>
      <c r="ALB34" s="761">
        <v>1</v>
      </c>
      <c r="ALC34" s="762">
        <v>0.65</v>
      </c>
      <c r="ALD34" s="763"/>
      <c r="ALE34" s="763"/>
      <c r="ALF34" s="761">
        <v>1</v>
      </c>
      <c r="ALG34" s="761">
        <v>1</v>
      </c>
      <c r="ALH34" s="761">
        <v>1</v>
      </c>
      <c r="ALI34" s="761">
        <v>1</v>
      </c>
      <c r="ALJ34" s="762">
        <v>0.65</v>
      </c>
      <c r="ALK34" s="763"/>
      <c r="ALL34" s="763"/>
      <c r="ALM34" s="761">
        <v>1</v>
      </c>
      <c r="ALN34" s="761">
        <v>1</v>
      </c>
      <c r="ALO34" s="761">
        <v>1</v>
      </c>
      <c r="ALP34" s="761">
        <v>1</v>
      </c>
      <c r="ALQ34" s="762">
        <v>0.65</v>
      </c>
      <c r="ALR34" s="763"/>
      <c r="ALS34" s="763"/>
      <c r="ALT34" s="761">
        <v>1</v>
      </c>
      <c r="ALU34" s="761">
        <v>1</v>
      </c>
      <c r="ALV34" s="761">
        <v>1</v>
      </c>
      <c r="ALW34" s="761">
        <v>1</v>
      </c>
      <c r="ALX34" s="762">
        <v>0.65</v>
      </c>
      <c r="ALY34" s="763"/>
      <c r="ALZ34" s="763"/>
      <c r="AMA34" s="761">
        <v>1</v>
      </c>
      <c r="AMB34" s="761">
        <v>1</v>
      </c>
      <c r="AMC34" s="761">
        <v>1</v>
      </c>
      <c r="AMD34" s="761">
        <v>1</v>
      </c>
      <c r="AME34" s="762">
        <v>0.65</v>
      </c>
      <c r="AMF34" s="763"/>
      <c r="AMG34" s="763"/>
      <c r="AMH34" s="761">
        <v>1</v>
      </c>
      <c r="AMI34" s="761">
        <v>1</v>
      </c>
      <c r="AMJ34" s="761">
        <v>1</v>
      </c>
      <c r="AMK34" s="761">
        <v>0</v>
      </c>
      <c r="AML34" s="762">
        <v>0</v>
      </c>
      <c r="AMM34" s="763"/>
      <c r="AMN34" s="763"/>
      <c r="AMO34" s="761">
        <v>1</v>
      </c>
      <c r="AMP34" s="761">
        <v>1</v>
      </c>
      <c r="AMQ34" s="761">
        <v>1</v>
      </c>
      <c r="AMR34" s="761">
        <v>0</v>
      </c>
      <c r="AMS34" s="762">
        <v>0</v>
      </c>
      <c r="AMT34" s="763"/>
      <c r="AMU34" s="763"/>
      <c r="AMV34" s="761">
        <v>1</v>
      </c>
      <c r="AMW34" s="761">
        <v>1</v>
      </c>
      <c r="AMX34" s="761">
        <v>0</v>
      </c>
      <c r="AMY34" s="761">
        <v>1</v>
      </c>
      <c r="AMZ34" s="762">
        <v>0.65</v>
      </c>
      <c r="ANA34" s="763"/>
      <c r="ANB34" s="763"/>
      <c r="ANC34" s="761">
        <v>1</v>
      </c>
      <c r="AND34" s="761">
        <v>1</v>
      </c>
      <c r="ANE34" s="761">
        <v>1</v>
      </c>
      <c r="ANF34" s="761">
        <v>1</v>
      </c>
      <c r="ANG34" s="762">
        <v>0.65</v>
      </c>
      <c r="ANH34" s="763"/>
      <c r="ANI34" s="763"/>
      <c r="ANJ34" s="761">
        <v>1</v>
      </c>
      <c r="ANK34" s="761">
        <v>1</v>
      </c>
      <c r="ANL34" s="761">
        <v>1</v>
      </c>
      <c r="ANM34" s="761">
        <v>1</v>
      </c>
      <c r="ANN34" s="762">
        <v>0.65</v>
      </c>
      <c r="ANO34" s="763"/>
      <c r="ANP34" s="763"/>
      <c r="ANQ34" s="761">
        <v>1</v>
      </c>
      <c r="ANR34" s="761">
        <v>1</v>
      </c>
      <c r="ANS34" s="761">
        <v>1</v>
      </c>
      <c r="ANT34" s="761">
        <v>1</v>
      </c>
      <c r="ANU34" s="762">
        <v>0.65</v>
      </c>
      <c r="ANV34" s="763"/>
      <c r="ANW34" s="763"/>
      <c r="ANX34" s="761">
        <v>1</v>
      </c>
      <c r="ANY34" s="761">
        <v>1</v>
      </c>
      <c r="ANZ34" s="761">
        <v>1</v>
      </c>
      <c r="AOA34" s="761">
        <v>1</v>
      </c>
      <c r="AOB34" s="762">
        <v>0.65</v>
      </c>
      <c r="AOC34" s="763"/>
      <c r="AOD34" s="763"/>
      <c r="AOE34" s="761">
        <v>1</v>
      </c>
      <c r="AOF34" s="761">
        <v>1</v>
      </c>
      <c r="AOG34" s="761">
        <v>1</v>
      </c>
      <c r="AOH34" s="761">
        <v>1</v>
      </c>
      <c r="AOI34" s="762">
        <v>0.65</v>
      </c>
      <c r="AOJ34" s="763"/>
      <c r="AOK34" s="763"/>
      <c r="AOL34" s="761">
        <v>1</v>
      </c>
      <c r="AOM34" s="761">
        <v>1</v>
      </c>
      <c r="AON34" s="761">
        <v>1</v>
      </c>
      <c r="AOO34" s="761">
        <v>1</v>
      </c>
      <c r="AOP34" s="762">
        <v>0.65</v>
      </c>
      <c r="AOQ34" s="763"/>
      <c r="AOR34" s="763"/>
      <c r="AOS34" s="761">
        <v>1</v>
      </c>
      <c r="AOT34" s="761">
        <v>1</v>
      </c>
      <c r="AOU34" s="761">
        <v>1</v>
      </c>
      <c r="AOV34" s="761">
        <v>1</v>
      </c>
      <c r="AOW34" s="762">
        <v>0.65</v>
      </c>
    </row>
    <row r="35" spans="1:1089" s="946" customFormat="1" ht="12">
      <c r="A35" s="944" t="s">
        <v>171</v>
      </c>
      <c r="B35" s="945" t="s">
        <v>172</v>
      </c>
      <c r="C35" s="945" t="s">
        <v>173</v>
      </c>
      <c r="D35" s="945" t="s">
        <v>158</v>
      </c>
      <c r="E35" s="945" t="s">
        <v>6</v>
      </c>
      <c r="K35" s="947"/>
      <c r="L35" s="948"/>
      <c r="M35" s="948"/>
      <c r="R35" s="947"/>
      <c r="S35" s="948"/>
      <c r="T35" s="948"/>
      <c r="WI35" s="949"/>
      <c r="WJ35" s="949"/>
      <c r="WK35" s="950"/>
      <c r="WL35" s="950"/>
      <c r="WM35" s="950"/>
      <c r="WN35" s="950"/>
      <c r="WO35" s="951"/>
      <c r="WP35" s="949"/>
      <c r="WQ35" s="949"/>
      <c r="WR35" s="950"/>
      <c r="WS35" s="950"/>
      <c r="WT35" s="950"/>
      <c r="WU35" s="950"/>
      <c r="WV35" s="951">
        <v>0.65</v>
      </c>
      <c r="WW35" s="949"/>
      <c r="WX35" s="949"/>
      <c r="WY35" s="950">
        <v>1</v>
      </c>
      <c r="WZ35" s="950">
        <v>1</v>
      </c>
      <c r="XA35" s="950">
        <v>1</v>
      </c>
      <c r="XB35" s="950">
        <v>1</v>
      </c>
      <c r="XC35" s="951">
        <v>0.65</v>
      </c>
      <c r="XD35" s="949"/>
      <c r="XE35" s="949"/>
      <c r="XF35" s="950">
        <v>1</v>
      </c>
      <c r="XG35" s="950">
        <v>1</v>
      </c>
      <c r="XH35" s="950">
        <v>1</v>
      </c>
      <c r="XI35" s="950">
        <v>1</v>
      </c>
      <c r="XJ35" s="951">
        <v>0.65</v>
      </c>
      <c r="XK35" s="949"/>
      <c r="XL35" s="949"/>
      <c r="XM35" s="950">
        <v>1</v>
      </c>
      <c r="XN35" s="950">
        <v>1</v>
      </c>
      <c r="XO35" s="950">
        <v>1</v>
      </c>
      <c r="XP35" s="950">
        <v>1</v>
      </c>
      <c r="XQ35" s="951">
        <v>0.65</v>
      </c>
      <c r="XR35" s="949"/>
      <c r="XS35" s="949"/>
      <c r="XT35" s="950">
        <v>1</v>
      </c>
      <c r="XU35" s="950">
        <v>1</v>
      </c>
      <c r="XV35" s="950">
        <v>1</v>
      </c>
      <c r="XW35" s="950">
        <v>1</v>
      </c>
      <c r="XX35" s="951">
        <v>0.65</v>
      </c>
      <c r="XY35" s="949"/>
      <c r="XZ35" s="949"/>
      <c r="YA35" s="950">
        <v>1</v>
      </c>
      <c r="YB35" s="950">
        <v>1</v>
      </c>
      <c r="YC35" s="950">
        <v>1</v>
      </c>
      <c r="YD35" s="950">
        <v>1</v>
      </c>
      <c r="YE35" s="951">
        <v>0.65</v>
      </c>
      <c r="YF35" s="949"/>
      <c r="YG35" s="949"/>
      <c r="YH35" s="950">
        <v>1</v>
      </c>
      <c r="YI35" s="950">
        <v>1</v>
      </c>
      <c r="YJ35" s="950">
        <v>1</v>
      </c>
      <c r="YK35" s="950">
        <v>1</v>
      </c>
      <c r="YL35" s="951">
        <v>0.65</v>
      </c>
      <c r="YM35" s="949"/>
      <c r="YN35" s="949"/>
      <c r="YO35" s="950">
        <v>1</v>
      </c>
      <c r="YP35" s="950">
        <v>1</v>
      </c>
      <c r="YQ35" s="950">
        <v>1</v>
      </c>
      <c r="YR35" s="950">
        <v>1</v>
      </c>
      <c r="YS35" s="950">
        <v>0</v>
      </c>
      <c r="YT35" s="949"/>
      <c r="YU35" s="949"/>
      <c r="YV35" s="950">
        <v>0</v>
      </c>
      <c r="YW35" s="950">
        <v>1</v>
      </c>
      <c r="YX35" s="950">
        <v>1</v>
      </c>
      <c r="YY35" s="950">
        <v>1</v>
      </c>
      <c r="YZ35" s="951">
        <v>0.65</v>
      </c>
      <c r="ZA35" s="949"/>
      <c r="ZB35" s="949"/>
      <c r="ZC35" s="950">
        <v>1</v>
      </c>
      <c r="ZD35" s="950">
        <v>1</v>
      </c>
      <c r="ZE35" s="950">
        <v>1</v>
      </c>
      <c r="ZF35" s="950">
        <v>1</v>
      </c>
      <c r="ZG35" s="951">
        <v>0.65</v>
      </c>
      <c r="ZH35" s="949"/>
      <c r="ZI35" s="949"/>
      <c r="ZJ35" s="950">
        <v>1</v>
      </c>
      <c r="ZK35" s="950">
        <v>1</v>
      </c>
      <c r="ZL35" s="950">
        <v>1</v>
      </c>
      <c r="ZM35" s="950">
        <v>1</v>
      </c>
      <c r="ZN35" s="951">
        <v>0.65</v>
      </c>
      <c r="ZO35" s="949"/>
      <c r="ZP35" s="949"/>
      <c r="ZQ35" s="950">
        <v>1</v>
      </c>
      <c r="ZR35" s="950">
        <v>1</v>
      </c>
      <c r="ZS35" s="950">
        <v>1</v>
      </c>
      <c r="ZT35" s="950">
        <v>1</v>
      </c>
      <c r="ZU35" s="951">
        <v>0.65</v>
      </c>
      <c r="ZV35" s="949"/>
      <c r="ZW35" s="949"/>
      <c r="ZX35" s="950">
        <v>1</v>
      </c>
      <c r="ZY35" s="950">
        <v>1</v>
      </c>
      <c r="ZZ35" s="950">
        <v>1</v>
      </c>
      <c r="AAA35" s="950">
        <v>1</v>
      </c>
      <c r="AAB35" s="951">
        <v>0.65</v>
      </c>
      <c r="AAC35" s="949"/>
      <c r="AAD35" s="949"/>
      <c r="AAE35" s="950">
        <v>1</v>
      </c>
      <c r="AAF35" s="950">
        <v>1</v>
      </c>
      <c r="AAG35" s="950">
        <v>1</v>
      </c>
      <c r="AAH35" s="950">
        <v>1</v>
      </c>
      <c r="AAI35" s="951">
        <v>0.65</v>
      </c>
      <c r="AAJ35" s="949"/>
      <c r="AAK35" s="949"/>
      <c r="AAL35" s="950">
        <v>1</v>
      </c>
      <c r="AAM35" s="950">
        <v>1</v>
      </c>
      <c r="AAN35" s="950">
        <v>1</v>
      </c>
      <c r="AAO35" s="950">
        <v>1</v>
      </c>
      <c r="AAP35" s="951">
        <v>0.65</v>
      </c>
      <c r="AAQ35" s="949"/>
      <c r="AAR35" s="949"/>
      <c r="AAS35" s="950">
        <v>1</v>
      </c>
      <c r="AAT35" s="950">
        <v>1</v>
      </c>
      <c r="AAU35" s="950">
        <v>1</v>
      </c>
      <c r="AAV35" s="950">
        <v>1</v>
      </c>
      <c r="AAW35" s="951">
        <v>0.65</v>
      </c>
      <c r="AAX35" s="949"/>
      <c r="AAY35" s="949"/>
      <c r="AAZ35" s="950">
        <v>0</v>
      </c>
      <c r="ABA35" s="950">
        <v>1</v>
      </c>
      <c r="ABB35" s="950">
        <v>1</v>
      </c>
      <c r="ABC35" s="950">
        <v>1</v>
      </c>
      <c r="ABD35" s="951">
        <v>0.65</v>
      </c>
      <c r="ABE35" s="949"/>
      <c r="ABF35" s="949"/>
      <c r="ABG35" s="950">
        <v>1</v>
      </c>
      <c r="ABH35" s="950">
        <v>1</v>
      </c>
      <c r="ABI35" s="950">
        <v>1</v>
      </c>
      <c r="ABJ35" s="950">
        <v>1</v>
      </c>
      <c r="ABK35" s="951">
        <v>0.65</v>
      </c>
      <c r="ABL35" s="949"/>
      <c r="ABM35" s="949"/>
      <c r="ABN35" s="950">
        <v>1</v>
      </c>
      <c r="ABO35" s="950">
        <v>1</v>
      </c>
      <c r="ABP35" s="950">
        <v>1</v>
      </c>
      <c r="ABQ35" s="950">
        <v>1</v>
      </c>
      <c r="ABR35" s="951">
        <v>0.65</v>
      </c>
      <c r="ABS35" s="949"/>
      <c r="ABT35" s="949"/>
      <c r="ABU35" s="950">
        <v>1</v>
      </c>
      <c r="ABV35" s="950">
        <v>1</v>
      </c>
      <c r="ABW35" s="950">
        <v>1</v>
      </c>
      <c r="ABX35" s="950">
        <v>1</v>
      </c>
      <c r="ABY35" s="951">
        <v>0.65</v>
      </c>
      <c r="ABZ35" s="949"/>
      <c r="ACA35" s="949"/>
      <c r="ACB35" s="950">
        <v>1</v>
      </c>
      <c r="ACC35" s="950">
        <v>1</v>
      </c>
      <c r="ACD35" s="950">
        <v>1</v>
      </c>
      <c r="ACE35" s="950">
        <v>1</v>
      </c>
      <c r="ACF35" s="951">
        <v>0.65</v>
      </c>
      <c r="ACG35" s="949"/>
      <c r="ACH35" s="949"/>
      <c r="ACI35" s="950">
        <v>0</v>
      </c>
      <c r="ACJ35" s="950">
        <v>0</v>
      </c>
      <c r="ACK35" s="950">
        <v>0</v>
      </c>
      <c r="ACL35" s="950">
        <v>0</v>
      </c>
      <c r="ACM35" s="950">
        <v>0</v>
      </c>
      <c r="ACN35" s="949"/>
      <c r="ACO35" s="949"/>
      <c r="ACP35" s="950">
        <v>1</v>
      </c>
      <c r="ACQ35" s="950">
        <v>1</v>
      </c>
      <c r="ACR35" s="950">
        <v>1</v>
      </c>
      <c r="ACS35" s="950">
        <v>1</v>
      </c>
      <c r="ACT35" s="951">
        <v>0.65</v>
      </c>
      <c r="ACU35" s="949"/>
      <c r="ACV35" s="949"/>
      <c r="ACW35" s="950">
        <v>1</v>
      </c>
      <c r="ACX35" s="950">
        <v>1</v>
      </c>
      <c r="ACY35" s="950">
        <v>1</v>
      </c>
      <c r="ACZ35" s="950">
        <v>1</v>
      </c>
      <c r="ADA35" s="951">
        <v>0.65</v>
      </c>
      <c r="ADB35" s="949"/>
      <c r="ADC35" s="949"/>
      <c r="ADD35" s="950">
        <v>1</v>
      </c>
      <c r="ADE35" s="950">
        <v>1</v>
      </c>
      <c r="ADF35" s="950">
        <v>1</v>
      </c>
      <c r="ADG35" s="950">
        <v>1</v>
      </c>
      <c r="ADH35" s="951">
        <v>0</v>
      </c>
      <c r="ADI35" s="949"/>
      <c r="ADJ35" s="949"/>
      <c r="ADK35" s="950">
        <v>1</v>
      </c>
      <c r="ADL35" s="950">
        <v>1</v>
      </c>
      <c r="ADM35" s="950">
        <v>1</v>
      </c>
      <c r="ADN35" s="950">
        <v>1</v>
      </c>
      <c r="ADO35" s="951">
        <v>0.65</v>
      </c>
      <c r="ADP35" s="949"/>
      <c r="ADQ35" s="949"/>
      <c r="ADR35" s="950">
        <v>1</v>
      </c>
      <c r="ADS35" s="950">
        <v>1</v>
      </c>
      <c r="ADT35" s="950">
        <v>1</v>
      </c>
      <c r="ADU35" s="950">
        <v>1</v>
      </c>
      <c r="ADV35" s="951">
        <v>0.65</v>
      </c>
      <c r="ADW35" s="949"/>
      <c r="ADX35" s="949"/>
      <c r="ADY35" s="950">
        <v>1</v>
      </c>
      <c r="ADZ35" s="950">
        <v>1</v>
      </c>
      <c r="AEA35" s="950">
        <v>0</v>
      </c>
      <c r="AEB35" s="950">
        <v>1</v>
      </c>
      <c r="AEC35" s="951">
        <v>0.65</v>
      </c>
      <c r="AED35" s="949"/>
      <c r="AEE35" s="949"/>
      <c r="AEF35" s="950">
        <v>1</v>
      </c>
      <c r="AEG35" s="950">
        <v>1</v>
      </c>
      <c r="AEH35" s="950">
        <v>1</v>
      </c>
      <c r="AEI35" s="950">
        <v>1</v>
      </c>
      <c r="AEJ35" s="951">
        <v>0.65</v>
      </c>
      <c r="AEK35" s="949"/>
      <c r="AEL35" s="949"/>
      <c r="AEM35" s="950">
        <v>1</v>
      </c>
      <c r="AEN35" s="950">
        <v>1</v>
      </c>
      <c r="AEO35" s="950">
        <v>1</v>
      </c>
      <c r="AEP35" s="950">
        <v>0</v>
      </c>
      <c r="AEQ35" s="951">
        <v>0.65</v>
      </c>
      <c r="AER35" s="949"/>
      <c r="AES35" s="949"/>
      <c r="AET35" s="950">
        <v>1</v>
      </c>
      <c r="AEU35" s="950">
        <v>1</v>
      </c>
      <c r="AEV35" s="950">
        <v>0</v>
      </c>
      <c r="AEW35" s="950">
        <v>1</v>
      </c>
      <c r="AEX35" s="951">
        <v>0.65</v>
      </c>
      <c r="AEY35" s="949"/>
      <c r="AEZ35" s="949"/>
      <c r="AFA35" s="950">
        <v>1</v>
      </c>
      <c r="AFB35" s="950">
        <v>1</v>
      </c>
      <c r="AFC35" s="950">
        <v>1</v>
      </c>
      <c r="AFD35" s="950">
        <v>1</v>
      </c>
      <c r="AFE35" s="951">
        <v>0.65</v>
      </c>
      <c r="AFF35" s="949"/>
      <c r="AFG35" s="949"/>
      <c r="AFH35" s="950">
        <v>1</v>
      </c>
      <c r="AFI35" s="950">
        <v>1</v>
      </c>
      <c r="AFJ35" s="950">
        <v>1</v>
      </c>
      <c r="AFK35" s="950">
        <v>1</v>
      </c>
      <c r="AFL35" s="951">
        <v>0.65</v>
      </c>
      <c r="AFM35" s="949"/>
      <c r="AFN35" s="949"/>
      <c r="AFO35" s="950">
        <v>0</v>
      </c>
      <c r="AFP35" s="950">
        <v>0</v>
      </c>
      <c r="AFQ35" s="950">
        <v>0</v>
      </c>
      <c r="AFR35" s="950">
        <v>0</v>
      </c>
      <c r="AFS35" s="950">
        <v>0</v>
      </c>
      <c r="AFT35" s="949"/>
      <c r="AFU35" s="949"/>
      <c r="AFV35" s="950">
        <v>1</v>
      </c>
      <c r="AFW35" s="950">
        <v>1</v>
      </c>
      <c r="AFX35" s="950">
        <v>1</v>
      </c>
      <c r="AFY35" s="950">
        <v>1</v>
      </c>
      <c r="AFZ35" s="951">
        <v>0.65</v>
      </c>
      <c r="AGA35" s="949"/>
      <c r="AGB35" s="949"/>
      <c r="AGC35" s="950">
        <v>1</v>
      </c>
      <c r="AGD35" s="950">
        <v>1</v>
      </c>
      <c r="AGE35" s="950">
        <v>1</v>
      </c>
      <c r="AGF35" s="950">
        <v>1</v>
      </c>
      <c r="AGG35" s="951">
        <v>0.65</v>
      </c>
      <c r="AGH35" s="949"/>
      <c r="AGI35" s="949"/>
      <c r="AGJ35" s="950">
        <v>1</v>
      </c>
      <c r="AGK35" s="950">
        <v>1</v>
      </c>
      <c r="AGL35" s="950">
        <v>1</v>
      </c>
      <c r="AGM35" s="950">
        <v>1</v>
      </c>
      <c r="AGN35" s="951">
        <v>0.65</v>
      </c>
      <c r="AGO35" s="949"/>
      <c r="AGP35" s="949"/>
      <c r="AGQ35" s="761">
        <v>0</v>
      </c>
      <c r="AGR35" s="950">
        <v>1</v>
      </c>
      <c r="AGS35" s="950">
        <v>1</v>
      </c>
      <c r="AGT35" s="950">
        <v>1</v>
      </c>
      <c r="AGU35" s="951">
        <v>0.65</v>
      </c>
      <c r="AGV35" s="949"/>
      <c r="AGW35" s="949"/>
      <c r="AGX35" s="950">
        <v>1</v>
      </c>
      <c r="AGY35" s="950">
        <v>1</v>
      </c>
      <c r="AGZ35" s="950">
        <v>1</v>
      </c>
      <c r="AHA35" s="950">
        <v>1</v>
      </c>
      <c r="AHB35" s="951">
        <v>0.65</v>
      </c>
      <c r="AHC35" s="949"/>
      <c r="AHD35" s="949"/>
      <c r="AHE35" s="950">
        <v>1</v>
      </c>
      <c r="AHF35" s="950">
        <v>1</v>
      </c>
      <c r="AHG35" s="950">
        <v>1</v>
      </c>
      <c r="AHH35" s="950">
        <v>1</v>
      </c>
      <c r="AHI35" s="951">
        <v>0</v>
      </c>
      <c r="AHJ35" s="949"/>
      <c r="AHK35" s="949"/>
      <c r="AHL35" s="950">
        <v>1</v>
      </c>
      <c r="AHM35" s="951">
        <v>0</v>
      </c>
      <c r="AHN35" s="951">
        <v>0</v>
      </c>
      <c r="AHO35" s="951">
        <v>0</v>
      </c>
      <c r="AHP35" s="951">
        <v>0</v>
      </c>
      <c r="AHQ35" s="949"/>
      <c r="AHR35" s="949"/>
      <c r="AHS35" s="951">
        <v>0</v>
      </c>
      <c r="AHT35" s="950">
        <v>1</v>
      </c>
      <c r="AHU35" s="950">
        <v>1</v>
      </c>
      <c r="AHV35" s="950">
        <v>1</v>
      </c>
      <c r="AHW35" s="951">
        <v>0.65</v>
      </c>
      <c r="AHX35" s="949"/>
      <c r="AHY35" s="949"/>
      <c r="AHZ35" s="950">
        <v>1</v>
      </c>
      <c r="AIA35" s="950">
        <v>1</v>
      </c>
      <c r="AIB35" s="950">
        <v>1</v>
      </c>
      <c r="AIC35" s="950">
        <v>1</v>
      </c>
      <c r="AID35" s="951">
        <v>0.65</v>
      </c>
      <c r="AIE35" s="949"/>
      <c r="AIF35" s="949"/>
      <c r="AIG35" s="950">
        <v>1</v>
      </c>
      <c r="AIH35" s="950">
        <v>1</v>
      </c>
      <c r="AII35" s="950">
        <v>1</v>
      </c>
      <c r="AIJ35" s="950">
        <v>1</v>
      </c>
      <c r="AIK35" s="951">
        <v>0.65</v>
      </c>
      <c r="AIL35" s="949"/>
      <c r="AIM35" s="949"/>
      <c r="AIN35" s="950">
        <v>1</v>
      </c>
      <c r="AIO35" s="950">
        <v>1</v>
      </c>
      <c r="AIP35" s="950">
        <v>1</v>
      </c>
      <c r="AIQ35" s="950">
        <v>1</v>
      </c>
      <c r="AIR35" s="951">
        <v>0.65</v>
      </c>
      <c r="AIS35" s="949"/>
      <c r="AIT35" s="949"/>
      <c r="AIU35" s="950">
        <v>1</v>
      </c>
      <c r="AIV35" s="950">
        <v>1</v>
      </c>
      <c r="AIW35" s="950">
        <v>1</v>
      </c>
      <c r="AIX35" s="950">
        <v>1</v>
      </c>
      <c r="AIY35" s="951">
        <v>0.65</v>
      </c>
      <c r="AIZ35" s="949"/>
      <c r="AJA35" s="949"/>
      <c r="AJB35" s="950">
        <v>1</v>
      </c>
      <c r="AJC35" s="950">
        <v>1</v>
      </c>
      <c r="AJD35" s="950">
        <v>1</v>
      </c>
      <c r="AJE35" s="950">
        <v>1</v>
      </c>
      <c r="AJF35" s="951">
        <v>0.65</v>
      </c>
      <c r="AJG35" s="949"/>
      <c r="AJH35" s="949"/>
      <c r="AJI35" s="950">
        <v>1</v>
      </c>
      <c r="AJJ35" s="950">
        <v>1</v>
      </c>
      <c r="AJK35" s="950">
        <v>1</v>
      </c>
      <c r="AJL35" s="950">
        <v>1</v>
      </c>
      <c r="AJM35" s="951">
        <v>0.65</v>
      </c>
      <c r="AJN35" s="949"/>
      <c r="AJO35" s="949"/>
      <c r="AJP35" s="950">
        <v>1</v>
      </c>
      <c r="AJQ35" s="950">
        <v>1</v>
      </c>
      <c r="AJR35" s="950">
        <v>1</v>
      </c>
      <c r="AJS35" s="950">
        <v>1</v>
      </c>
      <c r="AJT35" s="951">
        <v>0.65</v>
      </c>
      <c r="AJU35" s="949"/>
      <c r="AJV35" s="949"/>
      <c r="AJW35" s="950">
        <v>1</v>
      </c>
      <c r="AJX35" s="950">
        <v>1</v>
      </c>
      <c r="AJY35" s="950">
        <v>1</v>
      </c>
      <c r="AJZ35" s="950">
        <v>1</v>
      </c>
      <c r="AKA35" s="951">
        <v>0.65</v>
      </c>
      <c r="AKB35" s="949"/>
      <c r="AKC35" s="949"/>
      <c r="AKD35" s="950">
        <v>1</v>
      </c>
      <c r="AKE35" s="950">
        <v>1</v>
      </c>
      <c r="AKF35" s="950">
        <v>1</v>
      </c>
      <c r="AKG35" s="950">
        <v>1</v>
      </c>
      <c r="AKH35" s="951">
        <v>0.65</v>
      </c>
      <c r="AKI35" s="949"/>
      <c r="AKJ35" s="949"/>
      <c r="AKK35" s="950">
        <v>1</v>
      </c>
      <c r="AKL35" s="950">
        <v>1</v>
      </c>
      <c r="AKM35" s="950">
        <v>1</v>
      </c>
      <c r="AKN35" s="950">
        <v>1</v>
      </c>
      <c r="AKO35" s="951">
        <v>0.65</v>
      </c>
      <c r="AKP35" s="949"/>
      <c r="AKQ35" s="949"/>
      <c r="AKR35" s="950">
        <v>1</v>
      </c>
      <c r="AKS35" s="950">
        <v>1</v>
      </c>
      <c r="AKT35" s="950">
        <v>0</v>
      </c>
      <c r="AKU35" s="950">
        <v>1</v>
      </c>
      <c r="AKV35" s="951">
        <v>0.65</v>
      </c>
      <c r="AKW35" s="949"/>
      <c r="AKX35" s="949"/>
      <c r="AKY35" s="950">
        <v>1</v>
      </c>
      <c r="AKZ35" s="950">
        <v>1</v>
      </c>
      <c r="ALA35" s="950">
        <v>1</v>
      </c>
      <c r="ALB35" s="950">
        <v>1</v>
      </c>
      <c r="ALC35" s="951">
        <v>0.65</v>
      </c>
      <c r="ALD35" s="949"/>
      <c r="ALE35" s="949"/>
      <c r="ALF35" s="950">
        <v>1</v>
      </c>
      <c r="ALG35" s="950">
        <v>1</v>
      </c>
      <c r="ALH35" s="950">
        <v>1</v>
      </c>
      <c r="ALI35" s="950">
        <v>1</v>
      </c>
      <c r="ALJ35" s="951">
        <v>0.65</v>
      </c>
      <c r="ALK35" s="949"/>
      <c r="ALL35" s="949"/>
      <c r="ALM35" s="950">
        <v>1</v>
      </c>
      <c r="ALN35" s="950">
        <v>1</v>
      </c>
      <c r="ALO35" s="950">
        <v>1</v>
      </c>
      <c r="ALP35" s="950">
        <v>1</v>
      </c>
      <c r="ALQ35" s="951">
        <v>0.65</v>
      </c>
      <c r="ALR35" s="949"/>
      <c r="ALS35" s="949"/>
      <c r="ALT35" s="950">
        <v>1</v>
      </c>
      <c r="ALU35" s="950">
        <v>1</v>
      </c>
      <c r="ALV35" s="950">
        <v>1</v>
      </c>
      <c r="ALW35" s="950">
        <v>1</v>
      </c>
      <c r="ALX35" s="951">
        <v>0.65</v>
      </c>
      <c r="ALY35" s="949"/>
      <c r="ALZ35" s="949"/>
      <c r="AMA35" s="950">
        <v>1</v>
      </c>
      <c r="AMB35" s="950">
        <v>1</v>
      </c>
      <c r="AMC35" s="950">
        <v>1</v>
      </c>
      <c r="AMD35" s="950">
        <v>1</v>
      </c>
      <c r="AME35" s="951">
        <v>0.65</v>
      </c>
      <c r="AMF35" s="949"/>
      <c r="AMG35" s="949"/>
      <c r="AMH35" s="950">
        <v>1</v>
      </c>
      <c r="AMI35" s="950">
        <v>1</v>
      </c>
      <c r="AMJ35" s="950">
        <v>1</v>
      </c>
      <c r="AMK35" s="950">
        <v>0</v>
      </c>
      <c r="AML35" s="951">
        <v>0</v>
      </c>
      <c r="AMM35" s="949"/>
      <c r="AMN35" s="949"/>
      <c r="AMO35" s="950">
        <v>0</v>
      </c>
      <c r="AMP35" s="950">
        <v>0</v>
      </c>
      <c r="AMQ35" s="950">
        <v>0</v>
      </c>
      <c r="AMR35" s="950">
        <v>0</v>
      </c>
      <c r="AMS35" s="951">
        <v>0</v>
      </c>
      <c r="AMT35" s="949"/>
      <c r="AMU35" s="949"/>
      <c r="AMV35" s="950">
        <v>0</v>
      </c>
      <c r="AMW35" s="950">
        <v>0</v>
      </c>
      <c r="AMX35" s="950">
        <v>0</v>
      </c>
      <c r="AMY35" s="950">
        <v>1</v>
      </c>
      <c r="AMZ35" s="951">
        <v>0.65</v>
      </c>
      <c r="ANA35" s="949"/>
      <c r="ANB35" s="949"/>
      <c r="ANC35" s="950">
        <v>1</v>
      </c>
      <c r="AND35" s="950">
        <v>1</v>
      </c>
      <c r="ANE35" s="950">
        <v>1</v>
      </c>
      <c r="ANF35" s="950">
        <v>1</v>
      </c>
      <c r="ANG35" s="951">
        <v>0.65</v>
      </c>
      <c r="ANH35" s="949"/>
      <c r="ANI35" s="949"/>
      <c r="ANJ35" s="950">
        <v>1</v>
      </c>
      <c r="ANK35" s="950">
        <v>1</v>
      </c>
      <c r="ANL35" s="950">
        <v>1</v>
      </c>
      <c r="ANM35" s="950">
        <v>1</v>
      </c>
      <c r="ANN35" s="951">
        <v>0.65</v>
      </c>
      <c r="ANO35" s="949"/>
      <c r="ANP35" s="949"/>
      <c r="ANQ35" s="950">
        <v>1</v>
      </c>
      <c r="ANR35" s="950">
        <v>1</v>
      </c>
      <c r="ANS35" s="950">
        <v>1</v>
      </c>
      <c r="ANT35" s="950">
        <v>1</v>
      </c>
      <c r="ANU35" s="951">
        <v>0.65</v>
      </c>
      <c r="ANV35" s="949"/>
      <c r="ANW35" s="949"/>
      <c r="ANX35" s="950">
        <v>1</v>
      </c>
      <c r="ANY35" s="950">
        <v>1</v>
      </c>
      <c r="ANZ35" s="950">
        <v>1</v>
      </c>
      <c r="AOA35" s="950">
        <v>1</v>
      </c>
      <c r="AOB35" s="951">
        <v>0.65</v>
      </c>
      <c r="AOC35" s="949"/>
      <c r="AOD35" s="949"/>
      <c r="AOE35" s="950">
        <v>1</v>
      </c>
      <c r="AOF35" s="950">
        <v>1</v>
      </c>
      <c r="AOG35" s="950">
        <v>1</v>
      </c>
      <c r="AOH35" s="950">
        <v>1</v>
      </c>
      <c r="AOI35" s="951">
        <v>0.65</v>
      </c>
      <c r="AOJ35" s="949"/>
      <c r="AOK35" s="949"/>
      <c r="AOL35" s="950">
        <v>1</v>
      </c>
      <c r="AOM35" s="950">
        <v>1</v>
      </c>
      <c r="AON35" s="950">
        <v>1</v>
      </c>
      <c r="AOO35" s="950">
        <v>1</v>
      </c>
      <c r="AOP35" s="951">
        <v>0.65</v>
      </c>
      <c r="AOQ35" s="949"/>
      <c r="AOR35" s="949"/>
      <c r="AOS35" s="950">
        <v>1</v>
      </c>
      <c r="AOT35" s="950">
        <v>1</v>
      </c>
      <c r="AOU35" s="950">
        <v>1</v>
      </c>
      <c r="AOV35" s="950">
        <v>1</v>
      </c>
      <c r="AOW35" s="951">
        <v>0.65</v>
      </c>
    </row>
    <row r="36" spans="1:1089" s="925" customFormat="1" ht="10.5" customHeight="1">
      <c r="A36" s="911" t="s">
        <v>174</v>
      </c>
      <c r="B36" s="912" t="s">
        <v>175</v>
      </c>
      <c r="C36" s="913" t="str">
        <f t="shared" si="0"/>
        <v>Patryk Adamczyk</v>
      </c>
      <c r="D36" s="912" t="s">
        <v>163</v>
      </c>
      <c r="E36" s="912" t="s">
        <v>7</v>
      </c>
      <c r="F36" s="914"/>
      <c r="G36" s="713">
        <v>1</v>
      </c>
      <c r="H36" s="713">
        <v>1</v>
      </c>
      <c r="I36" s="713">
        <v>1</v>
      </c>
      <c r="J36" s="713">
        <v>1</v>
      </c>
      <c r="K36" s="714">
        <v>0.65</v>
      </c>
      <c r="L36" s="715">
        <v>0</v>
      </c>
      <c r="M36" s="715">
        <v>0</v>
      </c>
      <c r="N36" s="713">
        <v>1</v>
      </c>
      <c r="O36" s="713">
        <v>1</v>
      </c>
      <c r="P36" s="713">
        <v>1</v>
      </c>
      <c r="Q36" s="713">
        <v>1</v>
      </c>
      <c r="R36" s="714">
        <v>0.65</v>
      </c>
      <c r="S36" s="715">
        <v>0</v>
      </c>
      <c r="T36" s="715">
        <v>0</v>
      </c>
      <c r="U36" s="713">
        <v>1</v>
      </c>
      <c r="V36" s="713">
        <v>1</v>
      </c>
      <c r="W36" s="713">
        <v>1</v>
      </c>
      <c r="X36" s="713">
        <v>1</v>
      </c>
      <c r="Y36" s="714">
        <v>0.65</v>
      </c>
      <c r="Z36" s="715">
        <v>0</v>
      </c>
      <c r="AA36" s="715">
        <v>0</v>
      </c>
      <c r="AB36" s="713">
        <v>0</v>
      </c>
      <c r="AC36" s="713">
        <v>1</v>
      </c>
      <c r="AD36" s="713">
        <v>1</v>
      </c>
      <c r="AE36" s="713">
        <v>1</v>
      </c>
      <c r="AF36" s="714">
        <v>0.65</v>
      </c>
      <c r="AG36" s="715">
        <v>0</v>
      </c>
      <c r="AH36" s="715">
        <v>0</v>
      </c>
      <c r="AI36" s="713">
        <v>1</v>
      </c>
      <c r="AJ36" s="713">
        <v>1</v>
      </c>
      <c r="AK36" s="713">
        <v>1</v>
      </c>
      <c r="AL36" s="713">
        <v>1</v>
      </c>
      <c r="AM36" s="714">
        <v>0.65</v>
      </c>
      <c r="AN36" s="715">
        <v>0</v>
      </c>
      <c r="AO36" s="715">
        <v>0</v>
      </c>
      <c r="AP36" s="713">
        <v>1</v>
      </c>
      <c r="AQ36" s="713">
        <v>1</v>
      </c>
      <c r="AR36" s="713">
        <v>1</v>
      </c>
      <c r="AS36" s="713">
        <v>1</v>
      </c>
      <c r="AT36" s="714">
        <v>0.65</v>
      </c>
      <c r="AU36" s="715">
        <v>0</v>
      </c>
      <c r="AV36" s="715">
        <v>0</v>
      </c>
      <c r="AW36" s="713">
        <v>1</v>
      </c>
      <c r="AX36" s="713">
        <v>1</v>
      </c>
      <c r="AY36" s="713">
        <v>1</v>
      </c>
      <c r="AZ36" s="713">
        <v>1</v>
      </c>
      <c r="BA36" s="714">
        <v>0.65</v>
      </c>
      <c r="BB36" s="715">
        <v>0</v>
      </c>
      <c r="BC36" s="715">
        <v>0</v>
      </c>
      <c r="BD36" s="716">
        <v>0</v>
      </c>
      <c r="BE36" s="716">
        <v>0</v>
      </c>
      <c r="BF36" s="716">
        <v>0</v>
      </c>
      <c r="BG36" s="716">
        <v>0</v>
      </c>
      <c r="BH36" s="716">
        <v>0</v>
      </c>
      <c r="BI36" s="717">
        <v>0</v>
      </c>
      <c r="BJ36" s="717">
        <v>0</v>
      </c>
      <c r="BK36" s="716">
        <v>1</v>
      </c>
      <c r="BL36" s="716">
        <v>1</v>
      </c>
      <c r="BM36" s="716">
        <v>1</v>
      </c>
      <c r="BN36" s="716">
        <v>1</v>
      </c>
      <c r="BO36" s="718">
        <v>0.65</v>
      </c>
      <c r="BP36" s="717">
        <v>0</v>
      </c>
      <c r="BQ36" s="717">
        <v>0</v>
      </c>
      <c r="BR36" s="716">
        <v>1</v>
      </c>
      <c r="BS36" s="716">
        <v>1</v>
      </c>
      <c r="BT36" s="716">
        <v>1</v>
      </c>
      <c r="BU36" s="716">
        <v>1</v>
      </c>
      <c r="BV36" s="718">
        <v>0.65</v>
      </c>
      <c r="BW36" s="717">
        <v>0</v>
      </c>
      <c r="BX36" s="717">
        <v>0</v>
      </c>
      <c r="BY36" s="716">
        <v>1</v>
      </c>
      <c r="BZ36" s="716">
        <v>1</v>
      </c>
      <c r="CA36" s="716">
        <v>1</v>
      </c>
      <c r="CB36" s="716">
        <v>1</v>
      </c>
      <c r="CC36" s="718">
        <v>0.65</v>
      </c>
      <c r="CD36" s="717">
        <v>0</v>
      </c>
      <c r="CE36" s="717">
        <v>0</v>
      </c>
      <c r="CF36" s="716">
        <v>1</v>
      </c>
      <c r="CG36" s="716">
        <v>1</v>
      </c>
      <c r="CH36" s="716">
        <v>1</v>
      </c>
      <c r="CI36" s="716">
        <v>0</v>
      </c>
      <c r="CJ36" s="718">
        <v>0.65</v>
      </c>
      <c r="CK36" s="717">
        <v>0</v>
      </c>
      <c r="CL36" s="717">
        <v>0</v>
      </c>
      <c r="CM36" s="716">
        <v>1</v>
      </c>
      <c r="CN36" s="716">
        <v>1</v>
      </c>
      <c r="CO36" s="716">
        <v>1</v>
      </c>
      <c r="CP36" s="716">
        <v>1</v>
      </c>
      <c r="CQ36" s="718">
        <v>0.65</v>
      </c>
      <c r="CR36" s="717">
        <v>0</v>
      </c>
      <c r="CS36" s="717">
        <v>0</v>
      </c>
      <c r="CT36" s="716">
        <v>1</v>
      </c>
      <c r="CU36" s="716">
        <v>1</v>
      </c>
      <c r="CV36" s="716">
        <v>1</v>
      </c>
      <c r="CW36" s="716">
        <v>1</v>
      </c>
      <c r="CX36" s="718">
        <v>0.65</v>
      </c>
      <c r="CY36" s="717">
        <v>0</v>
      </c>
      <c r="CZ36" s="717">
        <v>0</v>
      </c>
      <c r="DA36" s="716">
        <v>1</v>
      </c>
      <c r="DB36" s="716">
        <v>1</v>
      </c>
      <c r="DC36" s="716">
        <v>1</v>
      </c>
      <c r="DD36" s="716">
        <v>1</v>
      </c>
      <c r="DE36" s="718">
        <v>0.65</v>
      </c>
      <c r="DF36" s="717">
        <v>0</v>
      </c>
      <c r="DG36" s="717">
        <v>0</v>
      </c>
      <c r="DH36" s="716">
        <v>1</v>
      </c>
      <c r="DI36" s="716">
        <v>1</v>
      </c>
      <c r="DJ36" s="716">
        <v>1</v>
      </c>
      <c r="DK36" s="716">
        <v>1</v>
      </c>
      <c r="DL36" s="718">
        <v>0.65</v>
      </c>
      <c r="DM36" s="717">
        <v>0</v>
      </c>
      <c r="DN36" s="717">
        <v>0</v>
      </c>
      <c r="DO36" s="716">
        <v>1</v>
      </c>
      <c r="DP36" s="716">
        <v>1</v>
      </c>
      <c r="DQ36" s="716">
        <v>1</v>
      </c>
      <c r="DR36" s="716">
        <v>1</v>
      </c>
      <c r="DS36" s="718">
        <v>0.65</v>
      </c>
      <c r="DT36" s="717">
        <v>0</v>
      </c>
      <c r="DU36" s="717">
        <v>0</v>
      </c>
      <c r="DV36" s="716">
        <v>1</v>
      </c>
      <c r="DW36" s="716">
        <v>1</v>
      </c>
      <c r="DX36" s="716">
        <v>1</v>
      </c>
      <c r="DY36" s="716">
        <v>1</v>
      </c>
      <c r="DZ36" s="718">
        <v>0.65</v>
      </c>
      <c r="EA36" s="717">
        <v>0</v>
      </c>
      <c r="EB36" s="717">
        <v>0</v>
      </c>
      <c r="EC36" s="716">
        <v>1</v>
      </c>
      <c r="ED36" s="716">
        <v>1</v>
      </c>
      <c r="EE36" s="716">
        <v>1</v>
      </c>
      <c r="EF36" s="716">
        <v>1</v>
      </c>
      <c r="EG36" s="718">
        <v>0.65</v>
      </c>
      <c r="EH36" s="717">
        <v>0</v>
      </c>
      <c r="EI36" s="717">
        <v>0</v>
      </c>
      <c r="EJ36" s="716">
        <v>1</v>
      </c>
      <c r="EK36" s="716">
        <v>1</v>
      </c>
      <c r="EL36" s="716">
        <v>1</v>
      </c>
      <c r="EM36" s="716">
        <v>1</v>
      </c>
      <c r="EN36" s="718">
        <v>0.65</v>
      </c>
      <c r="EO36" s="717">
        <v>0</v>
      </c>
      <c r="EP36" s="717">
        <v>0</v>
      </c>
      <c r="EQ36" s="716">
        <v>1</v>
      </c>
      <c r="ER36" s="716">
        <v>1</v>
      </c>
      <c r="ES36" s="716">
        <v>1</v>
      </c>
      <c r="ET36" s="716">
        <v>1</v>
      </c>
      <c r="EU36" s="718">
        <v>0.65</v>
      </c>
      <c r="EV36" s="717">
        <v>0</v>
      </c>
      <c r="EW36" s="717">
        <v>0</v>
      </c>
      <c r="EX36" s="716">
        <v>1</v>
      </c>
      <c r="EY36" s="716">
        <v>1</v>
      </c>
      <c r="EZ36" s="716">
        <v>1</v>
      </c>
      <c r="FA36" s="716">
        <v>1</v>
      </c>
      <c r="FB36" s="718">
        <v>0.65</v>
      </c>
      <c r="FC36" s="717">
        <v>0</v>
      </c>
      <c r="FD36" s="717">
        <v>0</v>
      </c>
      <c r="FE36" s="716">
        <v>1</v>
      </c>
      <c r="FF36" s="716">
        <v>1</v>
      </c>
      <c r="FG36" s="716">
        <v>1</v>
      </c>
      <c r="FH36" s="716">
        <v>0</v>
      </c>
      <c r="FI36" s="718">
        <v>0</v>
      </c>
      <c r="FJ36" s="717">
        <v>0</v>
      </c>
      <c r="FK36" s="717">
        <v>0</v>
      </c>
      <c r="FL36" s="716">
        <v>0</v>
      </c>
      <c r="FM36" s="716">
        <v>0</v>
      </c>
      <c r="FN36" s="716">
        <v>0</v>
      </c>
      <c r="FO36" s="716">
        <v>0</v>
      </c>
      <c r="FP36" s="718">
        <v>0</v>
      </c>
      <c r="FQ36" s="717">
        <v>0</v>
      </c>
      <c r="FR36" s="717">
        <v>0</v>
      </c>
      <c r="FS36" s="716">
        <v>0</v>
      </c>
      <c r="FT36" s="716">
        <v>0</v>
      </c>
      <c r="FU36" s="716">
        <v>1</v>
      </c>
      <c r="FV36" s="716">
        <v>1</v>
      </c>
      <c r="FW36" s="718">
        <v>0.65</v>
      </c>
      <c r="FX36" s="717">
        <v>0</v>
      </c>
      <c r="FY36" s="717">
        <v>0</v>
      </c>
      <c r="FZ36" s="716">
        <v>1</v>
      </c>
      <c r="GA36" s="716">
        <v>1</v>
      </c>
      <c r="GB36" s="716">
        <v>1</v>
      </c>
      <c r="GC36" s="716">
        <v>1</v>
      </c>
      <c r="GD36" s="718">
        <v>0.65</v>
      </c>
      <c r="GE36" s="717">
        <v>0</v>
      </c>
      <c r="GF36" s="717">
        <v>0</v>
      </c>
      <c r="GG36" s="716">
        <v>1</v>
      </c>
      <c r="GH36" s="716">
        <v>1</v>
      </c>
      <c r="GI36" s="716">
        <v>1</v>
      </c>
      <c r="GJ36" s="716">
        <v>1</v>
      </c>
      <c r="GK36" s="718">
        <v>0.65</v>
      </c>
      <c r="GL36" s="717">
        <v>0</v>
      </c>
      <c r="GM36" s="717">
        <v>0</v>
      </c>
      <c r="GN36" s="716">
        <v>1</v>
      </c>
      <c r="GO36" s="716">
        <v>1</v>
      </c>
      <c r="GP36" s="716">
        <v>1</v>
      </c>
      <c r="GQ36" s="716">
        <v>1</v>
      </c>
      <c r="GR36" s="718">
        <v>0</v>
      </c>
      <c r="GS36" s="717">
        <v>0</v>
      </c>
      <c r="GT36" s="717">
        <v>0</v>
      </c>
      <c r="GU36" s="716">
        <v>1</v>
      </c>
      <c r="GV36" s="716">
        <v>1</v>
      </c>
      <c r="GW36" s="716">
        <v>1</v>
      </c>
      <c r="GX36" s="716">
        <v>1</v>
      </c>
      <c r="GY36" s="718">
        <v>0</v>
      </c>
      <c r="GZ36" s="717">
        <v>0</v>
      </c>
      <c r="HA36" s="717">
        <v>0</v>
      </c>
      <c r="HB36" s="716">
        <v>0</v>
      </c>
      <c r="HC36" s="716">
        <v>0</v>
      </c>
      <c r="HD36" s="716">
        <v>0</v>
      </c>
      <c r="HE36" s="716">
        <v>0</v>
      </c>
      <c r="HF36" s="718">
        <v>0</v>
      </c>
      <c r="HG36" s="717">
        <v>0</v>
      </c>
      <c r="HH36" s="717">
        <v>0</v>
      </c>
      <c r="HI36" s="716">
        <v>1</v>
      </c>
      <c r="HJ36" s="716">
        <v>1</v>
      </c>
      <c r="HK36" s="716">
        <v>1</v>
      </c>
      <c r="HL36" s="716">
        <v>1</v>
      </c>
      <c r="HM36" s="718">
        <v>0.65</v>
      </c>
      <c r="HN36" s="717">
        <v>0</v>
      </c>
      <c r="HO36" s="717">
        <v>0</v>
      </c>
      <c r="HP36" s="716">
        <v>1</v>
      </c>
      <c r="HQ36" s="716">
        <v>1</v>
      </c>
      <c r="HR36" s="716">
        <v>1</v>
      </c>
      <c r="HS36" s="716">
        <v>1</v>
      </c>
      <c r="HT36" s="718">
        <v>0.65</v>
      </c>
      <c r="HU36" s="717">
        <v>0</v>
      </c>
      <c r="HV36" s="717">
        <v>0</v>
      </c>
      <c r="HW36" s="716">
        <v>1</v>
      </c>
      <c r="HX36" s="716">
        <v>0</v>
      </c>
      <c r="HY36" s="716">
        <v>1</v>
      </c>
      <c r="HZ36" s="716">
        <v>1</v>
      </c>
      <c r="IA36" s="718">
        <v>0.65</v>
      </c>
      <c r="IB36" s="717">
        <v>0</v>
      </c>
      <c r="IC36" s="717">
        <v>0</v>
      </c>
      <c r="ID36" s="716">
        <v>1</v>
      </c>
      <c r="IE36" s="716">
        <v>1</v>
      </c>
      <c r="IF36" s="716">
        <v>1</v>
      </c>
      <c r="IG36" s="716">
        <v>1</v>
      </c>
      <c r="IH36" s="718">
        <v>0</v>
      </c>
      <c r="II36" s="717">
        <v>0</v>
      </c>
      <c r="IJ36" s="717">
        <v>0</v>
      </c>
      <c r="IK36" s="716">
        <v>1</v>
      </c>
      <c r="IL36" s="716">
        <v>1</v>
      </c>
      <c r="IM36" s="716">
        <v>1</v>
      </c>
      <c r="IN36" s="716">
        <v>0</v>
      </c>
      <c r="IO36" s="718">
        <v>0.65</v>
      </c>
      <c r="IP36" s="717">
        <v>0</v>
      </c>
      <c r="IQ36" s="717">
        <v>0</v>
      </c>
      <c r="IR36" s="716">
        <v>0</v>
      </c>
      <c r="IS36" s="716">
        <v>1</v>
      </c>
      <c r="IT36" s="716">
        <v>1</v>
      </c>
      <c r="IU36" s="716">
        <v>1</v>
      </c>
      <c r="IV36" s="718">
        <v>0.65</v>
      </c>
      <c r="IW36" s="717">
        <v>0</v>
      </c>
      <c r="IX36" s="717">
        <v>0</v>
      </c>
      <c r="IY36" s="716">
        <v>1</v>
      </c>
      <c r="IZ36" s="716">
        <v>1</v>
      </c>
      <c r="JA36" s="716">
        <v>1</v>
      </c>
      <c r="JB36" s="716">
        <v>1</v>
      </c>
      <c r="JC36" s="718">
        <v>0.65</v>
      </c>
      <c r="JD36" s="717">
        <v>0</v>
      </c>
      <c r="JE36" s="717">
        <v>0</v>
      </c>
      <c r="JF36" s="716">
        <v>1</v>
      </c>
      <c r="JG36" s="716">
        <v>1</v>
      </c>
      <c r="JH36" s="716">
        <v>1</v>
      </c>
      <c r="JI36" s="716">
        <v>1</v>
      </c>
      <c r="JJ36" s="718">
        <v>0.65</v>
      </c>
      <c r="JK36" s="717">
        <v>0</v>
      </c>
      <c r="JL36" s="717">
        <v>0</v>
      </c>
      <c r="JM36" s="716">
        <v>1</v>
      </c>
      <c r="JN36" s="716">
        <v>1</v>
      </c>
      <c r="JO36" s="716">
        <v>1</v>
      </c>
      <c r="JP36" s="716">
        <v>1</v>
      </c>
      <c r="JQ36" s="718">
        <v>0.65</v>
      </c>
      <c r="JR36" s="717">
        <v>0</v>
      </c>
      <c r="JS36" s="717">
        <v>0</v>
      </c>
      <c r="JT36" s="716">
        <v>1</v>
      </c>
      <c r="JU36" s="716">
        <v>1</v>
      </c>
      <c r="JV36" s="716">
        <v>1</v>
      </c>
      <c r="JW36" s="716">
        <v>1</v>
      </c>
      <c r="JX36" s="718">
        <v>0.65</v>
      </c>
      <c r="JY36" s="717">
        <v>0</v>
      </c>
      <c r="JZ36" s="717">
        <v>0</v>
      </c>
      <c r="KA36" s="716">
        <v>1</v>
      </c>
      <c r="KB36" s="716">
        <v>1</v>
      </c>
      <c r="KC36" s="716">
        <v>1</v>
      </c>
      <c r="KD36" s="716">
        <v>1</v>
      </c>
      <c r="KE36" s="718">
        <v>0.65</v>
      </c>
      <c r="KF36" s="717">
        <v>0</v>
      </c>
      <c r="KG36" s="717">
        <v>0</v>
      </c>
      <c r="KH36" s="716">
        <v>0</v>
      </c>
      <c r="KI36" s="716">
        <v>0</v>
      </c>
      <c r="KJ36" s="717">
        <v>0</v>
      </c>
      <c r="KK36" s="717">
        <v>0</v>
      </c>
      <c r="KL36" s="718">
        <v>0</v>
      </c>
      <c r="KM36" s="717">
        <v>0</v>
      </c>
      <c r="KN36" s="717">
        <v>0</v>
      </c>
      <c r="KO36" s="716">
        <v>0</v>
      </c>
      <c r="KP36" s="716">
        <v>0</v>
      </c>
      <c r="KQ36" s="717">
        <v>0</v>
      </c>
      <c r="KR36" s="716">
        <v>0</v>
      </c>
      <c r="KS36" s="718">
        <v>0</v>
      </c>
      <c r="KT36" s="717">
        <v>0</v>
      </c>
      <c r="KU36" s="717">
        <v>0</v>
      </c>
      <c r="KV36" s="717">
        <v>0</v>
      </c>
      <c r="KW36" s="716">
        <v>1</v>
      </c>
      <c r="KX36" s="716">
        <v>1</v>
      </c>
      <c r="KY36" s="716">
        <v>1</v>
      </c>
      <c r="KZ36" s="718">
        <v>0.65</v>
      </c>
      <c r="LA36" s="717">
        <v>0</v>
      </c>
      <c r="LB36" s="717">
        <v>0</v>
      </c>
      <c r="LC36" s="716">
        <v>1</v>
      </c>
      <c r="LD36" s="716">
        <v>1</v>
      </c>
      <c r="LE36" s="716">
        <v>1</v>
      </c>
      <c r="LF36" s="716">
        <v>1</v>
      </c>
      <c r="LG36" s="718">
        <v>0.65</v>
      </c>
      <c r="LH36" s="717">
        <v>0</v>
      </c>
      <c r="LI36" s="717">
        <v>0</v>
      </c>
      <c r="LJ36" s="716">
        <v>1</v>
      </c>
      <c r="LK36" s="716">
        <v>1</v>
      </c>
      <c r="LL36" s="716">
        <v>1</v>
      </c>
      <c r="LM36" s="716">
        <v>1</v>
      </c>
      <c r="LN36" s="718">
        <v>0.65</v>
      </c>
      <c r="LO36" s="717">
        <v>0</v>
      </c>
      <c r="LP36" s="717">
        <v>0</v>
      </c>
      <c r="LQ36" s="716">
        <v>1</v>
      </c>
      <c r="LR36" s="716">
        <v>1</v>
      </c>
      <c r="LS36" s="716">
        <v>1</v>
      </c>
      <c r="LT36" s="716">
        <v>1</v>
      </c>
      <c r="LU36" s="718">
        <v>0.65</v>
      </c>
      <c r="LV36" s="717">
        <v>0</v>
      </c>
      <c r="LW36" s="717">
        <v>0</v>
      </c>
      <c r="LX36" s="716">
        <v>0</v>
      </c>
      <c r="LY36" s="716">
        <v>1</v>
      </c>
      <c r="LZ36" s="716">
        <v>1</v>
      </c>
      <c r="MA36" s="716">
        <v>1</v>
      </c>
      <c r="MB36" s="718">
        <v>0.65</v>
      </c>
      <c r="MC36" s="717">
        <v>0</v>
      </c>
      <c r="MD36" s="717">
        <v>0</v>
      </c>
      <c r="ME36" s="716">
        <v>0</v>
      </c>
      <c r="MF36" s="716">
        <v>1</v>
      </c>
      <c r="MG36" s="716">
        <v>1</v>
      </c>
      <c r="MH36" s="716">
        <v>1</v>
      </c>
      <c r="MI36" s="718">
        <v>0.65</v>
      </c>
      <c r="MJ36" s="717">
        <v>0</v>
      </c>
      <c r="MK36" s="717">
        <v>0</v>
      </c>
      <c r="ML36" s="716">
        <v>0</v>
      </c>
      <c r="MM36" s="716">
        <v>1</v>
      </c>
      <c r="MN36" s="716">
        <v>1</v>
      </c>
      <c r="MO36" s="716">
        <v>1</v>
      </c>
      <c r="MP36" s="718">
        <v>0.65</v>
      </c>
      <c r="MQ36" s="717">
        <v>0</v>
      </c>
      <c r="MR36" s="717">
        <v>0</v>
      </c>
      <c r="MS36" s="716">
        <v>0</v>
      </c>
      <c r="MT36" s="716">
        <v>1</v>
      </c>
      <c r="MU36" s="716">
        <v>1</v>
      </c>
      <c r="MV36" s="716">
        <v>1</v>
      </c>
      <c r="MW36" s="718">
        <v>0.65</v>
      </c>
      <c r="MX36" s="717">
        <v>0</v>
      </c>
      <c r="MY36" s="717">
        <v>0</v>
      </c>
      <c r="MZ36" s="716">
        <v>1</v>
      </c>
      <c r="NA36" s="716">
        <v>1</v>
      </c>
      <c r="NB36" s="716">
        <v>1</v>
      </c>
      <c r="NC36" s="716">
        <v>1</v>
      </c>
      <c r="ND36" s="718">
        <v>0.65</v>
      </c>
      <c r="NE36" s="717">
        <v>0</v>
      </c>
      <c r="NF36" s="717">
        <v>0</v>
      </c>
      <c r="NG36" s="716">
        <v>1</v>
      </c>
      <c r="NH36" s="716">
        <v>1</v>
      </c>
      <c r="NI36" s="716">
        <v>1</v>
      </c>
      <c r="NJ36" s="716">
        <v>1</v>
      </c>
      <c r="NK36" s="718">
        <v>0.65</v>
      </c>
      <c r="NL36" s="717">
        <v>0</v>
      </c>
      <c r="NM36" s="717">
        <v>0</v>
      </c>
      <c r="NN36" s="716">
        <v>1</v>
      </c>
      <c r="NO36" s="716">
        <v>1</v>
      </c>
      <c r="NP36" s="716">
        <v>1</v>
      </c>
      <c r="NQ36" s="716">
        <v>1</v>
      </c>
      <c r="NR36" s="718">
        <v>0.65</v>
      </c>
      <c r="NS36" s="717">
        <v>0</v>
      </c>
      <c r="NT36" s="717">
        <v>0</v>
      </c>
      <c r="NU36" s="716">
        <v>1</v>
      </c>
      <c r="NV36" s="716">
        <v>1</v>
      </c>
      <c r="NW36" s="716">
        <v>1</v>
      </c>
      <c r="NX36" s="716">
        <v>1</v>
      </c>
      <c r="NY36" s="718">
        <v>0.65</v>
      </c>
      <c r="NZ36" s="717">
        <v>0</v>
      </c>
      <c r="OA36" s="717">
        <v>0</v>
      </c>
      <c r="OB36" s="716">
        <v>1</v>
      </c>
      <c r="OC36" s="716">
        <v>1</v>
      </c>
      <c r="OD36" s="716">
        <v>1</v>
      </c>
      <c r="OE36" s="716">
        <v>1</v>
      </c>
      <c r="OF36" s="718">
        <v>0.65</v>
      </c>
      <c r="OG36" s="717">
        <v>0</v>
      </c>
      <c r="OH36" s="717">
        <v>0</v>
      </c>
      <c r="OI36" s="716">
        <v>1</v>
      </c>
      <c r="OJ36" s="716">
        <v>1</v>
      </c>
      <c r="OK36" s="716">
        <v>1</v>
      </c>
      <c r="OL36" s="716">
        <v>1</v>
      </c>
      <c r="OM36" s="718">
        <v>0.65</v>
      </c>
      <c r="ON36" s="717">
        <v>0</v>
      </c>
      <c r="OO36" s="717">
        <v>0</v>
      </c>
      <c r="OP36" s="716">
        <v>1</v>
      </c>
      <c r="OQ36" s="716">
        <v>1</v>
      </c>
      <c r="OR36" s="716">
        <v>1</v>
      </c>
      <c r="OS36" s="716">
        <v>1</v>
      </c>
      <c r="OT36" s="718">
        <v>0.65</v>
      </c>
      <c r="OU36" s="717">
        <v>0</v>
      </c>
      <c r="OV36" s="717">
        <v>0</v>
      </c>
      <c r="OW36" s="716">
        <v>0</v>
      </c>
      <c r="OX36" s="716">
        <v>1</v>
      </c>
      <c r="OY36" s="716">
        <v>1</v>
      </c>
      <c r="OZ36" s="716">
        <v>1</v>
      </c>
      <c r="PA36" s="718">
        <v>0.65</v>
      </c>
      <c r="PB36" s="717">
        <v>0</v>
      </c>
      <c r="PC36" s="717">
        <v>0</v>
      </c>
      <c r="PD36" s="716">
        <v>0</v>
      </c>
      <c r="PE36" s="716">
        <v>0</v>
      </c>
      <c r="PF36" s="716">
        <v>0</v>
      </c>
      <c r="PG36" s="716">
        <v>0</v>
      </c>
      <c r="PH36" s="718">
        <v>0</v>
      </c>
      <c r="PI36" s="717">
        <v>0</v>
      </c>
      <c r="PJ36" s="717">
        <v>0</v>
      </c>
      <c r="PK36" s="716">
        <v>1</v>
      </c>
      <c r="PL36" s="716">
        <v>1</v>
      </c>
      <c r="PM36" s="716">
        <v>1</v>
      </c>
      <c r="PN36" s="716">
        <v>1</v>
      </c>
      <c r="PO36" s="718">
        <v>0.65</v>
      </c>
      <c r="PP36" s="717"/>
      <c r="PQ36" s="717"/>
      <c r="PR36" s="716">
        <v>1</v>
      </c>
      <c r="PS36" s="716">
        <v>1</v>
      </c>
      <c r="PT36" s="716">
        <v>1</v>
      </c>
      <c r="PU36" s="716">
        <v>1</v>
      </c>
      <c r="PV36" s="718">
        <v>0.65</v>
      </c>
      <c r="PW36" s="717"/>
      <c r="PX36" s="717"/>
      <c r="PY36" s="716">
        <v>1</v>
      </c>
      <c r="PZ36" s="716">
        <v>1</v>
      </c>
      <c r="QA36" s="716">
        <v>1</v>
      </c>
      <c r="QB36" s="716">
        <v>1</v>
      </c>
      <c r="QC36" s="718">
        <v>0.65</v>
      </c>
      <c r="QD36" s="717"/>
      <c r="QE36" s="717"/>
      <c r="QF36" s="716">
        <v>1</v>
      </c>
      <c r="QG36" s="716">
        <v>1</v>
      </c>
      <c r="QH36" s="716">
        <v>1</v>
      </c>
      <c r="QI36" s="716">
        <v>1</v>
      </c>
      <c r="QJ36" s="718">
        <v>0.65</v>
      </c>
      <c r="QK36" s="717"/>
      <c r="QL36" s="717"/>
      <c r="QM36" s="716">
        <v>1</v>
      </c>
      <c r="QN36" s="716">
        <v>1</v>
      </c>
      <c r="QO36" s="716">
        <v>1</v>
      </c>
      <c r="QP36" s="716">
        <v>1</v>
      </c>
      <c r="QQ36" s="718">
        <v>0.65</v>
      </c>
      <c r="QR36" s="717"/>
      <c r="QS36" s="717"/>
      <c r="QT36" s="716">
        <v>1</v>
      </c>
      <c r="QU36" s="716">
        <v>1</v>
      </c>
      <c r="QV36" s="716">
        <v>1</v>
      </c>
      <c r="QW36" s="716">
        <v>1</v>
      </c>
      <c r="QX36" s="718">
        <v>0.65</v>
      </c>
      <c r="QY36" s="717"/>
      <c r="QZ36" s="717"/>
      <c r="RA36" s="716">
        <v>0</v>
      </c>
      <c r="RB36" s="716">
        <v>0</v>
      </c>
      <c r="RC36" s="716">
        <v>0</v>
      </c>
      <c r="RD36" s="717"/>
      <c r="RE36" s="718">
        <v>0</v>
      </c>
      <c r="RF36" s="717"/>
      <c r="RG36" s="717"/>
      <c r="RH36" s="716">
        <v>1</v>
      </c>
      <c r="RI36" s="716">
        <v>1</v>
      </c>
      <c r="RJ36" s="716">
        <v>1</v>
      </c>
      <c r="RK36" s="716">
        <v>1</v>
      </c>
      <c r="RL36" s="718">
        <v>0.65</v>
      </c>
      <c r="RM36" s="717"/>
      <c r="RN36" s="717"/>
      <c r="RO36" s="716">
        <v>1</v>
      </c>
      <c r="RP36" s="716">
        <v>1</v>
      </c>
      <c r="RQ36" s="716">
        <v>1</v>
      </c>
      <c r="RR36" s="716">
        <v>1</v>
      </c>
      <c r="RS36" s="718">
        <v>0.65</v>
      </c>
      <c r="RT36" s="717"/>
      <c r="RU36" s="717"/>
      <c r="RV36" s="716">
        <v>1</v>
      </c>
      <c r="RW36" s="716">
        <v>1</v>
      </c>
      <c r="RX36" s="716">
        <v>1</v>
      </c>
      <c r="RY36" s="716">
        <v>1</v>
      </c>
      <c r="RZ36" s="718">
        <v>0.65</v>
      </c>
      <c r="SA36" s="717"/>
      <c r="SB36" s="717"/>
      <c r="SC36" s="716">
        <v>1</v>
      </c>
      <c r="SD36" s="716">
        <v>1</v>
      </c>
      <c r="SE36" s="716">
        <v>1</v>
      </c>
      <c r="SF36" s="716">
        <v>1</v>
      </c>
      <c r="SG36" s="718">
        <v>0.65</v>
      </c>
      <c r="SH36" s="717"/>
      <c r="SI36" s="717"/>
      <c r="SJ36" s="716">
        <v>1</v>
      </c>
      <c r="SK36" s="716">
        <v>1</v>
      </c>
      <c r="SL36" s="716">
        <v>1</v>
      </c>
      <c r="SM36" s="716">
        <v>1</v>
      </c>
      <c r="SN36" s="718">
        <v>0.65</v>
      </c>
      <c r="SO36" s="717"/>
      <c r="SP36" s="717"/>
      <c r="SQ36" s="716">
        <v>1</v>
      </c>
      <c r="SR36" s="716">
        <v>1</v>
      </c>
      <c r="SS36" s="716">
        <v>1</v>
      </c>
      <c r="ST36" s="716">
        <v>1</v>
      </c>
      <c r="SU36" s="915">
        <v>0.65</v>
      </c>
      <c r="SV36" s="916"/>
      <c r="SW36" s="917"/>
      <c r="SX36" s="918">
        <v>1</v>
      </c>
      <c r="SY36" s="918">
        <v>1</v>
      </c>
      <c r="SZ36" s="918">
        <v>1</v>
      </c>
      <c r="TA36" s="918">
        <v>0</v>
      </c>
      <c r="TB36" s="919">
        <v>0</v>
      </c>
      <c r="TC36" s="917"/>
      <c r="TD36" s="917"/>
      <c r="TE36" s="918">
        <v>0</v>
      </c>
      <c r="TF36" s="918">
        <v>0</v>
      </c>
      <c r="TG36" s="918">
        <v>0</v>
      </c>
      <c r="TH36" s="918">
        <v>0</v>
      </c>
      <c r="TI36" s="919">
        <v>0</v>
      </c>
      <c r="TJ36" s="917"/>
      <c r="TK36" s="917"/>
      <c r="TL36" s="918">
        <v>0</v>
      </c>
      <c r="TM36" s="918">
        <v>1</v>
      </c>
      <c r="TN36" s="918">
        <v>1</v>
      </c>
      <c r="TO36" s="918">
        <v>1</v>
      </c>
      <c r="TP36" s="919">
        <v>0.65</v>
      </c>
      <c r="TQ36" s="917"/>
      <c r="TR36" s="917"/>
      <c r="TS36" s="918">
        <v>1</v>
      </c>
      <c r="TT36" s="918">
        <v>1</v>
      </c>
      <c r="TU36" s="918">
        <v>1</v>
      </c>
      <c r="TV36" s="918">
        <v>1</v>
      </c>
      <c r="TW36" s="919">
        <v>0.65</v>
      </c>
      <c r="TX36" s="917"/>
      <c r="TY36" s="920"/>
      <c r="TZ36" s="921">
        <v>1</v>
      </c>
      <c r="UA36" s="922">
        <v>1</v>
      </c>
      <c r="UB36" s="918">
        <v>1</v>
      </c>
      <c r="UC36" s="918">
        <v>0</v>
      </c>
      <c r="UD36" s="919">
        <v>0</v>
      </c>
      <c r="UE36" s="917"/>
      <c r="UF36" s="917"/>
      <c r="UG36" s="918">
        <v>1</v>
      </c>
      <c r="UH36" s="918">
        <v>1</v>
      </c>
      <c r="UI36" s="918">
        <v>1</v>
      </c>
      <c r="UJ36" s="918">
        <v>0</v>
      </c>
      <c r="UK36" s="919">
        <v>0.65</v>
      </c>
      <c r="UL36" s="917"/>
      <c r="UM36" s="917"/>
      <c r="UN36" s="918">
        <v>0</v>
      </c>
      <c r="UO36" s="918">
        <v>0</v>
      </c>
      <c r="UP36" s="918">
        <v>0</v>
      </c>
      <c r="UQ36" s="918">
        <v>0</v>
      </c>
      <c r="UR36" s="919">
        <v>0</v>
      </c>
      <c r="US36" s="917"/>
      <c r="UT36" s="917"/>
      <c r="UU36" s="918">
        <v>1</v>
      </c>
      <c r="UV36" s="918">
        <v>1</v>
      </c>
      <c r="UW36" s="918">
        <v>1</v>
      </c>
      <c r="UX36" s="918">
        <v>0</v>
      </c>
      <c r="UY36" s="919">
        <v>0.65</v>
      </c>
      <c r="UZ36" s="917"/>
      <c r="VA36" s="917"/>
      <c r="VB36" s="918">
        <v>1</v>
      </c>
      <c r="VC36" s="923">
        <v>1</v>
      </c>
      <c r="VD36" s="921">
        <v>1</v>
      </c>
      <c r="VE36" s="921">
        <v>1</v>
      </c>
      <c r="VF36" s="915">
        <v>0.65</v>
      </c>
      <c r="VG36" s="924"/>
      <c r="VH36" s="924"/>
      <c r="VI36" s="921">
        <v>1</v>
      </c>
      <c r="VJ36" s="921">
        <v>1</v>
      </c>
      <c r="VK36" s="921">
        <v>1</v>
      </c>
      <c r="VL36" s="921">
        <v>1</v>
      </c>
      <c r="VM36" s="915">
        <v>0.65</v>
      </c>
      <c r="VN36" s="924"/>
      <c r="VO36" s="924"/>
      <c r="VP36" s="921">
        <v>1</v>
      </c>
      <c r="VQ36" s="921">
        <v>1</v>
      </c>
      <c r="VR36" s="921">
        <v>1</v>
      </c>
      <c r="VS36" s="921">
        <v>1</v>
      </c>
      <c r="VT36" s="915">
        <v>0.65</v>
      </c>
      <c r="VU36" s="924"/>
      <c r="VV36" s="924"/>
      <c r="VW36" s="921">
        <v>1</v>
      </c>
      <c r="VX36" s="921">
        <v>1</v>
      </c>
      <c r="VY36" s="921">
        <v>1</v>
      </c>
      <c r="VZ36" s="921">
        <v>1</v>
      </c>
      <c r="WA36" s="915">
        <v>0.65</v>
      </c>
      <c r="WB36" s="924"/>
      <c r="WC36" s="924"/>
      <c r="WD36" s="921">
        <v>1</v>
      </c>
      <c r="WE36" s="921">
        <v>1</v>
      </c>
      <c r="WF36" s="921">
        <v>1</v>
      </c>
      <c r="WG36" s="921">
        <v>1</v>
      </c>
      <c r="WH36" s="915">
        <v>0.65</v>
      </c>
      <c r="WI36" s="924"/>
      <c r="WJ36" s="924"/>
      <c r="WK36" s="921">
        <v>1</v>
      </c>
      <c r="WL36" s="921">
        <v>1</v>
      </c>
      <c r="WM36" s="921">
        <v>1</v>
      </c>
      <c r="WN36" s="921">
        <v>1</v>
      </c>
      <c r="WO36" s="915">
        <v>0.65</v>
      </c>
      <c r="WP36" s="924"/>
      <c r="WQ36" s="924"/>
      <c r="WR36" s="921">
        <v>0</v>
      </c>
      <c r="WS36" s="921">
        <v>0</v>
      </c>
      <c r="WT36" s="921">
        <v>1</v>
      </c>
      <c r="WU36" s="921">
        <v>1</v>
      </c>
      <c r="WV36" s="915">
        <v>0.65</v>
      </c>
      <c r="WW36" s="924"/>
      <c r="WX36" s="924"/>
      <c r="WY36" s="921">
        <v>1</v>
      </c>
      <c r="WZ36" s="921">
        <v>1</v>
      </c>
      <c r="XA36" s="921">
        <v>1</v>
      </c>
      <c r="XB36" s="921">
        <v>1</v>
      </c>
      <c r="XC36" s="915">
        <v>0.65</v>
      </c>
      <c r="XD36" s="924"/>
      <c r="XE36" s="924"/>
      <c r="XF36" s="921">
        <v>1</v>
      </c>
      <c r="XG36" s="921">
        <v>1</v>
      </c>
      <c r="XH36" s="921">
        <v>1</v>
      </c>
      <c r="XI36" s="921">
        <v>1</v>
      </c>
      <c r="XJ36" s="915">
        <v>0.65</v>
      </c>
      <c r="XK36" s="924"/>
      <c r="XL36" s="924"/>
      <c r="XM36" s="921">
        <v>1</v>
      </c>
      <c r="XN36" s="921">
        <v>1</v>
      </c>
      <c r="XO36" s="921">
        <v>1</v>
      </c>
      <c r="XP36" s="921">
        <v>1</v>
      </c>
      <c r="XQ36" s="915">
        <v>0.65</v>
      </c>
      <c r="XR36" s="924"/>
      <c r="XS36" s="924"/>
      <c r="XT36" s="921">
        <v>1</v>
      </c>
      <c r="XU36" s="921">
        <v>1</v>
      </c>
      <c r="XV36" s="921">
        <v>1</v>
      </c>
      <c r="XW36" s="921">
        <v>1</v>
      </c>
      <c r="XX36" s="915">
        <v>0.65</v>
      </c>
      <c r="XY36" s="924"/>
      <c r="XZ36" s="924"/>
      <c r="YA36" s="921">
        <v>1</v>
      </c>
      <c r="YB36" s="921">
        <v>1</v>
      </c>
      <c r="YC36" s="921">
        <v>0</v>
      </c>
      <c r="YD36" s="921">
        <v>1</v>
      </c>
      <c r="YE36" s="915">
        <v>0.65</v>
      </c>
      <c r="YF36" s="924"/>
      <c r="YG36" s="924"/>
      <c r="YH36" s="921">
        <v>0</v>
      </c>
      <c r="YI36" s="921">
        <v>0</v>
      </c>
      <c r="YJ36" s="921">
        <v>0</v>
      </c>
      <c r="YK36" s="921">
        <v>0</v>
      </c>
      <c r="YL36" s="921">
        <v>0</v>
      </c>
      <c r="YM36" s="924"/>
      <c r="YN36" s="924"/>
      <c r="YO36" s="921">
        <v>0</v>
      </c>
      <c r="YP36" s="921">
        <v>0</v>
      </c>
      <c r="YQ36" s="921">
        <v>0</v>
      </c>
      <c r="YR36" s="921">
        <v>0</v>
      </c>
      <c r="YS36" s="921">
        <v>0</v>
      </c>
      <c r="YT36" s="924"/>
      <c r="YU36" s="924"/>
      <c r="YV36" s="921">
        <v>0</v>
      </c>
      <c r="YW36" s="921">
        <v>0</v>
      </c>
      <c r="YX36" s="921">
        <v>0</v>
      </c>
      <c r="YY36" s="921">
        <v>0</v>
      </c>
      <c r="YZ36" s="915">
        <v>0</v>
      </c>
      <c r="ZA36" s="924"/>
      <c r="ZB36" s="924"/>
      <c r="ZC36" s="921">
        <v>1</v>
      </c>
      <c r="ZD36" s="921">
        <v>1</v>
      </c>
      <c r="ZE36" s="921">
        <v>1</v>
      </c>
      <c r="ZF36" s="921">
        <v>1</v>
      </c>
      <c r="ZG36" s="915">
        <v>0.65</v>
      </c>
      <c r="ZH36" s="924"/>
      <c r="ZI36" s="924"/>
      <c r="ZJ36" s="921">
        <v>1</v>
      </c>
      <c r="ZK36" s="921">
        <v>1</v>
      </c>
      <c r="ZL36" s="921">
        <v>1</v>
      </c>
      <c r="ZM36" s="921">
        <v>1</v>
      </c>
      <c r="ZN36" s="915">
        <v>0.65</v>
      </c>
      <c r="ZO36" s="924"/>
      <c r="ZP36" s="924"/>
      <c r="ZQ36" s="921">
        <v>1</v>
      </c>
      <c r="ZR36" s="921">
        <v>1</v>
      </c>
      <c r="ZS36" s="921">
        <v>0</v>
      </c>
      <c r="ZT36" s="921">
        <v>1</v>
      </c>
      <c r="ZU36" s="915">
        <v>0.65</v>
      </c>
      <c r="ZV36" s="924"/>
      <c r="ZW36" s="924"/>
      <c r="ZX36" s="921">
        <v>1</v>
      </c>
      <c r="ZY36" s="921">
        <v>1</v>
      </c>
      <c r="ZZ36" s="921">
        <v>1</v>
      </c>
      <c r="AAA36" s="921">
        <v>1</v>
      </c>
      <c r="AAB36" s="915">
        <v>0.65</v>
      </c>
      <c r="AAC36" s="924"/>
      <c r="AAD36" s="924"/>
      <c r="AAE36" s="921">
        <v>1</v>
      </c>
      <c r="AAF36" s="921">
        <v>1</v>
      </c>
      <c r="AAG36" s="921">
        <v>0</v>
      </c>
      <c r="AAH36" s="921">
        <v>1</v>
      </c>
      <c r="AAI36" s="915">
        <v>0.65</v>
      </c>
      <c r="AAJ36" s="924"/>
      <c r="AAK36" s="924"/>
      <c r="AAL36" s="921">
        <v>0</v>
      </c>
      <c r="AAM36" s="921">
        <v>1</v>
      </c>
      <c r="AAN36" s="921">
        <v>1</v>
      </c>
      <c r="AAO36" s="921">
        <v>1</v>
      </c>
      <c r="AAP36" s="915">
        <v>0.65</v>
      </c>
      <c r="AAQ36" s="924"/>
      <c r="AAR36" s="924"/>
      <c r="AAS36" s="921">
        <v>1</v>
      </c>
      <c r="AAT36" s="921">
        <v>1</v>
      </c>
      <c r="AAU36" s="921">
        <v>1</v>
      </c>
      <c r="AAV36" s="921">
        <v>1</v>
      </c>
      <c r="AAW36" s="915">
        <v>0.65</v>
      </c>
      <c r="AAX36" s="924"/>
      <c r="AAY36" s="924"/>
      <c r="AAZ36" s="921">
        <v>1</v>
      </c>
      <c r="ABA36" s="921">
        <v>1</v>
      </c>
      <c r="ABB36" s="921">
        <v>1</v>
      </c>
      <c r="ABC36" s="921">
        <v>1</v>
      </c>
      <c r="ABD36" s="915">
        <v>0.65</v>
      </c>
      <c r="ABE36" s="924"/>
      <c r="ABF36" s="924"/>
      <c r="ABG36" s="921">
        <v>1</v>
      </c>
      <c r="ABH36" s="921">
        <v>1</v>
      </c>
      <c r="ABI36" s="921">
        <v>1</v>
      </c>
      <c r="ABJ36" s="921">
        <v>1</v>
      </c>
      <c r="ABK36" s="915">
        <v>0.65</v>
      </c>
      <c r="ABL36" s="924"/>
      <c r="ABM36" s="924"/>
      <c r="ABN36" s="921">
        <v>1</v>
      </c>
      <c r="ABO36" s="921">
        <v>1</v>
      </c>
      <c r="ABP36" s="921">
        <v>1</v>
      </c>
      <c r="ABQ36" s="921">
        <v>1</v>
      </c>
      <c r="ABR36" s="915">
        <v>0.65</v>
      </c>
      <c r="ABS36" s="924"/>
      <c r="ABT36" s="924"/>
      <c r="ABU36" s="921">
        <v>1</v>
      </c>
      <c r="ABV36" s="921">
        <v>1</v>
      </c>
      <c r="ABW36" s="921">
        <v>1</v>
      </c>
      <c r="ABX36" s="921">
        <v>1</v>
      </c>
      <c r="ABY36" s="915">
        <v>0.65</v>
      </c>
      <c r="ABZ36" s="924"/>
      <c r="ACA36" s="924"/>
      <c r="ACB36" s="921">
        <v>1</v>
      </c>
      <c r="ACC36" s="921">
        <v>1</v>
      </c>
      <c r="ACD36" s="921">
        <v>1</v>
      </c>
      <c r="ACE36" s="921">
        <v>1</v>
      </c>
      <c r="ACF36" s="915">
        <v>0.65</v>
      </c>
      <c r="ACG36" s="924"/>
      <c r="ACH36" s="924"/>
      <c r="ACI36" s="921">
        <v>0</v>
      </c>
      <c r="ACJ36" s="921">
        <v>1</v>
      </c>
      <c r="ACK36" s="921">
        <v>1</v>
      </c>
      <c r="ACL36" s="921">
        <v>1</v>
      </c>
      <c r="ACM36" s="915">
        <v>0.65</v>
      </c>
      <c r="ACN36" s="924"/>
      <c r="ACO36" s="924"/>
      <c r="ACP36" s="921">
        <v>0</v>
      </c>
      <c r="ACQ36" s="921">
        <v>0</v>
      </c>
      <c r="ACR36" s="921">
        <v>0</v>
      </c>
      <c r="ACS36" s="921">
        <v>0</v>
      </c>
      <c r="ACT36" s="915">
        <v>0</v>
      </c>
      <c r="ACU36" s="924"/>
      <c r="ACV36" s="924"/>
      <c r="ACW36" s="921">
        <v>1</v>
      </c>
      <c r="ACX36" s="921">
        <v>1</v>
      </c>
      <c r="ACY36" s="921">
        <v>1</v>
      </c>
      <c r="ACZ36" s="921">
        <v>1</v>
      </c>
      <c r="ADA36" s="915">
        <v>0.65</v>
      </c>
      <c r="ADB36" s="924"/>
      <c r="ADC36" s="924"/>
      <c r="ADD36" s="921">
        <v>1</v>
      </c>
      <c r="ADE36" s="921">
        <v>1</v>
      </c>
      <c r="ADF36" s="921">
        <v>1</v>
      </c>
      <c r="ADG36" s="921">
        <v>1</v>
      </c>
      <c r="ADH36" s="915">
        <v>0</v>
      </c>
      <c r="ADI36" s="924"/>
      <c r="ADJ36" s="924"/>
      <c r="ADK36" s="921">
        <v>1</v>
      </c>
      <c r="ADL36" s="921">
        <v>1</v>
      </c>
      <c r="ADM36" s="921">
        <v>1</v>
      </c>
      <c r="ADN36" s="921">
        <v>1</v>
      </c>
      <c r="ADO36" s="915">
        <v>0.65</v>
      </c>
      <c r="ADP36" s="924"/>
      <c r="ADQ36" s="924"/>
      <c r="ADR36" s="921">
        <v>1</v>
      </c>
      <c r="ADS36" s="921">
        <v>1</v>
      </c>
      <c r="ADT36" s="921">
        <v>1</v>
      </c>
      <c r="ADU36" s="921">
        <v>1</v>
      </c>
      <c r="ADV36" s="915">
        <v>0.65</v>
      </c>
      <c r="ADW36" s="924"/>
      <c r="ADX36" s="924"/>
      <c r="ADY36" s="921">
        <v>1</v>
      </c>
      <c r="ADZ36" s="921">
        <v>1</v>
      </c>
      <c r="AEA36" s="921">
        <v>1</v>
      </c>
      <c r="AEB36" s="921">
        <v>1</v>
      </c>
      <c r="AEC36" s="915">
        <v>0.65</v>
      </c>
      <c r="AED36" s="924"/>
      <c r="AEE36" s="924"/>
      <c r="AEF36" s="921">
        <v>1</v>
      </c>
      <c r="AEG36" s="921">
        <v>1</v>
      </c>
      <c r="AEH36" s="921">
        <v>1</v>
      </c>
      <c r="AEI36" s="921">
        <v>1</v>
      </c>
      <c r="AEJ36" s="915">
        <v>0.65</v>
      </c>
      <c r="AEK36" s="924"/>
      <c r="AEL36" s="924"/>
      <c r="AEM36" s="921">
        <v>1</v>
      </c>
      <c r="AEN36" s="921">
        <v>1</v>
      </c>
      <c r="AEO36" s="921">
        <v>1</v>
      </c>
      <c r="AEP36" s="921">
        <v>0</v>
      </c>
      <c r="AEQ36" s="915">
        <v>0.65</v>
      </c>
      <c r="AER36" s="924"/>
      <c r="AES36" s="924"/>
      <c r="AET36" s="921">
        <v>1</v>
      </c>
      <c r="AEU36" s="921">
        <v>1</v>
      </c>
      <c r="AEV36" s="921">
        <v>1</v>
      </c>
      <c r="AEW36" s="921">
        <v>1</v>
      </c>
      <c r="AEX36" s="915">
        <v>0.65</v>
      </c>
      <c r="AEY36" s="924"/>
      <c r="AEZ36" s="924"/>
      <c r="AFA36" s="921">
        <v>1</v>
      </c>
      <c r="AFB36" s="921">
        <v>1</v>
      </c>
      <c r="AFC36" s="921">
        <v>1</v>
      </c>
      <c r="AFD36" s="921">
        <v>1</v>
      </c>
      <c r="AFE36" s="915">
        <v>0.65</v>
      </c>
      <c r="AFF36" s="924"/>
      <c r="AFG36" s="924"/>
      <c r="AFH36" s="921">
        <v>1</v>
      </c>
      <c r="AFI36" s="921">
        <v>1</v>
      </c>
      <c r="AFJ36" s="921">
        <v>0</v>
      </c>
      <c r="AFK36" s="921">
        <v>1</v>
      </c>
      <c r="AFL36" s="915">
        <v>0.65</v>
      </c>
      <c r="AFM36" s="924"/>
      <c r="AFN36" s="924"/>
      <c r="AFO36" s="921">
        <v>1</v>
      </c>
      <c r="AFP36" s="921">
        <v>1</v>
      </c>
      <c r="AFQ36" s="921">
        <v>1</v>
      </c>
      <c r="AFR36" s="921">
        <v>1</v>
      </c>
      <c r="AFS36" s="915">
        <v>0.65</v>
      </c>
      <c r="AFT36" s="924"/>
      <c r="AFU36" s="924"/>
      <c r="AFV36" s="921">
        <v>1</v>
      </c>
      <c r="AFW36" s="921">
        <v>1</v>
      </c>
      <c r="AFX36" s="921">
        <v>1</v>
      </c>
      <c r="AFY36" s="921">
        <v>1</v>
      </c>
      <c r="AFZ36" s="915">
        <v>0.65</v>
      </c>
      <c r="AGA36" s="924"/>
      <c r="AGB36" s="924"/>
      <c r="AGC36" s="921">
        <v>1</v>
      </c>
      <c r="AGD36" s="921">
        <v>1</v>
      </c>
      <c r="AGE36" s="921">
        <v>1</v>
      </c>
      <c r="AGF36" s="921">
        <v>1</v>
      </c>
      <c r="AGG36" s="915">
        <v>0.65</v>
      </c>
      <c r="AGH36" s="924"/>
      <c r="AGI36" s="924"/>
      <c r="AGJ36" s="921">
        <v>1</v>
      </c>
      <c r="AGK36" s="921">
        <v>1</v>
      </c>
      <c r="AGL36" s="921">
        <v>1</v>
      </c>
      <c r="AGM36" s="921">
        <v>1</v>
      </c>
      <c r="AGN36" s="915">
        <v>0.65</v>
      </c>
      <c r="AGO36" s="924"/>
      <c r="AGP36" s="924"/>
      <c r="AGQ36" s="921">
        <v>1</v>
      </c>
      <c r="AGR36" s="921">
        <v>1</v>
      </c>
      <c r="AGS36" s="921">
        <v>1</v>
      </c>
      <c r="AGT36" s="921">
        <v>1</v>
      </c>
      <c r="AGU36" s="915">
        <v>0</v>
      </c>
      <c r="AGV36" s="924"/>
      <c r="AGW36" s="924"/>
      <c r="AGX36" s="921">
        <v>0</v>
      </c>
      <c r="AGY36" s="921">
        <v>0</v>
      </c>
      <c r="AGZ36" s="921">
        <v>0</v>
      </c>
      <c r="AHA36" s="921">
        <v>0</v>
      </c>
      <c r="AHB36" s="915">
        <v>0</v>
      </c>
      <c r="AHC36" s="924"/>
      <c r="AHD36" s="924"/>
      <c r="AHE36" s="921">
        <v>0</v>
      </c>
      <c r="AHF36" s="921">
        <v>0</v>
      </c>
      <c r="AHG36" s="921">
        <v>0</v>
      </c>
      <c r="AHH36" s="921">
        <v>0</v>
      </c>
      <c r="AHI36" s="915">
        <v>0</v>
      </c>
      <c r="AHJ36" s="924"/>
      <c r="AHK36" s="924"/>
      <c r="AHL36" s="921">
        <v>1</v>
      </c>
      <c r="AHM36" s="921">
        <v>1</v>
      </c>
      <c r="AHN36" s="921">
        <v>1</v>
      </c>
      <c r="AHO36" s="921">
        <v>1</v>
      </c>
      <c r="AHP36" s="915">
        <v>0.65</v>
      </c>
      <c r="AHQ36" s="924"/>
      <c r="AHR36" s="924"/>
      <c r="AHS36" s="921">
        <v>1</v>
      </c>
      <c r="AHT36" s="921">
        <v>1</v>
      </c>
      <c r="AHU36" s="921">
        <v>1</v>
      </c>
      <c r="AHV36" s="921">
        <v>1</v>
      </c>
      <c r="AHW36" s="915">
        <v>0.65</v>
      </c>
      <c r="AHX36" s="924"/>
      <c r="AHY36" s="924"/>
      <c r="AHZ36" s="921">
        <v>1</v>
      </c>
      <c r="AIA36" s="921">
        <v>1</v>
      </c>
      <c r="AIB36" s="921">
        <v>1</v>
      </c>
      <c r="AIC36" s="921">
        <v>1</v>
      </c>
      <c r="AID36" s="915">
        <v>0.65</v>
      </c>
      <c r="AIE36" s="924"/>
      <c r="AIF36" s="924"/>
      <c r="AIG36" s="921">
        <v>1</v>
      </c>
      <c r="AIH36" s="921">
        <v>1</v>
      </c>
      <c r="AII36" s="921">
        <v>1</v>
      </c>
      <c r="AIJ36" s="921">
        <v>1</v>
      </c>
      <c r="AIK36" s="915">
        <v>0.65</v>
      </c>
      <c r="AIL36" s="924"/>
      <c r="AIM36" s="924"/>
      <c r="AIN36" s="921">
        <v>1</v>
      </c>
      <c r="AIO36" s="921">
        <v>1</v>
      </c>
      <c r="AIP36" s="921">
        <v>1</v>
      </c>
      <c r="AIQ36" s="921">
        <v>1</v>
      </c>
      <c r="AIR36" s="915">
        <v>0.65</v>
      </c>
      <c r="AIS36" s="924"/>
      <c r="AIT36" s="924"/>
      <c r="AIU36" s="921">
        <v>1</v>
      </c>
      <c r="AIV36" s="921">
        <v>1</v>
      </c>
      <c r="AIW36" s="921">
        <v>1</v>
      </c>
      <c r="AIX36" s="921">
        <v>1</v>
      </c>
      <c r="AIY36" s="915">
        <v>0.65</v>
      </c>
      <c r="AIZ36" s="924"/>
      <c r="AJA36" s="924"/>
      <c r="AJB36" s="921">
        <v>1</v>
      </c>
      <c r="AJC36" s="921">
        <v>1</v>
      </c>
      <c r="AJD36" s="921">
        <v>1</v>
      </c>
      <c r="AJE36" s="921">
        <v>1</v>
      </c>
      <c r="AJF36" s="915">
        <v>0.65</v>
      </c>
      <c r="AJG36" s="924"/>
      <c r="AJH36" s="924"/>
      <c r="AJI36" s="921">
        <v>1</v>
      </c>
      <c r="AJJ36" s="921">
        <v>1</v>
      </c>
      <c r="AJK36" s="921">
        <v>1</v>
      </c>
      <c r="AJL36" s="921">
        <v>1</v>
      </c>
      <c r="AJM36" s="915">
        <v>0.65</v>
      </c>
      <c r="AJN36" s="924"/>
      <c r="AJO36" s="924"/>
      <c r="AJP36" s="921">
        <v>1</v>
      </c>
      <c r="AJQ36" s="921">
        <v>1</v>
      </c>
      <c r="AJR36" s="921">
        <v>1</v>
      </c>
      <c r="AJS36" s="921">
        <v>1</v>
      </c>
      <c r="AJT36" s="915">
        <v>0.65</v>
      </c>
      <c r="AJU36" s="924"/>
      <c r="AJV36" s="924"/>
      <c r="AJW36" s="921">
        <v>1</v>
      </c>
      <c r="AJX36" s="921">
        <v>1</v>
      </c>
      <c r="AJY36" s="921">
        <v>1</v>
      </c>
      <c r="AJZ36" s="921">
        <v>1</v>
      </c>
      <c r="AKA36" s="915">
        <v>0.65</v>
      </c>
      <c r="AKB36" s="924"/>
      <c r="AKC36" s="924"/>
      <c r="AKD36" s="921">
        <v>1</v>
      </c>
      <c r="AKE36" s="921">
        <v>1</v>
      </c>
      <c r="AKF36" s="921">
        <v>1</v>
      </c>
      <c r="AKG36" s="921">
        <v>1</v>
      </c>
      <c r="AKH36" s="915">
        <v>0.65</v>
      </c>
      <c r="AKI36" s="924"/>
      <c r="AKJ36" s="924"/>
      <c r="AKK36" s="921">
        <v>1</v>
      </c>
      <c r="AKL36" s="921">
        <v>1</v>
      </c>
      <c r="AKM36" s="921">
        <v>1</v>
      </c>
      <c r="AKN36" s="921">
        <v>1</v>
      </c>
      <c r="AKO36" s="915">
        <v>0.65</v>
      </c>
      <c r="AKP36" s="924"/>
      <c r="AKQ36" s="924"/>
      <c r="AKR36" s="921">
        <v>1</v>
      </c>
      <c r="AKS36" s="921">
        <v>1</v>
      </c>
      <c r="AKT36" s="921">
        <v>0</v>
      </c>
      <c r="AKU36" s="921">
        <v>1</v>
      </c>
      <c r="AKV36" s="915">
        <v>0.65</v>
      </c>
      <c r="AKW36" s="924"/>
      <c r="AKX36" s="924"/>
      <c r="AKY36" s="921">
        <v>1</v>
      </c>
      <c r="AKZ36" s="921">
        <v>1</v>
      </c>
      <c r="ALA36" s="921">
        <v>1</v>
      </c>
      <c r="ALB36" s="921">
        <v>1</v>
      </c>
      <c r="ALC36" s="915">
        <v>0.65</v>
      </c>
      <c r="ALD36" s="924"/>
      <c r="ALE36" s="924"/>
      <c r="ALF36" s="921">
        <v>1</v>
      </c>
      <c r="ALG36" s="921">
        <v>1</v>
      </c>
      <c r="ALH36" s="921">
        <v>1</v>
      </c>
      <c r="ALI36" s="921">
        <v>1</v>
      </c>
      <c r="ALJ36" s="915">
        <v>0.65</v>
      </c>
      <c r="ALK36" s="924"/>
      <c r="ALL36" s="924"/>
      <c r="ALM36" s="921">
        <v>1</v>
      </c>
      <c r="ALN36" s="921">
        <v>1</v>
      </c>
      <c r="ALO36" s="921">
        <v>1</v>
      </c>
      <c r="ALP36" s="921">
        <v>1</v>
      </c>
      <c r="ALQ36" s="915">
        <v>0.65</v>
      </c>
      <c r="ALR36" s="924"/>
      <c r="ALS36" s="924"/>
      <c r="ALT36" s="921">
        <v>1</v>
      </c>
      <c r="ALU36" s="921">
        <v>1</v>
      </c>
      <c r="ALV36" s="921">
        <v>1</v>
      </c>
      <c r="ALW36" s="921">
        <v>1</v>
      </c>
      <c r="ALX36" s="915">
        <v>0.65</v>
      </c>
      <c r="ALY36" s="924"/>
      <c r="ALZ36" s="924"/>
      <c r="AMA36" s="921">
        <v>1</v>
      </c>
      <c r="AMB36" s="921">
        <v>1</v>
      </c>
      <c r="AMC36" s="921">
        <v>1</v>
      </c>
      <c r="AMD36" s="921">
        <v>1</v>
      </c>
      <c r="AME36" s="915">
        <v>0.65</v>
      </c>
      <c r="AMF36" s="924"/>
      <c r="AMG36" s="924"/>
      <c r="AMH36" s="921">
        <v>0</v>
      </c>
      <c r="AMI36" s="921">
        <v>0</v>
      </c>
      <c r="AMJ36" s="921">
        <v>0</v>
      </c>
      <c r="AMK36" s="921">
        <v>0</v>
      </c>
      <c r="AML36" s="915">
        <v>0</v>
      </c>
      <c r="AMM36" s="924"/>
      <c r="AMN36" s="924"/>
      <c r="AMO36" s="921">
        <v>0</v>
      </c>
      <c r="AMP36" s="921">
        <v>0</v>
      </c>
      <c r="AMQ36" s="921">
        <v>0</v>
      </c>
      <c r="AMR36" s="921">
        <v>0</v>
      </c>
      <c r="AMS36" s="915">
        <v>0</v>
      </c>
      <c r="AMT36" s="924"/>
      <c r="AMU36" s="924"/>
      <c r="AMV36" s="921">
        <v>0</v>
      </c>
      <c r="AMW36" s="921">
        <v>0</v>
      </c>
      <c r="AMX36" s="921">
        <v>0</v>
      </c>
      <c r="AMY36" s="921">
        <v>0</v>
      </c>
      <c r="AMZ36" s="915">
        <v>0</v>
      </c>
      <c r="ANA36" s="924"/>
      <c r="ANB36" s="924"/>
      <c r="ANC36" s="921">
        <v>1</v>
      </c>
      <c r="AND36" s="921">
        <v>1</v>
      </c>
      <c r="ANE36" s="921">
        <v>1</v>
      </c>
      <c r="ANF36" s="921">
        <v>1</v>
      </c>
      <c r="ANG36" s="915">
        <v>0.65</v>
      </c>
      <c r="ANH36" s="924"/>
      <c r="ANI36" s="924"/>
      <c r="ANJ36" s="921">
        <v>1</v>
      </c>
      <c r="ANK36" s="921">
        <v>1</v>
      </c>
      <c r="ANL36" s="921">
        <v>1</v>
      </c>
      <c r="ANM36" s="921">
        <v>1</v>
      </c>
      <c r="ANN36" s="915">
        <v>0.65</v>
      </c>
      <c r="ANO36" s="924"/>
      <c r="ANP36" s="924"/>
      <c r="ANQ36" s="921">
        <v>1</v>
      </c>
      <c r="ANR36" s="921">
        <v>1</v>
      </c>
      <c r="ANS36" s="921">
        <v>1</v>
      </c>
      <c r="ANT36" s="921">
        <v>1</v>
      </c>
      <c r="ANU36" s="915">
        <v>0.65</v>
      </c>
      <c r="ANV36" s="924"/>
      <c r="ANW36" s="924"/>
      <c r="ANX36" s="921">
        <v>1</v>
      </c>
      <c r="ANY36" s="921">
        <v>1</v>
      </c>
      <c r="ANZ36" s="921">
        <v>1</v>
      </c>
      <c r="AOA36" s="921">
        <v>1</v>
      </c>
      <c r="AOB36" s="915">
        <v>0.65</v>
      </c>
      <c r="AOC36" s="924"/>
      <c r="AOD36" s="924"/>
      <c r="AOE36" s="921">
        <v>1</v>
      </c>
      <c r="AOF36" s="921">
        <v>1</v>
      </c>
      <c r="AOG36" s="921">
        <v>1</v>
      </c>
      <c r="AOH36" s="921">
        <v>1</v>
      </c>
      <c r="AOI36" s="915">
        <v>0.65</v>
      </c>
      <c r="AOJ36" s="924"/>
      <c r="AOK36" s="924"/>
      <c r="AOL36" s="921">
        <v>1</v>
      </c>
      <c r="AOM36" s="921">
        <v>1</v>
      </c>
      <c r="AON36" s="921">
        <v>1</v>
      </c>
      <c r="AOO36" s="921">
        <v>1</v>
      </c>
      <c r="AOP36" s="915">
        <v>0.65</v>
      </c>
      <c r="AOQ36" s="924"/>
      <c r="AOR36" s="924"/>
      <c r="AOS36" s="921">
        <v>1</v>
      </c>
      <c r="AOT36" s="921">
        <v>1</v>
      </c>
      <c r="AOU36" s="921">
        <v>1</v>
      </c>
      <c r="AOV36" s="921">
        <v>1</v>
      </c>
      <c r="AOW36" s="915">
        <v>0.65</v>
      </c>
    </row>
    <row r="37" spans="1:1089" s="764" customFormat="1" ht="10.5" customHeight="1">
      <c r="A37" s="769" t="s">
        <v>176</v>
      </c>
      <c r="B37" s="771" t="s">
        <v>177</v>
      </c>
      <c r="C37" s="772" t="str">
        <f t="shared" si="0"/>
        <v>Krzysztof Sałapa</v>
      </c>
      <c r="D37" s="771" t="s">
        <v>163</v>
      </c>
      <c r="E37" s="771" t="s">
        <v>7</v>
      </c>
      <c r="F37" s="757"/>
      <c r="G37" s="713">
        <v>1</v>
      </c>
      <c r="H37" s="713">
        <v>1</v>
      </c>
      <c r="I37" s="713">
        <v>1</v>
      </c>
      <c r="J37" s="713">
        <v>1</v>
      </c>
      <c r="K37" s="714">
        <v>0.65</v>
      </c>
      <c r="L37" s="715">
        <v>0</v>
      </c>
      <c r="M37" s="715">
        <v>0</v>
      </c>
      <c r="N37" s="713">
        <v>1</v>
      </c>
      <c r="O37" s="713">
        <v>1</v>
      </c>
      <c r="P37" s="713">
        <v>1</v>
      </c>
      <c r="Q37" s="713">
        <v>1</v>
      </c>
      <c r="R37" s="714">
        <v>0.65</v>
      </c>
      <c r="S37" s="715">
        <v>0</v>
      </c>
      <c r="T37" s="715">
        <v>0</v>
      </c>
      <c r="U37" s="713">
        <v>1</v>
      </c>
      <c r="V37" s="713">
        <v>1</v>
      </c>
      <c r="W37" s="713">
        <v>1</v>
      </c>
      <c r="X37" s="713">
        <v>1</v>
      </c>
      <c r="Y37" s="714">
        <v>0.65</v>
      </c>
      <c r="Z37" s="715">
        <v>0</v>
      </c>
      <c r="AA37" s="715">
        <v>0</v>
      </c>
      <c r="AB37" s="713">
        <v>0</v>
      </c>
      <c r="AC37" s="713">
        <v>1</v>
      </c>
      <c r="AD37" s="713">
        <v>1</v>
      </c>
      <c r="AE37" s="713">
        <v>1</v>
      </c>
      <c r="AF37" s="714">
        <v>0.65</v>
      </c>
      <c r="AG37" s="715">
        <v>0</v>
      </c>
      <c r="AH37" s="715">
        <v>0</v>
      </c>
      <c r="AI37" s="713">
        <v>1</v>
      </c>
      <c r="AJ37" s="713">
        <v>1</v>
      </c>
      <c r="AK37" s="713">
        <v>1</v>
      </c>
      <c r="AL37" s="713">
        <v>1</v>
      </c>
      <c r="AM37" s="714">
        <v>0.65</v>
      </c>
      <c r="AN37" s="715">
        <v>0</v>
      </c>
      <c r="AO37" s="715">
        <v>0</v>
      </c>
      <c r="AP37" s="713">
        <v>1</v>
      </c>
      <c r="AQ37" s="713">
        <v>1</v>
      </c>
      <c r="AR37" s="713">
        <v>1</v>
      </c>
      <c r="AS37" s="713">
        <v>1</v>
      </c>
      <c r="AT37" s="714">
        <v>0.65</v>
      </c>
      <c r="AU37" s="715">
        <v>0</v>
      </c>
      <c r="AV37" s="715">
        <v>0</v>
      </c>
      <c r="AW37" s="713">
        <v>1</v>
      </c>
      <c r="AX37" s="713">
        <v>1</v>
      </c>
      <c r="AY37" s="713">
        <v>1</v>
      </c>
      <c r="AZ37" s="713">
        <v>1</v>
      </c>
      <c r="BA37" s="714">
        <v>0.65</v>
      </c>
      <c r="BB37" s="715">
        <v>0</v>
      </c>
      <c r="BC37" s="715">
        <v>0</v>
      </c>
      <c r="BD37" s="716">
        <v>1</v>
      </c>
      <c r="BE37" s="716">
        <v>1</v>
      </c>
      <c r="BF37" s="716">
        <v>0</v>
      </c>
      <c r="BG37" s="716">
        <v>1</v>
      </c>
      <c r="BH37" s="716">
        <v>0</v>
      </c>
      <c r="BI37" s="717">
        <v>0</v>
      </c>
      <c r="BJ37" s="717">
        <v>0</v>
      </c>
      <c r="BK37" s="716">
        <v>1</v>
      </c>
      <c r="BL37" s="716">
        <v>1</v>
      </c>
      <c r="BM37" s="716">
        <v>1</v>
      </c>
      <c r="BN37" s="716">
        <v>1</v>
      </c>
      <c r="BO37" s="718">
        <v>0.65</v>
      </c>
      <c r="BP37" s="717">
        <v>0</v>
      </c>
      <c r="BQ37" s="717">
        <v>0</v>
      </c>
      <c r="BR37" s="716">
        <v>1</v>
      </c>
      <c r="BS37" s="716">
        <v>1</v>
      </c>
      <c r="BT37" s="716">
        <v>1</v>
      </c>
      <c r="BU37" s="716">
        <v>1</v>
      </c>
      <c r="BV37" s="718">
        <v>0.65</v>
      </c>
      <c r="BW37" s="717">
        <v>0</v>
      </c>
      <c r="BX37" s="717">
        <v>0</v>
      </c>
      <c r="BY37" s="716">
        <v>0</v>
      </c>
      <c r="BZ37" s="716">
        <v>0</v>
      </c>
      <c r="CA37" s="716">
        <v>0</v>
      </c>
      <c r="CB37" s="716">
        <v>0</v>
      </c>
      <c r="CC37" s="718">
        <v>0</v>
      </c>
      <c r="CD37" s="717">
        <v>0</v>
      </c>
      <c r="CE37" s="717">
        <v>0</v>
      </c>
      <c r="CF37" s="716">
        <v>0</v>
      </c>
      <c r="CG37" s="716">
        <v>0</v>
      </c>
      <c r="CH37" s="716">
        <v>0</v>
      </c>
      <c r="CI37" s="716">
        <v>0</v>
      </c>
      <c r="CJ37" s="718">
        <v>0</v>
      </c>
      <c r="CK37" s="717">
        <v>0</v>
      </c>
      <c r="CL37" s="717">
        <v>0</v>
      </c>
      <c r="CM37" s="716">
        <v>0</v>
      </c>
      <c r="CN37" s="716">
        <v>0</v>
      </c>
      <c r="CO37" s="716">
        <v>0</v>
      </c>
      <c r="CP37" s="716">
        <v>0</v>
      </c>
      <c r="CQ37" s="718">
        <v>0</v>
      </c>
      <c r="CR37" s="717">
        <v>0</v>
      </c>
      <c r="CS37" s="717">
        <v>0</v>
      </c>
      <c r="CT37" s="716">
        <v>1</v>
      </c>
      <c r="CU37" s="716">
        <v>1</v>
      </c>
      <c r="CV37" s="716">
        <v>1</v>
      </c>
      <c r="CW37" s="716">
        <v>1</v>
      </c>
      <c r="CX37" s="718">
        <v>0.65</v>
      </c>
      <c r="CY37" s="717">
        <v>0</v>
      </c>
      <c r="CZ37" s="717">
        <v>0</v>
      </c>
      <c r="DA37" s="716">
        <v>1</v>
      </c>
      <c r="DB37" s="716">
        <v>1</v>
      </c>
      <c r="DC37" s="716">
        <v>1</v>
      </c>
      <c r="DD37" s="716">
        <v>1</v>
      </c>
      <c r="DE37" s="718">
        <v>0.65</v>
      </c>
      <c r="DF37" s="717">
        <v>0</v>
      </c>
      <c r="DG37" s="717">
        <v>0</v>
      </c>
      <c r="DH37" s="716">
        <v>1</v>
      </c>
      <c r="DI37" s="716">
        <v>1</v>
      </c>
      <c r="DJ37" s="716">
        <v>1</v>
      </c>
      <c r="DK37" s="716">
        <v>1</v>
      </c>
      <c r="DL37" s="718">
        <v>0.65</v>
      </c>
      <c r="DM37" s="717">
        <v>0</v>
      </c>
      <c r="DN37" s="717">
        <v>0</v>
      </c>
      <c r="DO37" s="716">
        <v>1</v>
      </c>
      <c r="DP37" s="716">
        <v>1</v>
      </c>
      <c r="DQ37" s="716">
        <v>1</v>
      </c>
      <c r="DR37" s="716">
        <v>1</v>
      </c>
      <c r="DS37" s="718">
        <v>0.65</v>
      </c>
      <c r="DT37" s="717">
        <v>0</v>
      </c>
      <c r="DU37" s="717">
        <v>0</v>
      </c>
      <c r="DV37" s="716">
        <v>1</v>
      </c>
      <c r="DW37" s="716">
        <v>1</v>
      </c>
      <c r="DX37" s="716">
        <v>1</v>
      </c>
      <c r="DY37" s="716">
        <v>1</v>
      </c>
      <c r="DZ37" s="718">
        <v>0.65</v>
      </c>
      <c r="EA37" s="717">
        <v>0</v>
      </c>
      <c r="EB37" s="717">
        <v>0</v>
      </c>
      <c r="EC37" s="716">
        <v>1</v>
      </c>
      <c r="ED37" s="716">
        <v>1</v>
      </c>
      <c r="EE37" s="716">
        <v>1</v>
      </c>
      <c r="EF37" s="716">
        <v>1</v>
      </c>
      <c r="EG37" s="718">
        <v>0.65</v>
      </c>
      <c r="EH37" s="717">
        <v>0</v>
      </c>
      <c r="EI37" s="717">
        <v>0</v>
      </c>
      <c r="EJ37" s="716">
        <v>1</v>
      </c>
      <c r="EK37" s="716">
        <v>1</v>
      </c>
      <c r="EL37" s="716">
        <v>1</v>
      </c>
      <c r="EM37" s="716">
        <v>1</v>
      </c>
      <c r="EN37" s="718">
        <v>0.65</v>
      </c>
      <c r="EO37" s="717">
        <v>0</v>
      </c>
      <c r="EP37" s="717">
        <v>0</v>
      </c>
      <c r="EQ37" s="716">
        <v>1</v>
      </c>
      <c r="ER37" s="716">
        <v>1</v>
      </c>
      <c r="ES37" s="716">
        <v>1</v>
      </c>
      <c r="ET37" s="716">
        <v>1</v>
      </c>
      <c r="EU37" s="718">
        <v>0.65</v>
      </c>
      <c r="EV37" s="717">
        <v>0</v>
      </c>
      <c r="EW37" s="717">
        <v>0</v>
      </c>
      <c r="EX37" s="716">
        <v>1</v>
      </c>
      <c r="EY37" s="716">
        <v>1</v>
      </c>
      <c r="EZ37" s="716">
        <v>1</v>
      </c>
      <c r="FA37" s="716">
        <v>1</v>
      </c>
      <c r="FB37" s="718">
        <v>0.65</v>
      </c>
      <c r="FC37" s="717">
        <v>0</v>
      </c>
      <c r="FD37" s="717">
        <v>0</v>
      </c>
      <c r="FE37" s="716">
        <v>0</v>
      </c>
      <c r="FF37" s="716">
        <v>1</v>
      </c>
      <c r="FG37" s="716">
        <v>1</v>
      </c>
      <c r="FH37" s="716">
        <v>0</v>
      </c>
      <c r="FI37" s="718">
        <v>0.65</v>
      </c>
      <c r="FJ37" s="717">
        <v>0</v>
      </c>
      <c r="FK37" s="717">
        <v>0</v>
      </c>
      <c r="FL37" s="716">
        <v>1</v>
      </c>
      <c r="FM37" s="716">
        <v>1</v>
      </c>
      <c r="FN37" s="716">
        <v>1</v>
      </c>
      <c r="FO37" s="716">
        <v>1</v>
      </c>
      <c r="FP37" s="718">
        <v>0.65</v>
      </c>
      <c r="FQ37" s="717">
        <v>0</v>
      </c>
      <c r="FR37" s="717">
        <v>0</v>
      </c>
      <c r="FS37" s="716">
        <v>1</v>
      </c>
      <c r="FT37" s="716">
        <v>1</v>
      </c>
      <c r="FU37" s="716">
        <v>1</v>
      </c>
      <c r="FV37" s="716">
        <v>1</v>
      </c>
      <c r="FW37" s="718">
        <v>0.65</v>
      </c>
      <c r="FX37" s="717">
        <v>0</v>
      </c>
      <c r="FY37" s="717">
        <v>0</v>
      </c>
      <c r="FZ37" s="716">
        <v>1</v>
      </c>
      <c r="GA37" s="716">
        <v>1</v>
      </c>
      <c r="GB37" s="716">
        <v>1</v>
      </c>
      <c r="GC37" s="716">
        <v>1</v>
      </c>
      <c r="GD37" s="718">
        <v>0.65</v>
      </c>
      <c r="GE37" s="717">
        <v>0</v>
      </c>
      <c r="GF37" s="717">
        <v>0</v>
      </c>
      <c r="GG37" s="716">
        <v>1</v>
      </c>
      <c r="GH37" s="716">
        <v>1</v>
      </c>
      <c r="GI37" s="716">
        <v>1</v>
      </c>
      <c r="GJ37" s="716">
        <v>1</v>
      </c>
      <c r="GK37" s="718">
        <v>0.65</v>
      </c>
      <c r="GL37" s="717">
        <v>0</v>
      </c>
      <c r="GM37" s="717">
        <v>0</v>
      </c>
      <c r="GN37" s="716">
        <v>1</v>
      </c>
      <c r="GO37" s="716">
        <v>1</v>
      </c>
      <c r="GP37" s="716">
        <v>1</v>
      </c>
      <c r="GQ37" s="716">
        <v>1</v>
      </c>
      <c r="GR37" s="718">
        <v>0.65</v>
      </c>
      <c r="GS37" s="717">
        <v>0</v>
      </c>
      <c r="GT37" s="717">
        <v>0</v>
      </c>
      <c r="GU37" s="716">
        <v>1</v>
      </c>
      <c r="GV37" s="716">
        <v>1</v>
      </c>
      <c r="GW37" s="716">
        <v>1</v>
      </c>
      <c r="GX37" s="716">
        <v>1</v>
      </c>
      <c r="GY37" s="718">
        <v>0.65</v>
      </c>
      <c r="GZ37" s="717">
        <v>0</v>
      </c>
      <c r="HA37" s="717">
        <v>0</v>
      </c>
      <c r="HB37" s="716">
        <v>1</v>
      </c>
      <c r="HC37" s="716">
        <v>1</v>
      </c>
      <c r="HD37" s="716">
        <v>1</v>
      </c>
      <c r="HE37" s="716">
        <v>1</v>
      </c>
      <c r="HF37" s="718">
        <v>0.65</v>
      </c>
      <c r="HG37" s="717">
        <v>0</v>
      </c>
      <c r="HH37" s="717">
        <v>0</v>
      </c>
      <c r="HI37" s="716">
        <v>1</v>
      </c>
      <c r="HJ37" s="716">
        <v>1</v>
      </c>
      <c r="HK37" s="716">
        <v>0</v>
      </c>
      <c r="HL37" s="716">
        <v>0</v>
      </c>
      <c r="HM37" s="718">
        <v>0</v>
      </c>
      <c r="HN37" s="717">
        <v>0</v>
      </c>
      <c r="HO37" s="717">
        <v>0</v>
      </c>
      <c r="HP37" s="716">
        <v>0</v>
      </c>
      <c r="HQ37" s="716">
        <v>0</v>
      </c>
      <c r="HR37" s="716">
        <v>0</v>
      </c>
      <c r="HS37" s="716">
        <v>1</v>
      </c>
      <c r="HT37" s="718">
        <v>0.65</v>
      </c>
      <c r="HU37" s="717">
        <v>0</v>
      </c>
      <c r="HV37" s="717">
        <v>0</v>
      </c>
      <c r="HW37" s="716">
        <v>1</v>
      </c>
      <c r="HX37" s="716">
        <v>1</v>
      </c>
      <c r="HY37" s="716">
        <v>1</v>
      </c>
      <c r="HZ37" s="716">
        <v>1</v>
      </c>
      <c r="IA37" s="718">
        <v>0.65</v>
      </c>
      <c r="IB37" s="717">
        <v>0</v>
      </c>
      <c r="IC37" s="717">
        <v>0</v>
      </c>
      <c r="ID37" s="716">
        <v>1</v>
      </c>
      <c r="IE37" s="716">
        <v>1</v>
      </c>
      <c r="IF37" s="716">
        <v>1</v>
      </c>
      <c r="IG37" s="716">
        <v>1</v>
      </c>
      <c r="IH37" s="718">
        <v>0</v>
      </c>
      <c r="II37" s="717">
        <v>0</v>
      </c>
      <c r="IJ37" s="717">
        <v>0</v>
      </c>
      <c r="IK37" s="716">
        <v>1</v>
      </c>
      <c r="IL37" s="716">
        <v>1</v>
      </c>
      <c r="IM37" s="716">
        <v>1</v>
      </c>
      <c r="IN37" s="716">
        <v>1</v>
      </c>
      <c r="IO37" s="718">
        <v>0.65</v>
      </c>
      <c r="IP37" s="717">
        <v>0</v>
      </c>
      <c r="IQ37" s="717">
        <v>0</v>
      </c>
      <c r="IR37" s="716">
        <v>0</v>
      </c>
      <c r="IS37" s="716">
        <v>1</v>
      </c>
      <c r="IT37" s="716">
        <v>1</v>
      </c>
      <c r="IU37" s="716">
        <v>1</v>
      </c>
      <c r="IV37" s="718">
        <v>0.65</v>
      </c>
      <c r="IW37" s="717">
        <v>0</v>
      </c>
      <c r="IX37" s="717">
        <v>0</v>
      </c>
      <c r="IY37" s="716">
        <v>1</v>
      </c>
      <c r="IZ37" s="716">
        <v>1</v>
      </c>
      <c r="JA37" s="716">
        <v>1</v>
      </c>
      <c r="JB37" s="716">
        <v>1</v>
      </c>
      <c r="JC37" s="718">
        <v>0.65</v>
      </c>
      <c r="JD37" s="717">
        <v>0</v>
      </c>
      <c r="JE37" s="717">
        <v>0</v>
      </c>
      <c r="JF37" s="716">
        <v>0</v>
      </c>
      <c r="JG37" s="716">
        <v>0</v>
      </c>
      <c r="JH37" s="716">
        <v>0</v>
      </c>
      <c r="JI37" s="716">
        <v>1</v>
      </c>
      <c r="JJ37" s="718">
        <v>0.65</v>
      </c>
      <c r="JK37" s="717">
        <v>0</v>
      </c>
      <c r="JL37" s="717">
        <v>0</v>
      </c>
      <c r="JM37" s="716">
        <v>1</v>
      </c>
      <c r="JN37" s="716">
        <v>1</v>
      </c>
      <c r="JO37" s="716">
        <v>1</v>
      </c>
      <c r="JP37" s="716">
        <v>1</v>
      </c>
      <c r="JQ37" s="718">
        <v>0.65</v>
      </c>
      <c r="JR37" s="717">
        <v>0</v>
      </c>
      <c r="JS37" s="717">
        <v>0</v>
      </c>
      <c r="JT37" s="716">
        <v>1</v>
      </c>
      <c r="JU37" s="716">
        <v>1</v>
      </c>
      <c r="JV37" s="716">
        <v>1</v>
      </c>
      <c r="JW37" s="716">
        <v>1</v>
      </c>
      <c r="JX37" s="718">
        <v>0.65</v>
      </c>
      <c r="JY37" s="717">
        <v>0</v>
      </c>
      <c r="JZ37" s="717">
        <v>0</v>
      </c>
      <c r="KA37" s="716">
        <v>1</v>
      </c>
      <c r="KB37" s="716">
        <v>1</v>
      </c>
      <c r="KC37" s="716">
        <v>1</v>
      </c>
      <c r="KD37" s="716">
        <v>1</v>
      </c>
      <c r="KE37" s="718">
        <v>0.65</v>
      </c>
      <c r="KF37" s="717">
        <v>0</v>
      </c>
      <c r="KG37" s="717">
        <v>0</v>
      </c>
      <c r="KH37" s="716">
        <v>1</v>
      </c>
      <c r="KI37" s="716">
        <v>1</v>
      </c>
      <c r="KJ37" s="717">
        <v>0</v>
      </c>
      <c r="KK37" s="717">
        <v>0</v>
      </c>
      <c r="KL37" s="718">
        <v>0.65</v>
      </c>
      <c r="KM37" s="717">
        <v>0</v>
      </c>
      <c r="KN37" s="717">
        <v>0</v>
      </c>
      <c r="KO37" s="716">
        <v>1</v>
      </c>
      <c r="KP37" s="716">
        <v>1</v>
      </c>
      <c r="KQ37" s="717">
        <v>0</v>
      </c>
      <c r="KR37" s="716">
        <v>1</v>
      </c>
      <c r="KS37" s="718">
        <v>0.65</v>
      </c>
      <c r="KT37" s="717">
        <v>0</v>
      </c>
      <c r="KU37" s="717">
        <v>0</v>
      </c>
      <c r="KV37" s="717">
        <v>0</v>
      </c>
      <c r="KW37" s="716">
        <v>1</v>
      </c>
      <c r="KX37" s="716">
        <v>1</v>
      </c>
      <c r="KY37" s="716">
        <v>1</v>
      </c>
      <c r="KZ37" s="718">
        <v>0.65</v>
      </c>
      <c r="LA37" s="717">
        <v>0</v>
      </c>
      <c r="LB37" s="717">
        <v>0</v>
      </c>
      <c r="LC37" s="716">
        <v>1</v>
      </c>
      <c r="LD37" s="716">
        <v>1</v>
      </c>
      <c r="LE37" s="716">
        <v>1</v>
      </c>
      <c r="LF37" s="716">
        <v>1</v>
      </c>
      <c r="LG37" s="718">
        <v>0.65</v>
      </c>
      <c r="LH37" s="717">
        <v>0</v>
      </c>
      <c r="LI37" s="717">
        <v>0</v>
      </c>
      <c r="LJ37" s="716">
        <v>1</v>
      </c>
      <c r="LK37" s="716">
        <v>1</v>
      </c>
      <c r="LL37" s="716">
        <v>1</v>
      </c>
      <c r="LM37" s="716">
        <v>1</v>
      </c>
      <c r="LN37" s="718">
        <v>0.65</v>
      </c>
      <c r="LO37" s="717">
        <v>0</v>
      </c>
      <c r="LP37" s="717">
        <v>0</v>
      </c>
      <c r="LQ37" s="716">
        <v>1</v>
      </c>
      <c r="LR37" s="716">
        <v>1</v>
      </c>
      <c r="LS37" s="716">
        <v>1</v>
      </c>
      <c r="LT37" s="716">
        <v>1</v>
      </c>
      <c r="LU37" s="718">
        <v>0</v>
      </c>
      <c r="LV37" s="717">
        <v>0</v>
      </c>
      <c r="LW37" s="717">
        <v>0</v>
      </c>
      <c r="LX37" s="716">
        <v>1</v>
      </c>
      <c r="LY37" s="716">
        <v>1</v>
      </c>
      <c r="LZ37" s="716">
        <v>1</v>
      </c>
      <c r="MA37" s="716">
        <v>1</v>
      </c>
      <c r="MB37" s="718">
        <v>0.65</v>
      </c>
      <c r="MC37" s="717">
        <v>0</v>
      </c>
      <c r="MD37" s="717">
        <v>0</v>
      </c>
      <c r="ME37" s="716">
        <v>1</v>
      </c>
      <c r="MF37" s="716">
        <v>1</v>
      </c>
      <c r="MG37" s="716">
        <v>1</v>
      </c>
      <c r="MH37" s="716">
        <v>1</v>
      </c>
      <c r="MI37" s="718">
        <v>0.65</v>
      </c>
      <c r="MJ37" s="717">
        <v>0</v>
      </c>
      <c r="MK37" s="717">
        <v>0</v>
      </c>
      <c r="ML37" s="716">
        <v>1</v>
      </c>
      <c r="MM37" s="716">
        <v>1</v>
      </c>
      <c r="MN37" s="716">
        <v>1</v>
      </c>
      <c r="MO37" s="716">
        <v>1</v>
      </c>
      <c r="MP37" s="718">
        <v>0.65</v>
      </c>
      <c r="MQ37" s="717">
        <v>0</v>
      </c>
      <c r="MR37" s="717">
        <v>0</v>
      </c>
      <c r="MS37" s="716">
        <v>1</v>
      </c>
      <c r="MT37" s="716">
        <v>1</v>
      </c>
      <c r="MU37" s="716">
        <v>1</v>
      </c>
      <c r="MV37" s="716">
        <v>1</v>
      </c>
      <c r="MW37" s="718">
        <v>0.65</v>
      </c>
      <c r="MX37" s="717">
        <v>0</v>
      </c>
      <c r="MY37" s="717">
        <v>0</v>
      </c>
      <c r="MZ37" s="716">
        <v>1</v>
      </c>
      <c r="NA37" s="716">
        <v>1</v>
      </c>
      <c r="NB37" s="716">
        <v>1</v>
      </c>
      <c r="NC37" s="716">
        <v>1</v>
      </c>
      <c r="ND37" s="718">
        <v>0.65</v>
      </c>
      <c r="NE37" s="717">
        <v>0</v>
      </c>
      <c r="NF37" s="717">
        <v>0</v>
      </c>
      <c r="NG37" s="716">
        <v>1</v>
      </c>
      <c r="NH37" s="716">
        <v>1</v>
      </c>
      <c r="NI37" s="716">
        <v>1</v>
      </c>
      <c r="NJ37" s="716">
        <v>1</v>
      </c>
      <c r="NK37" s="718">
        <v>0.65</v>
      </c>
      <c r="NL37" s="717">
        <v>0</v>
      </c>
      <c r="NM37" s="717">
        <v>0</v>
      </c>
      <c r="NN37" s="716">
        <v>1</v>
      </c>
      <c r="NO37" s="716">
        <v>0</v>
      </c>
      <c r="NP37" s="716">
        <v>1</v>
      </c>
      <c r="NQ37" s="716">
        <v>0</v>
      </c>
      <c r="NR37" s="718">
        <v>0.65</v>
      </c>
      <c r="NS37" s="717">
        <v>0</v>
      </c>
      <c r="NT37" s="717">
        <v>0</v>
      </c>
      <c r="NU37" s="716">
        <v>1</v>
      </c>
      <c r="NV37" s="716">
        <v>0</v>
      </c>
      <c r="NW37" s="716">
        <v>1</v>
      </c>
      <c r="NX37" s="716">
        <v>1</v>
      </c>
      <c r="NY37" s="718">
        <v>0.65</v>
      </c>
      <c r="NZ37" s="717">
        <v>0</v>
      </c>
      <c r="OA37" s="717">
        <v>0</v>
      </c>
      <c r="OB37" s="716">
        <v>1</v>
      </c>
      <c r="OC37" s="716">
        <v>1</v>
      </c>
      <c r="OD37" s="716">
        <v>1</v>
      </c>
      <c r="OE37" s="716">
        <v>1</v>
      </c>
      <c r="OF37" s="718">
        <v>0.65</v>
      </c>
      <c r="OG37" s="717">
        <v>0</v>
      </c>
      <c r="OH37" s="717">
        <v>0</v>
      </c>
      <c r="OI37" s="716">
        <v>1</v>
      </c>
      <c r="OJ37" s="716">
        <v>1</v>
      </c>
      <c r="OK37" s="716">
        <v>1</v>
      </c>
      <c r="OL37" s="716">
        <v>1</v>
      </c>
      <c r="OM37" s="718">
        <v>0.65</v>
      </c>
      <c r="ON37" s="717">
        <v>0</v>
      </c>
      <c r="OO37" s="717">
        <v>0</v>
      </c>
      <c r="OP37" s="716">
        <v>1</v>
      </c>
      <c r="OQ37" s="716">
        <v>1</v>
      </c>
      <c r="OR37" s="716">
        <v>1</v>
      </c>
      <c r="OS37" s="716">
        <v>1</v>
      </c>
      <c r="OT37" s="718">
        <v>0.65</v>
      </c>
      <c r="OU37" s="717">
        <v>0</v>
      </c>
      <c r="OV37" s="717">
        <v>0</v>
      </c>
      <c r="OW37" s="716">
        <v>0</v>
      </c>
      <c r="OX37" s="716">
        <v>1</v>
      </c>
      <c r="OY37" s="716">
        <v>1</v>
      </c>
      <c r="OZ37" s="716">
        <v>1</v>
      </c>
      <c r="PA37" s="718">
        <v>0.65</v>
      </c>
      <c r="PB37" s="717">
        <v>0</v>
      </c>
      <c r="PC37" s="717">
        <v>0</v>
      </c>
      <c r="PD37" s="716">
        <v>1</v>
      </c>
      <c r="PE37" s="716">
        <v>1</v>
      </c>
      <c r="PF37" s="716">
        <v>1</v>
      </c>
      <c r="PG37" s="716">
        <v>0</v>
      </c>
      <c r="PH37" s="718">
        <v>0</v>
      </c>
      <c r="PI37" s="717">
        <v>0</v>
      </c>
      <c r="PJ37" s="717">
        <v>0</v>
      </c>
      <c r="PK37" s="716">
        <v>0</v>
      </c>
      <c r="PL37" s="716">
        <v>0</v>
      </c>
      <c r="PM37" s="716">
        <v>0</v>
      </c>
      <c r="PN37" s="716">
        <v>0</v>
      </c>
      <c r="PO37" s="718">
        <v>0</v>
      </c>
      <c r="PP37" s="717"/>
      <c r="PQ37" s="717"/>
      <c r="PR37" s="716">
        <v>1</v>
      </c>
      <c r="PS37" s="716">
        <v>1</v>
      </c>
      <c r="PT37" s="716">
        <v>1</v>
      </c>
      <c r="PU37" s="716">
        <v>1</v>
      </c>
      <c r="PV37" s="718">
        <v>0.65</v>
      </c>
      <c r="PW37" s="717"/>
      <c r="PX37" s="717"/>
      <c r="PY37" s="716">
        <v>1</v>
      </c>
      <c r="PZ37" s="716">
        <v>1</v>
      </c>
      <c r="QA37" s="716">
        <v>1</v>
      </c>
      <c r="QB37" s="716">
        <v>1</v>
      </c>
      <c r="QC37" s="718">
        <v>0.65</v>
      </c>
      <c r="QD37" s="717"/>
      <c r="QE37" s="717"/>
      <c r="QF37" s="716">
        <v>1</v>
      </c>
      <c r="QG37" s="716">
        <v>1</v>
      </c>
      <c r="QH37" s="716">
        <v>1</v>
      </c>
      <c r="QI37" s="716">
        <v>1</v>
      </c>
      <c r="QJ37" s="718">
        <v>0.65</v>
      </c>
      <c r="QK37" s="717"/>
      <c r="QL37" s="717"/>
      <c r="QM37" s="716">
        <v>0</v>
      </c>
      <c r="QN37" s="716">
        <v>0</v>
      </c>
      <c r="QO37" s="716">
        <v>1</v>
      </c>
      <c r="QP37" s="716">
        <v>1</v>
      </c>
      <c r="QQ37" s="718">
        <v>0.65</v>
      </c>
      <c r="QR37" s="717"/>
      <c r="QS37" s="717"/>
      <c r="QT37" s="716">
        <v>1</v>
      </c>
      <c r="QU37" s="716">
        <v>1</v>
      </c>
      <c r="QV37" s="716">
        <v>1</v>
      </c>
      <c r="QW37" s="716">
        <v>1</v>
      </c>
      <c r="QX37" s="718">
        <v>0.65</v>
      </c>
      <c r="QY37" s="717"/>
      <c r="QZ37" s="717"/>
      <c r="RA37" s="716">
        <v>1</v>
      </c>
      <c r="RB37" s="716">
        <v>1</v>
      </c>
      <c r="RC37" s="716">
        <v>1</v>
      </c>
      <c r="RD37" s="717"/>
      <c r="RE37" s="718">
        <v>0.65</v>
      </c>
      <c r="RF37" s="717"/>
      <c r="RG37" s="717"/>
      <c r="RH37" s="716">
        <v>1</v>
      </c>
      <c r="RI37" s="716">
        <v>1</v>
      </c>
      <c r="RJ37" s="716">
        <v>1</v>
      </c>
      <c r="RK37" s="716">
        <v>1</v>
      </c>
      <c r="RL37" s="718">
        <v>0.65</v>
      </c>
      <c r="RM37" s="717"/>
      <c r="RN37" s="717"/>
      <c r="RO37" s="716">
        <v>1</v>
      </c>
      <c r="RP37" s="716">
        <v>1</v>
      </c>
      <c r="RQ37" s="716">
        <v>1</v>
      </c>
      <c r="RR37" s="716">
        <v>1</v>
      </c>
      <c r="RS37" s="718">
        <v>0.65</v>
      </c>
      <c r="RT37" s="717"/>
      <c r="RU37" s="717"/>
      <c r="RV37" s="716">
        <v>1</v>
      </c>
      <c r="RW37" s="716">
        <v>1</v>
      </c>
      <c r="RX37" s="716">
        <v>1</v>
      </c>
      <c r="RY37" s="716">
        <v>1</v>
      </c>
      <c r="RZ37" s="718">
        <v>0.65</v>
      </c>
      <c r="SA37" s="717"/>
      <c r="SB37" s="717"/>
      <c r="SC37" s="716">
        <v>1</v>
      </c>
      <c r="SD37" s="716">
        <v>1</v>
      </c>
      <c r="SE37" s="716">
        <v>1</v>
      </c>
      <c r="SF37" s="716">
        <v>1</v>
      </c>
      <c r="SG37" s="718">
        <v>0.65</v>
      </c>
      <c r="SH37" s="717"/>
      <c r="SI37" s="717"/>
      <c r="SJ37" s="716">
        <v>1</v>
      </c>
      <c r="SK37" s="716">
        <v>1</v>
      </c>
      <c r="SL37" s="716">
        <v>1</v>
      </c>
      <c r="SM37" s="716">
        <v>1</v>
      </c>
      <c r="SN37" s="718">
        <v>0.65</v>
      </c>
      <c r="SO37" s="717"/>
      <c r="SP37" s="717"/>
      <c r="SQ37" s="716">
        <v>1</v>
      </c>
      <c r="SR37" s="716">
        <v>1</v>
      </c>
      <c r="SS37" s="716">
        <v>1</v>
      </c>
      <c r="ST37" s="716">
        <v>1</v>
      </c>
      <c r="SU37" s="762">
        <v>0.65</v>
      </c>
      <c r="SV37" s="755"/>
      <c r="SW37" s="749"/>
      <c r="SX37" s="748">
        <v>1</v>
      </c>
      <c r="SY37" s="748">
        <v>1</v>
      </c>
      <c r="SZ37" s="748">
        <v>1</v>
      </c>
      <c r="TA37" s="748">
        <v>1</v>
      </c>
      <c r="TB37" s="750">
        <v>0.65</v>
      </c>
      <c r="TC37" s="749"/>
      <c r="TD37" s="749"/>
      <c r="TE37" s="748">
        <v>1</v>
      </c>
      <c r="TF37" s="748">
        <v>1</v>
      </c>
      <c r="TG37" s="748">
        <v>1</v>
      </c>
      <c r="TH37" s="748">
        <v>1</v>
      </c>
      <c r="TI37" s="750">
        <v>0</v>
      </c>
      <c r="TJ37" s="749"/>
      <c r="TK37" s="749"/>
      <c r="TL37" s="748">
        <v>1</v>
      </c>
      <c r="TM37" s="748">
        <v>1</v>
      </c>
      <c r="TN37" s="748">
        <v>0</v>
      </c>
      <c r="TO37" s="748">
        <v>1</v>
      </c>
      <c r="TP37" s="750">
        <v>0.65</v>
      </c>
      <c r="TQ37" s="749"/>
      <c r="TR37" s="749"/>
      <c r="TS37" s="748">
        <v>1</v>
      </c>
      <c r="TT37" s="748">
        <v>1</v>
      </c>
      <c r="TU37" s="748">
        <v>1</v>
      </c>
      <c r="TV37" s="748">
        <v>1</v>
      </c>
      <c r="TW37" s="750">
        <v>0.65</v>
      </c>
      <c r="TX37" s="749"/>
      <c r="TY37" s="766"/>
      <c r="TZ37" s="761">
        <v>1</v>
      </c>
      <c r="UA37" s="756">
        <v>1</v>
      </c>
      <c r="UB37" s="748">
        <v>1</v>
      </c>
      <c r="UC37" s="748">
        <v>1</v>
      </c>
      <c r="UD37" s="750">
        <v>0.65</v>
      </c>
      <c r="UE37" s="749"/>
      <c r="UF37" s="749"/>
      <c r="UG37" s="748">
        <v>1</v>
      </c>
      <c r="UH37" s="748">
        <v>1</v>
      </c>
      <c r="UI37" s="748">
        <v>0</v>
      </c>
      <c r="UJ37" s="748">
        <v>1</v>
      </c>
      <c r="UK37" s="750">
        <v>0.65</v>
      </c>
      <c r="UL37" s="749"/>
      <c r="UM37" s="749"/>
      <c r="UN37" s="748">
        <v>1</v>
      </c>
      <c r="UO37" s="748">
        <v>1</v>
      </c>
      <c r="UP37" s="748">
        <v>1</v>
      </c>
      <c r="UQ37" s="748">
        <v>1</v>
      </c>
      <c r="UR37" s="750">
        <v>0.65</v>
      </c>
      <c r="US37" s="749"/>
      <c r="UT37" s="749"/>
      <c r="UU37" s="748">
        <v>1</v>
      </c>
      <c r="UV37" s="748">
        <v>1</v>
      </c>
      <c r="UW37" s="748">
        <v>1</v>
      </c>
      <c r="UX37" s="748">
        <v>1</v>
      </c>
      <c r="UY37" s="750">
        <v>0.65</v>
      </c>
      <c r="UZ37" s="749"/>
      <c r="VA37" s="749"/>
      <c r="VB37" s="748">
        <v>1</v>
      </c>
      <c r="VC37" s="767">
        <v>1</v>
      </c>
      <c r="VD37" s="761">
        <v>1</v>
      </c>
      <c r="VE37" s="761">
        <v>1</v>
      </c>
      <c r="VF37" s="762">
        <v>0.65</v>
      </c>
      <c r="VG37" s="763"/>
      <c r="VH37" s="763"/>
      <c r="VI37" s="761">
        <v>0</v>
      </c>
      <c r="VJ37" s="761">
        <v>0</v>
      </c>
      <c r="VK37" s="761">
        <v>0</v>
      </c>
      <c r="VL37" s="761">
        <v>0</v>
      </c>
      <c r="VM37" s="761">
        <v>0</v>
      </c>
      <c r="VN37" s="763"/>
      <c r="VO37" s="763"/>
      <c r="VP37" s="761">
        <v>1</v>
      </c>
      <c r="VQ37" s="761">
        <v>1</v>
      </c>
      <c r="VR37" s="761">
        <v>1</v>
      </c>
      <c r="VS37" s="761">
        <v>1</v>
      </c>
      <c r="VT37" s="762">
        <v>0.65</v>
      </c>
      <c r="VU37" s="763"/>
      <c r="VV37" s="763"/>
      <c r="VW37" s="761">
        <v>1</v>
      </c>
      <c r="VX37" s="761">
        <v>1</v>
      </c>
      <c r="VY37" s="761">
        <v>1</v>
      </c>
      <c r="VZ37" s="761">
        <v>1</v>
      </c>
      <c r="WA37" s="762">
        <v>0.65</v>
      </c>
      <c r="WB37" s="763"/>
      <c r="WC37" s="763"/>
      <c r="WD37" s="761">
        <v>1</v>
      </c>
      <c r="WE37" s="761">
        <v>1</v>
      </c>
      <c r="WF37" s="761">
        <v>1</v>
      </c>
      <c r="WG37" s="761">
        <v>0</v>
      </c>
      <c r="WH37" s="762">
        <v>0</v>
      </c>
      <c r="WI37" s="763"/>
      <c r="WJ37" s="763"/>
      <c r="WK37" s="761">
        <v>1</v>
      </c>
      <c r="WL37" s="761">
        <v>1</v>
      </c>
      <c r="WM37" s="761">
        <v>1</v>
      </c>
      <c r="WN37" s="761">
        <v>1</v>
      </c>
      <c r="WO37" s="762">
        <v>0.65</v>
      </c>
      <c r="WP37" s="763"/>
      <c r="WQ37" s="763"/>
      <c r="WR37" s="761">
        <v>0</v>
      </c>
      <c r="WS37" s="761">
        <v>0</v>
      </c>
      <c r="WT37" s="761">
        <v>1</v>
      </c>
      <c r="WU37" s="761">
        <v>1</v>
      </c>
      <c r="WV37" s="762">
        <v>0.65</v>
      </c>
      <c r="WW37" s="763"/>
      <c r="WX37" s="763"/>
      <c r="WY37" s="761">
        <v>1</v>
      </c>
      <c r="WZ37" s="761">
        <v>1</v>
      </c>
      <c r="XA37" s="761">
        <v>1</v>
      </c>
      <c r="XB37" s="761">
        <v>1</v>
      </c>
      <c r="XC37" s="762">
        <v>0.65</v>
      </c>
      <c r="XD37" s="763"/>
      <c r="XE37" s="763"/>
      <c r="XF37" s="761">
        <v>1</v>
      </c>
      <c r="XG37" s="761">
        <v>1</v>
      </c>
      <c r="XH37" s="761">
        <v>1</v>
      </c>
      <c r="XI37" s="761">
        <v>1</v>
      </c>
      <c r="XJ37" s="762">
        <v>0.65</v>
      </c>
      <c r="XK37" s="763"/>
      <c r="XL37" s="763"/>
      <c r="XM37" s="761">
        <v>0</v>
      </c>
      <c r="XN37" s="761">
        <v>0</v>
      </c>
      <c r="XO37" s="761">
        <v>0</v>
      </c>
      <c r="XP37" s="761">
        <v>0</v>
      </c>
      <c r="XQ37" s="761">
        <v>0</v>
      </c>
      <c r="XR37" s="763"/>
      <c r="XS37" s="763"/>
      <c r="XT37" s="761">
        <v>1</v>
      </c>
      <c r="XU37" s="761">
        <v>1</v>
      </c>
      <c r="XV37" s="761">
        <v>1</v>
      </c>
      <c r="XW37" s="761">
        <v>1</v>
      </c>
      <c r="XX37" s="762">
        <v>0.65</v>
      </c>
      <c r="XY37" s="763"/>
      <c r="XZ37" s="763"/>
      <c r="YA37" s="761">
        <v>1</v>
      </c>
      <c r="YB37" s="761">
        <v>1</v>
      </c>
      <c r="YC37" s="761">
        <v>1</v>
      </c>
      <c r="YD37" s="761">
        <v>1</v>
      </c>
      <c r="YE37" s="762">
        <v>0.65</v>
      </c>
      <c r="YF37" s="763"/>
      <c r="YG37" s="763"/>
      <c r="YH37" s="761">
        <v>1</v>
      </c>
      <c r="YI37" s="761">
        <v>1</v>
      </c>
      <c r="YJ37" s="761">
        <v>0</v>
      </c>
      <c r="YK37" s="761">
        <v>0</v>
      </c>
      <c r="YL37" s="761">
        <v>0</v>
      </c>
      <c r="YM37" s="763"/>
      <c r="YN37" s="763"/>
      <c r="YO37" s="761">
        <v>1</v>
      </c>
      <c r="YP37" s="761">
        <v>1</v>
      </c>
      <c r="YQ37" s="761">
        <v>1</v>
      </c>
      <c r="YR37" s="761">
        <v>0</v>
      </c>
      <c r="YS37" s="761">
        <v>0.65</v>
      </c>
      <c r="YT37" s="763"/>
      <c r="YU37" s="763"/>
      <c r="YV37" s="761">
        <v>1</v>
      </c>
      <c r="YW37" s="761">
        <v>0</v>
      </c>
      <c r="YX37" s="761">
        <v>1</v>
      </c>
      <c r="YY37" s="761">
        <v>1</v>
      </c>
      <c r="YZ37" s="762">
        <v>0.65</v>
      </c>
      <c r="ZA37" s="763"/>
      <c r="ZB37" s="763"/>
      <c r="ZC37" s="761">
        <v>1</v>
      </c>
      <c r="ZD37" s="761">
        <v>1</v>
      </c>
      <c r="ZE37" s="761">
        <v>1</v>
      </c>
      <c r="ZF37" s="761">
        <v>1</v>
      </c>
      <c r="ZG37" s="762">
        <v>0.65</v>
      </c>
      <c r="ZH37" s="763"/>
      <c r="ZI37" s="763"/>
      <c r="ZJ37" s="761">
        <v>1</v>
      </c>
      <c r="ZK37" s="761">
        <v>1</v>
      </c>
      <c r="ZL37" s="761">
        <v>1</v>
      </c>
      <c r="ZM37" s="761">
        <v>0</v>
      </c>
      <c r="ZN37" s="762">
        <v>0</v>
      </c>
      <c r="ZO37" s="763"/>
      <c r="ZP37" s="763"/>
      <c r="ZQ37" s="761">
        <v>1</v>
      </c>
      <c r="ZR37" s="761">
        <v>1</v>
      </c>
      <c r="ZS37" s="761">
        <v>1</v>
      </c>
      <c r="ZT37" s="761">
        <v>1</v>
      </c>
      <c r="ZU37" s="762">
        <v>0.65</v>
      </c>
      <c r="ZV37" s="763"/>
      <c r="ZW37" s="763"/>
      <c r="ZX37" s="761">
        <v>1</v>
      </c>
      <c r="ZY37" s="761">
        <v>1</v>
      </c>
      <c r="ZZ37" s="761">
        <v>1</v>
      </c>
      <c r="AAA37" s="761">
        <v>1</v>
      </c>
      <c r="AAB37" s="762">
        <v>0.65</v>
      </c>
      <c r="AAC37" s="763"/>
      <c r="AAD37" s="763"/>
      <c r="AAE37" s="761">
        <v>1</v>
      </c>
      <c r="AAF37" s="761">
        <v>1</v>
      </c>
      <c r="AAG37" s="761">
        <v>1</v>
      </c>
      <c r="AAH37" s="761">
        <v>1</v>
      </c>
      <c r="AAI37" s="762">
        <v>0.65</v>
      </c>
      <c r="AAJ37" s="763"/>
      <c r="AAK37" s="763"/>
      <c r="AAL37" s="761">
        <v>1</v>
      </c>
      <c r="AAM37" s="761">
        <v>1</v>
      </c>
      <c r="AAN37" s="761">
        <v>1</v>
      </c>
      <c r="AAO37" s="761">
        <v>1</v>
      </c>
      <c r="AAP37" s="762">
        <v>0.65</v>
      </c>
      <c r="AAQ37" s="763"/>
      <c r="AAR37" s="763"/>
      <c r="AAS37" s="761">
        <v>1</v>
      </c>
      <c r="AAT37" s="761">
        <v>1</v>
      </c>
      <c r="AAU37" s="761">
        <v>1</v>
      </c>
      <c r="AAV37" s="761">
        <v>1</v>
      </c>
      <c r="AAW37" s="762">
        <v>0.65</v>
      </c>
      <c r="AAX37" s="763"/>
      <c r="AAY37" s="763"/>
      <c r="AAZ37" s="761">
        <v>1</v>
      </c>
      <c r="ABA37" s="761">
        <v>1</v>
      </c>
      <c r="ABB37" s="761">
        <v>1</v>
      </c>
      <c r="ABC37" s="761">
        <v>1</v>
      </c>
      <c r="ABD37" s="762">
        <v>0.65</v>
      </c>
      <c r="ABE37" s="763"/>
      <c r="ABF37" s="763"/>
      <c r="ABG37" s="761">
        <v>1</v>
      </c>
      <c r="ABH37" s="761">
        <v>1</v>
      </c>
      <c r="ABI37" s="761">
        <v>1</v>
      </c>
      <c r="ABJ37" s="761">
        <v>1</v>
      </c>
      <c r="ABK37" s="762">
        <v>0.65</v>
      </c>
      <c r="ABL37" s="763"/>
      <c r="ABM37" s="763"/>
      <c r="ABN37" s="761">
        <v>1</v>
      </c>
      <c r="ABO37" s="761">
        <v>1</v>
      </c>
      <c r="ABP37" s="761">
        <v>1</v>
      </c>
      <c r="ABQ37" s="761">
        <v>1</v>
      </c>
      <c r="ABR37" s="762">
        <v>0.65</v>
      </c>
      <c r="ABS37" s="763"/>
      <c r="ABT37" s="763"/>
      <c r="ABU37" s="761">
        <v>1</v>
      </c>
      <c r="ABV37" s="761">
        <v>1</v>
      </c>
      <c r="ABW37" s="761">
        <v>1</v>
      </c>
      <c r="ABX37" s="761">
        <v>1</v>
      </c>
      <c r="ABY37" s="762">
        <v>0.65</v>
      </c>
      <c r="ABZ37" s="763"/>
      <c r="ACA37" s="763"/>
      <c r="ACB37" s="761">
        <v>1</v>
      </c>
      <c r="ACC37" s="761">
        <v>1</v>
      </c>
      <c r="ACD37" s="761">
        <v>1</v>
      </c>
      <c r="ACE37" s="761">
        <v>1</v>
      </c>
      <c r="ACF37" s="762">
        <v>0.65</v>
      </c>
      <c r="ACG37" s="763"/>
      <c r="ACH37" s="763"/>
      <c r="ACI37" s="761">
        <v>0</v>
      </c>
      <c r="ACJ37" s="761">
        <v>1</v>
      </c>
      <c r="ACK37" s="761">
        <v>1</v>
      </c>
      <c r="ACL37" s="761">
        <v>1</v>
      </c>
      <c r="ACM37" s="762">
        <v>0.65</v>
      </c>
      <c r="ACN37" s="763"/>
      <c r="ACO37" s="763"/>
      <c r="ACP37" s="761">
        <v>1</v>
      </c>
      <c r="ACQ37" s="761">
        <v>1</v>
      </c>
      <c r="ACR37" s="761">
        <v>1</v>
      </c>
      <c r="ACS37" s="761">
        <v>1</v>
      </c>
      <c r="ACT37" s="762">
        <v>0.65</v>
      </c>
      <c r="ACU37" s="763"/>
      <c r="ACV37" s="763"/>
      <c r="ACW37" s="761">
        <v>1</v>
      </c>
      <c r="ACX37" s="761">
        <v>1</v>
      </c>
      <c r="ACY37" s="761">
        <v>1</v>
      </c>
      <c r="ACZ37" s="761">
        <v>1</v>
      </c>
      <c r="ADA37" s="762">
        <v>0.65</v>
      </c>
      <c r="ADB37" s="763"/>
      <c r="ADC37" s="763"/>
      <c r="ADD37" s="761">
        <v>1</v>
      </c>
      <c r="ADE37" s="761">
        <v>1</v>
      </c>
      <c r="ADF37" s="761">
        <v>1</v>
      </c>
      <c r="ADG37" s="761">
        <v>1</v>
      </c>
      <c r="ADH37" s="762">
        <v>0</v>
      </c>
      <c r="ADI37" s="763"/>
      <c r="ADJ37" s="763"/>
      <c r="ADK37" s="761">
        <v>1</v>
      </c>
      <c r="ADL37" s="761">
        <v>1</v>
      </c>
      <c r="ADM37" s="761">
        <v>0</v>
      </c>
      <c r="ADN37" s="761">
        <v>0</v>
      </c>
      <c r="ADO37" s="762">
        <v>0</v>
      </c>
      <c r="ADP37" s="763"/>
      <c r="ADQ37" s="763"/>
      <c r="ADR37" s="761">
        <v>0</v>
      </c>
      <c r="ADS37" s="761">
        <v>0</v>
      </c>
      <c r="ADT37" s="761">
        <v>1</v>
      </c>
      <c r="ADU37" s="761">
        <v>1</v>
      </c>
      <c r="ADV37" s="762">
        <v>0.65</v>
      </c>
      <c r="ADW37" s="763"/>
      <c r="ADX37" s="763"/>
      <c r="ADY37" s="761">
        <v>1</v>
      </c>
      <c r="ADZ37" s="761">
        <v>1</v>
      </c>
      <c r="AEA37" s="761">
        <v>1</v>
      </c>
      <c r="AEB37" s="761">
        <v>1</v>
      </c>
      <c r="AEC37" s="762">
        <v>0.65</v>
      </c>
      <c r="AED37" s="763"/>
      <c r="AEE37" s="763"/>
      <c r="AEF37" s="761">
        <v>1</v>
      </c>
      <c r="AEG37" s="761">
        <v>1</v>
      </c>
      <c r="AEH37" s="761">
        <v>1</v>
      </c>
      <c r="AEI37" s="761">
        <v>1</v>
      </c>
      <c r="AEJ37" s="762">
        <v>0.65</v>
      </c>
      <c r="AEK37" s="763"/>
      <c r="AEL37" s="763"/>
      <c r="AEM37" s="761">
        <v>0</v>
      </c>
      <c r="AEN37" s="761">
        <v>0</v>
      </c>
      <c r="AEO37" s="761">
        <v>0</v>
      </c>
      <c r="AEP37" s="761">
        <v>0</v>
      </c>
      <c r="AEQ37" s="762">
        <v>0.65</v>
      </c>
      <c r="AER37" s="763"/>
      <c r="AES37" s="763"/>
      <c r="AET37" s="761">
        <v>1</v>
      </c>
      <c r="AEU37" s="761">
        <v>1</v>
      </c>
      <c r="AEV37" s="761">
        <v>1</v>
      </c>
      <c r="AEW37" s="761">
        <v>1</v>
      </c>
      <c r="AEX37" s="762">
        <v>0.65</v>
      </c>
      <c r="AEY37" s="763"/>
      <c r="AEZ37" s="763"/>
      <c r="AFA37" s="761">
        <v>1</v>
      </c>
      <c r="AFB37" s="761">
        <v>1</v>
      </c>
      <c r="AFC37" s="761">
        <v>1</v>
      </c>
      <c r="AFD37" s="761">
        <v>1</v>
      </c>
      <c r="AFE37" s="762">
        <v>0.65</v>
      </c>
      <c r="AFF37" s="763"/>
      <c r="AFG37" s="763"/>
      <c r="AFH37" s="761">
        <v>1</v>
      </c>
      <c r="AFI37" s="761">
        <v>1</v>
      </c>
      <c r="AFJ37" s="761">
        <v>1</v>
      </c>
      <c r="AFK37" s="761">
        <v>1</v>
      </c>
      <c r="AFL37" s="762">
        <v>0</v>
      </c>
      <c r="AFM37" s="763"/>
      <c r="AFN37" s="763"/>
      <c r="AFO37" s="761">
        <v>1</v>
      </c>
      <c r="AFP37" s="761">
        <v>1</v>
      </c>
      <c r="AFQ37" s="761">
        <v>1</v>
      </c>
      <c r="AFR37" s="761">
        <v>1</v>
      </c>
      <c r="AFS37" s="762">
        <v>0.65</v>
      </c>
      <c r="AFT37" s="763"/>
      <c r="AFU37" s="763"/>
      <c r="AFV37" s="761">
        <v>1</v>
      </c>
      <c r="AFW37" s="761">
        <v>1</v>
      </c>
      <c r="AFX37" s="761">
        <v>1</v>
      </c>
      <c r="AFY37" s="761">
        <v>1</v>
      </c>
      <c r="AFZ37" s="762">
        <v>0.65</v>
      </c>
      <c r="AGA37" s="763"/>
      <c r="AGB37" s="763"/>
      <c r="AGC37" s="761">
        <v>1</v>
      </c>
      <c r="AGD37" s="761">
        <v>1</v>
      </c>
      <c r="AGE37" s="761">
        <v>1</v>
      </c>
      <c r="AGF37" s="761">
        <v>1</v>
      </c>
      <c r="AGG37" s="762">
        <v>0.65</v>
      </c>
      <c r="AGH37" s="763"/>
      <c r="AGI37" s="763"/>
      <c r="AGJ37" s="761">
        <v>1</v>
      </c>
      <c r="AGK37" s="761">
        <v>1</v>
      </c>
      <c r="AGL37" s="761">
        <v>1</v>
      </c>
      <c r="AGM37" s="761">
        <v>1</v>
      </c>
      <c r="AGN37" s="762">
        <v>0.65</v>
      </c>
      <c r="AGO37" s="763"/>
      <c r="AGP37" s="763"/>
      <c r="AGQ37" s="761">
        <v>1</v>
      </c>
      <c r="AGR37" s="761">
        <v>1</v>
      </c>
      <c r="AGS37" s="761">
        <v>1</v>
      </c>
      <c r="AGT37" s="761">
        <v>1</v>
      </c>
      <c r="AGU37" s="762">
        <v>0.65</v>
      </c>
      <c r="AGV37" s="763"/>
      <c r="AGW37" s="763"/>
      <c r="AGX37" s="761">
        <v>1</v>
      </c>
      <c r="AGY37" s="761">
        <v>1</v>
      </c>
      <c r="AGZ37" s="761">
        <v>1</v>
      </c>
      <c r="AHA37" s="761">
        <v>1</v>
      </c>
      <c r="AHB37" s="762">
        <v>0.65</v>
      </c>
      <c r="AHC37" s="763"/>
      <c r="AHD37" s="763"/>
      <c r="AHE37" s="761">
        <v>1</v>
      </c>
      <c r="AHF37" s="761">
        <v>1</v>
      </c>
      <c r="AHG37" s="761">
        <v>1</v>
      </c>
      <c r="AHH37" s="761">
        <v>1</v>
      </c>
      <c r="AHI37" s="762">
        <v>0</v>
      </c>
      <c r="AHJ37" s="763"/>
      <c r="AHK37" s="763"/>
      <c r="AHL37" s="761">
        <v>1</v>
      </c>
      <c r="AHM37" s="761">
        <v>1</v>
      </c>
      <c r="AHN37" s="761">
        <v>1</v>
      </c>
      <c r="AHO37" s="761">
        <v>1</v>
      </c>
      <c r="AHP37" s="762">
        <v>0.65</v>
      </c>
      <c r="AHQ37" s="763"/>
      <c r="AHR37" s="763"/>
      <c r="AHS37" s="761">
        <v>1</v>
      </c>
      <c r="AHT37" s="761">
        <v>1</v>
      </c>
      <c r="AHU37" s="761">
        <v>1</v>
      </c>
      <c r="AHV37" s="761">
        <v>1</v>
      </c>
      <c r="AHW37" s="762">
        <v>0.65</v>
      </c>
      <c r="AHX37" s="763"/>
      <c r="AHY37" s="763"/>
      <c r="AHZ37" s="761">
        <v>1</v>
      </c>
      <c r="AIA37" s="761">
        <v>0</v>
      </c>
      <c r="AIB37" s="761">
        <v>0</v>
      </c>
      <c r="AIC37" s="761">
        <v>0</v>
      </c>
      <c r="AID37" s="762">
        <v>0</v>
      </c>
      <c r="AIE37" s="763"/>
      <c r="AIF37" s="763"/>
      <c r="AIG37" s="761">
        <v>0</v>
      </c>
      <c r="AIH37" s="761">
        <v>0</v>
      </c>
      <c r="AII37" s="761">
        <v>0</v>
      </c>
      <c r="AIJ37" s="761">
        <v>0</v>
      </c>
      <c r="AIK37" s="761">
        <v>0</v>
      </c>
      <c r="AIL37" s="763"/>
      <c r="AIM37" s="763"/>
      <c r="AIN37" s="761">
        <v>0</v>
      </c>
      <c r="AIO37" s="761">
        <v>0</v>
      </c>
      <c r="AIP37" s="761">
        <v>0</v>
      </c>
      <c r="AIQ37" s="761">
        <v>0</v>
      </c>
      <c r="AIR37" s="761">
        <v>0</v>
      </c>
      <c r="AIS37" s="763"/>
      <c r="AIT37" s="763"/>
      <c r="AIU37" s="761">
        <v>0</v>
      </c>
      <c r="AIV37" s="761">
        <v>0</v>
      </c>
      <c r="AIW37" s="761">
        <v>1</v>
      </c>
      <c r="AIX37" s="761">
        <v>1</v>
      </c>
      <c r="AIY37" s="761">
        <v>0.65</v>
      </c>
      <c r="AIZ37" s="763"/>
      <c r="AJA37" s="763"/>
      <c r="AJB37" s="761">
        <v>1</v>
      </c>
      <c r="AJC37" s="761">
        <v>1</v>
      </c>
      <c r="AJD37" s="761">
        <v>1</v>
      </c>
      <c r="AJE37" s="761">
        <v>1</v>
      </c>
      <c r="AJF37" s="762">
        <v>0.65</v>
      </c>
      <c r="AJG37" s="763"/>
      <c r="AJH37" s="763"/>
      <c r="AJI37" s="761">
        <v>1</v>
      </c>
      <c r="AJJ37" s="761">
        <v>1</v>
      </c>
      <c r="AJK37" s="761">
        <v>1</v>
      </c>
      <c r="AJL37" s="761">
        <v>1</v>
      </c>
      <c r="AJM37" s="762">
        <v>0.65</v>
      </c>
      <c r="AJN37" s="763"/>
      <c r="AJO37" s="763"/>
      <c r="AJP37" s="761">
        <v>1</v>
      </c>
      <c r="AJQ37" s="761">
        <v>1</v>
      </c>
      <c r="AJR37" s="761">
        <v>1</v>
      </c>
      <c r="AJS37" s="761">
        <v>1</v>
      </c>
      <c r="AJT37" s="762">
        <v>0.65</v>
      </c>
      <c r="AJU37" s="763"/>
      <c r="AJV37" s="763"/>
      <c r="AJW37" s="761">
        <v>1</v>
      </c>
      <c r="AJX37" s="761">
        <v>1</v>
      </c>
      <c r="AJY37" s="761">
        <v>1</v>
      </c>
      <c r="AJZ37" s="761">
        <v>1</v>
      </c>
      <c r="AKA37" s="762">
        <v>0.65</v>
      </c>
      <c r="AKB37" s="763"/>
      <c r="AKC37" s="763"/>
      <c r="AKD37" s="761">
        <v>1</v>
      </c>
      <c r="AKE37" s="761">
        <v>1</v>
      </c>
      <c r="AKF37" s="761">
        <v>1</v>
      </c>
      <c r="AKG37" s="761">
        <v>1</v>
      </c>
      <c r="AKH37" s="762">
        <v>0.65</v>
      </c>
      <c r="AKI37" s="763"/>
      <c r="AKJ37" s="763"/>
      <c r="AKK37" s="761">
        <v>1</v>
      </c>
      <c r="AKL37" s="761">
        <v>1</v>
      </c>
      <c r="AKM37" s="761">
        <v>1</v>
      </c>
      <c r="AKN37" s="761">
        <v>1</v>
      </c>
      <c r="AKO37" s="762">
        <v>0.65</v>
      </c>
      <c r="AKP37" s="763"/>
      <c r="AKQ37" s="763"/>
      <c r="AKR37" s="761">
        <v>1</v>
      </c>
      <c r="AKS37" s="761">
        <v>1</v>
      </c>
      <c r="AKT37" s="761">
        <v>0</v>
      </c>
      <c r="AKU37" s="761">
        <v>1</v>
      </c>
      <c r="AKV37" s="762">
        <v>0.65</v>
      </c>
      <c r="AKW37" s="763"/>
      <c r="AKX37" s="763"/>
      <c r="AKY37" s="761">
        <v>1</v>
      </c>
      <c r="AKZ37" s="761">
        <v>1</v>
      </c>
      <c r="ALA37" s="761">
        <v>1</v>
      </c>
      <c r="ALB37" s="761">
        <v>1</v>
      </c>
      <c r="ALC37" s="762">
        <v>0.65</v>
      </c>
      <c r="ALD37" s="763"/>
      <c r="ALE37" s="763"/>
      <c r="ALF37" s="761">
        <v>1</v>
      </c>
      <c r="ALG37" s="761">
        <v>1</v>
      </c>
      <c r="ALH37" s="761">
        <v>1</v>
      </c>
      <c r="ALI37" s="761">
        <v>1</v>
      </c>
      <c r="ALJ37" s="762">
        <v>0.65</v>
      </c>
      <c r="ALK37" s="763"/>
      <c r="ALL37" s="763"/>
      <c r="ALM37" s="761">
        <v>1</v>
      </c>
      <c r="ALN37" s="761">
        <v>1</v>
      </c>
      <c r="ALO37" s="761">
        <v>1</v>
      </c>
      <c r="ALP37" s="761">
        <v>1</v>
      </c>
      <c r="ALQ37" s="762">
        <v>0.65</v>
      </c>
      <c r="ALR37" s="763"/>
      <c r="ALS37" s="763"/>
      <c r="ALT37" s="761">
        <v>1</v>
      </c>
      <c r="ALU37" s="761">
        <v>1</v>
      </c>
      <c r="ALV37" s="761">
        <v>1</v>
      </c>
      <c r="ALW37" s="761">
        <v>1</v>
      </c>
      <c r="ALX37" s="762">
        <v>0.65</v>
      </c>
      <c r="ALY37" s="763"/>
      <c r="ALZ37" s="763"/>
      <c r="AMA37" s="761">
        <v>1</v>
      </c>
      <c r="AMB37" s="761">
        <v>1</v>
      </c>
      <c r="AMC37" s="761">
        <v>1</v>
      </c>
      <c r="AMD37" s="761">
        <v>1</v>
      </c>
      <c r="AME37" s="762">
        <v>0.65</v>
      </c>
      <c r="AMF37" s="763"/>
      <c r="AMG37" s="763"/>
      <c r="AMH37" s="761">
        <v>1</v>
      </c>
      <c r="AMI37" s="761">
        <v>1</v>
      </c>
      <c r="AMJ37" s="761">
        <v>1</v>
      </c>
      <c r="AMK37" s="761">
        <v>0</v>
      </c>
      <c r="AML37" s="762">
        <v>0</v>
      </c>
      <c r="AMM37" s="763"/>
      <c r="AMN37" s="763"/>
      <c r="AMO37" s="761">
        <v>1</v>
      </c>
      <c r="AMP37" s="761">
        <v>1</v>
      </c>
      <c r="AMQ37" s="761">
        <v>1</v>
      </c>
      <c r="AMR37" s="761">
        <v>0</v>
      </c>
      <c r="AMS37" s="762">
        <v>0</v>
      </c>
      <c r="AMT37" s="763"/>
      <c r="AMU37" s="763"/>
      <c r="AMV37" s="761">
        <v>1</v>
      </c>
      <c r="AMW37" s="761">
        <v>1</v>
      </c>
      <c r="AMX37" s="761">
        <v>0</v>
      </c>
      <c r="AMY37" s="761">
        <v>1</v>
      </c>
      <c r="AMZ37" s="762">
        <v>0.65</v>
      </c>
      <c r="ANA37" s="763"/>
      <c r="ANB37" s="763"/>
      <c r="ANC37" s="761">
        <v>1</v>
      </c>
      <c r="AND37" s="761">
        <v>1</v>
      </c>
      <c r="ANE37" s="761">
        <v>1</v>
      </c>
      <c r="ANF37" s="761">
        <v>1</v>
      </c>
      <c r="ANG37" s="762">
        <v>0.65</v>
      </c>
      <c r="ANH37" s="763"/>
      <c r="ANI37" s="763"/>
      <c r="ANJ37" s="761">
        <v>1</v>
      </c>
      <c r="ANK37" s="761">
        <v>1</v>
      </c>
      <c r="ANL37" s="761">
        <v>1</v>
      </c>
      <c r="ANM37" s="761">
        <v>1</v>
      </c>
      <c r="ANN37" s="762">
        <v>0.65</v>
      </c>
      <c r="ANO37" s="763"/>
      <c r="ANP37" s="763"/>
      <c r="ANQ37" s="761">
        <v>1</v>
      </c>
      <c r="ANR37" s="761">
        <v>1</v>
      </c>
      <c r="ANS37" s="761">
        <v>1</v>
      </c>
      <c r="ANT37" s="761">
        <v>1</v>
      </c>
      <c r="ANU37" s="762">
        <v>0.65</v>
      </c>
      <c r="ANV37" s="763"/>
      <c r="ANW37" s="763"/>
      <c r="ANX37" s="761">
        <v>1</v>
      </c>
      <c r="ANY37" s="761">
        <v>1</v>
      </c>
      <c r="ANZ37" s="761">
        <v>1</v>
      </c>
      <c r="AOA37" s="761">
        <v>1</v>
      </c>
      <c r="AOB37" s="762">
        <v>0.65</v>
      </c>
      <c r="AOC37" s="763"/>
      <c r="AOD37" s="763"/>
      <c r="AOE37" s="761">
        <v>1</v>
      </c>
      <c r="AOF37" s="761">
        <v>1</v>
      </c>
      <c r="AOG37" s="761">
        <v>1</v>
      </c>
      <c r="AOH37" s="761">
        <v>1</v>
      </c>
      <c r="AOI37" s="762">
        <v>0.65</v>
      </c>
      <c r="AOJ37" s="763"/>
      <c r="AOK37" s="763"/>
      <c r="AOL37" s="761">
        <v>1</v>
      </c>
      <c r="AOM37" s="761">
        <v>1</v>
      </c>
      <c r="AON37" s="761">
        <v>1</v>
      </c>
      <c r="AOO37" s="761">
        <v>1</v>
      </c>
      <c r="AOP37" s="762">
        <v>0.65</v>
      </c>
      <c r="AOQ37" s="763"/>
      <c r="AOR37" s="763"/>
      <c r="AOS37" s="761">
        <v>1</v>
      </c>
      <c r="AOT37" s="761">
        <v>1</v>
      </c>
      <c r="AOU37" s="761">
        <v>1</v>
      </c>
      <c r="AOV37" s="761">
        <v>1</v>
      </c>
      <c r="AOW37" s="762">
        <v>0.65</v>
      </c>
    </row>
    <row r="38" spans="1:1089" s="764" customFormat="1" ht="10.5" customHeight="1">
      <c r="A38" s="771" t="s">
        <v>76</v>
      </c>
      <c r="B38" s="771" t="s">
        <v>178</v>
      </c>
      <c r="C38" s="772" t="str">
        <f t="shared" ref="C38:C53" si="1">A38&amp;" "&amp;B38</f>
        <v>Tomasz Branicki</v>
      </c>
      <c r="D38" s="771" t="s">
        <v>138</v>
      </c>
      <c r="E38" s="771" t="s">
        <v>7</v>
      </c>
      <c r="F38" s="757"/>
      <c r="G38" s="713">
        <v>1</v>
      </c>
      <c r="H38" s="713">
        <v>1</v>
      </c>
      <c r="I38" s="713">
        <v>1</v>
      </c>
      <c r="J38" s="713">
        <v>1</v>
      </c>
      <c r="K38" s="714">
        <v>0.65</v>
      </c>
      <c r="L38" s="715">
        <v>0</v>
      </c>
      <c r="M38" s="715">
        <v>0</v>
      </c>
      <c r="N38" s="713">
        <v>1</v>
      </c>
      <c r="O38" s="713">
        <v>1</v>
      </c>
      <c r="P38" s="713">
        <v>1</v>
      </c>
      <c r="Q38" s="713">
        <v>1</v>
      </c>
      <c r="R38" s="714">
        <v>0.65</v>
      </c>
      <c r="S38" s="715">
        <v>0</v>
      </c>
      <c r="T38" s="715">
        <v>0</v>
      </c>
      <c r="U38" s="713">
        <v>1</v>
      </c>
      <c r="V38" s="713">
        <v>1</v>
      </c>
      <c r="W38" s="713">
        <v>1</v>
      </c>
      <c r="X38" s="713">
        <v>1</v>
      </c>
      <c r="Y38" s="714">
        <v>0.65</v>
      </c>
      <c r="Z38" s="715">
        <v>0</v>
      </c>
      <c r="AA38" s="715">
        <v>0</v>
      </c>
      <c r="AB38" s="713">
        <v>0</v>
      </c>
      <c r="AC38" s="713">
        <v>1</v>
      </c>
      <c r="AD38" s="713">
        <v>1</v>
      </c>
      <c r="AE38" s="713">
        <v>1</v>
      </c>
      <c r="AF38" s="714">
        <v>0.65</v>
      </c>
      <c r="AG38" s="715">
        <v>0</v>
      </c>
      <c r="AH38" s="715">
        <v>0</v>
      </c>
      <c r="AI38" s="713">
        <v>1</v>
      </c>
      <c r="AJ38" s="713">
        <v>1</v>
      </c>
      <c r="AK38" s="713">
        <v>1</v>
      </c>
      <c r="AL38" s="713">
        <v>1</v>
      </c>
      <c r="AM38" s="714">
        <v>0.65</v>
      </c>
      <c r="AN38" s="715">
        <v>0</v>
      </c>
      <c r="AO38" s="715">
        <v>0</v>
      </c>
      <c r="AP38" s="713">
        <v>1</v>
      </c>
      <c r="AQ38" s="713">
        <v>1</v>
      </c>
      <c r="AR38" s="713">
        <v>1</v>
      </c>
      <c r="AS38" s="713">
        <v>1</v>
      </c>
      <c r="AT38" s="714">
        <v>0.65</v>
      </c>
      <c r="AU38" s="715">
        <v>0</v>
      </c>
      <c r="AV38" s="715">
        <v>0</v>
      </c>
      <c r="AW38" s="713">
        <v>1</v>
      </c>
      <c r="AX38" s="713">
        <v>1</v>
      </c>
      <c r="AY38" s="713">
        <v>1</v>
      </c>
      <c r="AZ38" s="713">
        <v>1</v>
      </c>
      <c r="BA38" s="714">
        <v>0.65</v>
      </c>
      <c r="BB38" s="715">
        <v>0</v>
      </c>
      <c r="BC38" s="715">
        <v>0</v>
      </c>
      <c r="BD38" s="716">
        <v>1</v>
      </c>
      <c r="BE38" s="716">
        <v>1</v>
      </c>
      <c r="BF38" s="716">
        <v>0</v>
      </c>
      <c r="BG38" s="716">
        <v>1</v>
      </c>
      <c r="BH38" s="716">
        <v>0</v>
      </c>
      <c r="BI38" s="717">
        <v>0</v>
      </c>
      <c r="BJ38" s="717">
        <v>0</v>
      </c>
      <c r="BK38" s="716">
        <v>1</v>
      </c>
      <c r="BL38" s="716">
        <v>1</v>
      </c>
      <c r="BM38" s="716">
        <v>1</v>
      </c>
      <c r="BN38" s="716">
        <v>1</v>
      </c>
      <c r="BO38" s="718">
        <v>0.65</v>
      </c>
      <c r="BP38" s="717">
        <v>0</v>
      </c>
      <c r="BQ38" s="717">
        <v>0</v>
      </c>
      <c r="BR38" s="716">
        <v>1</v>
      </c>
      <c r="BS38" s="716">
        <v>1</v>
      </c>
      <c r="BT38" s="716">
        <v>1</v>
      </c>
      <c r="BU38" s="716">
        <v>1</v>
      </c>
      <c r="BV38" s="718">
        <v>0.65</v>
      </c>
      <c r="BW38" s="717">
        <v>0</v>
      </c>
      <c r="BX38" s="717">
        <v>0</v>
      </c>
      <c r="BY38" s="716">
        <v>1</v>
      </c>
      <c r="BZ38" s="716">
        <v>0</v>
      </c>
      <c r="CA38" s="716">
        <v>1</v>
      </c>
      <c r="CB38" s="716">
        <v>1</v>
      </c>
      <c r="CC38" s="718">
        <v>0.65</v>
      </c>
      <c r="CD38" s="717">
        <v>0</v>
      </c>
      <c r="CE38" s="717">
        <v>0</v>
      </c>
      <c r="CF38" s="716">
        <v>1</v>
      </c>
      <c r="CG38" s="716">
        <v>1</v>
      </c>
      <c r="CH38" s="716">
        <v>1</v>
      </c>
      <c r="CI38" s="716">
        <v>0</v>
      </c>
      <c r="CJ38" s="718">
        <v>0.65</v>
      </c>
      <c r="CK38" s="717">
        <v>0</v>
      </c>
      <c r="CL38" s="717">
        <v>0</v>
      </c>
      <c r="CM38" s="716">
        <v>1</v>
      </c>
      <c r="CN38" s="716">
        <v>1</v>
      </c>
      <c r="CO38" s="716">
        <v>0</v>
      </c>
      <c r="CP38" s="716">
        <v>1</v>
      </c>
      <c r="CQ38" s="718">
        <v>0.65</v>
      </c>
      <c r="CR38" s="717">
        <v>0</v>
      </c>
      <c r="CS38" s="717">
        <v>0</v>
      </c>
      <c r="CT38" s="716">
        <v>1</v>
      </c>
      <c r="CU38" s="716">
        <v>1</v>
      </c>
      <c r="CV38" s="716">
        <v>1</v>
      </c>
      <c r="CW38" s="716">
        <v>1</v>
      </c>
      <c r="CX38" s="718">
        <v>0.65</v>
      </c>
      <c r="CY38" s="717">
        <v>0</v>
      </c>
      <c r="CZ38" s="717">
        <v>0</v>
      </c>
      <c r="DA38" s="716">
        <v>1</v>
      </c>
      <c r="DB38" s="716">
        <v>1</v>
      </c>
      <c r="DC38" s="716">
        <v>1</v>
      </c>
      <c r="DD38" s="716">
        <v>1</v>
      </c>
      <c r="DE38" s="718">
        <v>0.65</v>
      </c>
      <c r="DF38" s="717">
        <v>0</v>
      </c>
      <c r="DG38" s="717">
        <v>0</v>
      </c>
      <c r="DH38" s="716">
        <v>1</v>
      </c>
      <c r="DI38" s="716">
        <v>1</v>
      </c>
      <c r="DJ38" s="716">
        <v>1</v>
      </c>
      <c r="DK38" s="716">
        <v>1</v>
      </c>
      <c r="DL38" s="718">
        <v>0.65</v>
      </c>
      <c r="DM38" s="717">
        <v>0</v>
      </c>
      <c r="DN38" s="717">
        <v>0</v>
      </c>
      <c r="DO38" s="716">
        <v>1</v>
      </c>
      <c r="DP38" s="716">
        <v>1</v>
      </c>
      <c r="DQ38" s="716">
        <v>1</v>
      </c>
      <c r="DR38" s="716">
        <v>1</v>
      </c>
      <c r="DS38" s="718">
        <v>0.65</v>
      </c>
      <c r="DT38" s="717">
        <v>0</v>
      </c>
      <c r="DU38" s="717">
        <v>0</v>
      </c>
      <c r="DV38" s="716">
        <v>1</v>
      </c>
      <c r="DW38" s="716">
        <v>1</v>
      </c>
      <c r="DX38" s="716">
        <v>1</v>
      </c>
      <c r="DY38" s="716">
        <v>1</v>
      </c>
      <c r="DZ38" s="718">
        <v>0.65</v>
      </c>
      <c r="EA38" s="717">
        <v>0</v>
      </c>
      <c r="EB38" s="717">
        <v>0</v>
      </c>
      <c r="EC38" s="716">
        <v>1</v>
      </c>
      <c r="ED38" s="716">
        <v>0</v>
      </c>
      <c r="EE38" s="716">
        <v>1</v>
      </c>
      <c r="EF38" s="716">
        <v>1</v>
      </c>
      <c r="EG38" s="718">
        <v>0.65</v>
      </c>
      <c r="EH38" s="717">
        <v>0</v>
      </c>
      <c r="EI38" s="717">
        <v>0</v>
      </c>
      <c r="EJ38" s="716">
        <v>1</v>
      </c>
      <c r="EK38" s="716">
        <v>1</v>
      </c>
      <c r="EL38" s="716">
        <v>1</v>
      </c>
      <c r="EM38" s="716">
        <v>1</v>
      </c>
      <c r="EN38" s="718">
        <v>0.65</v>
      </c>
      <c r="EO38" s="717">
        <v>0</v>
      </c>
      <c r="EP38" s="717">
        <v>0</v>
      </c>
      <c r="EQ38" s="716">
        <v>1</v>
      </c>
      <c r="ER38" s="716">
        <v>1</v>
      </c>
      <c r="ES38" s="716">
        <v>0</v>
      </c>
      <c r="ET38" s="716">
        <v>1</v>
      </c>
      <c r="EU38" s="718">
        <v>0.65</v>
      </c>
      <c r="EV38" s="717">
        <v>0</v>
      </c>
      <c r="EW38" s="717">
        <v>0</v>
      </c>
      <c r="EX38" s="716">
        <v>1</v>
      </c>
      <c r="EY38" s="716">
        <v>1</v>
      </c>
      <c r="EZ38" s="716">
        <v>1</v>
      </c>
      <c r="FA38" s="716">
        <v>1</v>
      </c>
      <c r="FB38" s="718">
        <v>0.65</v>
      </c>
      <c r="FC38" s="717">
        <v>0</v>
      </c>
      <c r="FD38" s="717">
        <v>0</v>
      </c>
      <c r="FE38" s="716">
        <v>1</v>
      </c>
      <c r="FF38" s="716">
        <v>1</v>
      </c>
      <c r="FG38" s="716">
        <v>1</v>
      </c>
      <c r="FH38" s="716">
        <v>0</v>
      </c>
      <c r="FI38" s="718">
        <v>0.65</v>
      </c>
      <c r="FJ38" s="717">
        <v>0</v>
      </c>
      <c r="FK38" s="717">
        <v>0</v>
      </c>
      <c r="FL38" s="716">
        <v>1</v>
      </c>
      <c r="FM38" s="716">
        <v>1</v>
      </c>
      <c r="FN38" s="716">
        <v>1</v>
      </c>
      <c r="FO38" s="716">
        <v>1</v>
      </c>
      <c r="FP38" s="718">
        <v>0.65</v>
      </c>
      <c r="FQ38" s="717">
        <v>0</v>
      </c>
      <c r="FR38" s="717">
        <v>0</v>
      </c>
      <c r="FS38" s="716">
        <v>1</v>
      </c>
      <c r="FT38" s="716">
        <v>1</v>
      </c>
      <c r="FU38" s="716">
        <v>1</v>
      </c>
      <c r="FV38" s="716">
        <v>1</v>
      </c>
      <c r="FW38" s="718">
        <v>1</v>
      </c>
      <c r="FX38" s="717">
        <v>0</v>
      </c>
      <c r="FY38" s="717">
        <v>0</v>
      </c>
      <c r="FZ38" s="716">
        <v>1</v>
      </c>
      <c r="GA38" s="716">
        <v>0</v>
      </c>
      <c r="GB38" s="716">
        <v>0</v>
      </c>
      <c r="GC38" s="716">
        <v>0</v>
      </c>
      <c r="GD38" s="718">
        <v>0</v>
      </c>
      <c r="GE38" s="717">
        <v>0</v>
      </c>
      <c r="GF38" s="717">
        <v>0</v>
      </c>
      <c r="GG38" s="716">
        <v>0</v>
      </c>
      <c r="GH38" s="716">
        <v>0</v>
      </c>
      <c r="GI38" s="716">
        <v>0</v>
      </c>
      <c r="GJ38" s="716">
        <v>0</v>
      </c>
      <c r="GK38" s="718">
        <v>0</v>
      </c>
      <c r="GL38" s="717">
        <v>0</v>
      </c>
      <c r="GM38" s="717">
        <v>0</v>
      </c>
      <c r="GN38" s="716">
        <v>0</v>
      </c>
      <c r="GO38" s="716">
        <v>0</v>
      </c>
      <c r="GP38" s="716">
        <v>0</v>
      </c>
      <c r="GQ38" s="716">
        <v>1</v>
      </c>
      <c r="GR38" s="718">
        <v>0.65</v>
      </c>
      <c r="GS38" s="717">
        <v>0</v>
      </c>
      <c r="GT38" s="717">
        <v>0</v>
      </c>
      <c r="GU38" s="716">
        <v>1</v>
      </c>
      <c r="GV38" s="716">
        <v>1</v>
      </c>
      <c r="GW38" s="716">
        <v>1</v>
      </c>
      <c r="GX38" s="716">
        <v>1</v>
      </c>
      <c r="GY38" s="718">
        <v>0.65</v>
      </c>
      <c r="GZ38" s="717">
        <v>0</v>
      </c>
      <c r="HA38" s="717">
        <v>0</v>
      </c>
      <c r="HB38" s="716">
        <v>1</v>
      </c>
      <c r="HC38" s="716">
        <v>0</v>
      </c>
      <c r="HD38" s="716">
        <v>0</v>
      </c>
      <c r="HE38" s="716">
        <v>0</v>
      </c>
      <c r="HF38" s="718">
        <v>0.65</v>
      </c>
      <c r="HG38" s="717">
        <v>0</v>
      </c>
      <c r="HH38" s="717">
        <v>0</v>
      </c>
      <c r="HI38" s="716">
        <v>1</v>
      </c>
      <c r="HJ38" s="716">
        <v>1</v>
      </c>
      <c r="HK38" s="716">
        <v>1</v>
      </c>
      <c r="HL38" s="716">
        <v>1</v>
      </c>
      <c r="HM38" s="718">
        <v>0.65</v>
      </c>
      <c r="HN38" s="717">
        <v>0</v>
      </c>
      <c r="HO38" s="717">
        <v>0</v>
      </c>
      <c r="HP38" s="716">
        <v>1</v>
      </c>
      <c r="HQ38" s="716">
        <v>1</v>
      </c>
      <c r="HR38" s="716">
        <v>0</v>
      </c>
      <c r="HS38" s="716">
        <v>0</v>
      </c>
      <c r="HT38" s="718">
        <v>0</v>
      </c>
      <c r="HU38" s="717">
        <v>0</v>
      </c>
      <c r="HV38" s="717">
        <v>0</v>
      </c>
      <c r="HW38" s="716">
        <v>0</v>
      </c>
      <c r="HX38" s="716">
        <v>0</v>
      </c>
      <c r="HY38" s="716">
        <v>0</v>
      </c>
      <c r="HZ38" s="716">
        <v>0</v>
      </c>
      <c r="IA38" s="718">
        <v>0</v>
      </c>
      <c r="IB38" s="717">
        <v>0</v>
      </c>
      <c r="IC38" s="717">
        <v>0</v>
      </c>
      <c r="ID38" s="716">
        <v>0</v>
      </c>
      <c r="IE38" s="716">
        <v>0</v>
      </c>
      <c r="IF38" s="716">
        <v>0</v>
      </c>
      <c r="IG38" s="716">
        <v>1</v>
      </c>
      <c r="IH38" s="718">
        <v>0</v>
      </c>
      <c r="II38" s="717">
        <v>0</v>
      </c>
      <c r="IJ38" s="717">
        <v>0</v>
      </c>
      <c r="IK38" s="716">
        <v>1</v>
      </c>
      <c r="IL38" s="716">
        <v>1</v>
      </c>
      <c r="IM38" s="716">
        <v>1</v>
      </c>
      <c r="IN38" s="716">
        <v>1</v>
      </c>
      <c r="IO38" s="718">
        <v>0.65</v>
      </c>
      <c r="IP38" s="717">
        <v>0</v>
      </c>
      <c r="IQ38" s="717">
        <v>0</v>
      </c>
      <c r="IR38" s="716">
        <v>0</v>
      </c>
      <c r="IS38" s="716">
        <v>1</v>
      </c>
      <c r="IT38" s="716">
        <v>1</v>
      </c>
      <c r="IU38" s="716">
        <v>1</v>
      </c>
      <c r="IV38" s="718">
        <v>0.65</v>
      </c>
      <c r="IW38" s="717">
        <v>0</v>
      </c>
      <c r="IX38" s="717">
        <v>0</v>
      </c>
      <c r="IY38" s="716">
        <v>1</v>
      </c>
      <c r="IZ38" s="716">
        <v>1</v>
      </c>
      <c r="JA38" s="716">
        <v>1</v>
      </c>
      <c r="JB38" s="716">
        <v>1</v>
      </c>
      <c r="JC38" s="718">
        <v>0.65</v>
      </c>
      <c r="JD38" s="717">
        <v>0</v>
      </c>
      <c r="JE38" s="717">
        <v>0</v>
      </c>
      <c r="JF38" s="716">
        <v>1</v>
      </c>
      <c r="JG38" s="716">
        <v>1</v>
      </c>
      <c r="JH38" s="716">
        <v>1</v>
      </c>
      <c r="JI38" s="716">
        <v>1</v>
      </c>
      <c r="JJ38" s="718">
        <v>0.65</v>
      </c>
      <c r="JK38" s="717">
        <v>0</v>
      </c>
      <c r="JL38" s="717">
        <v>0</v>
      </c>
      <c r="JM38" s="716">
        <v>1</v>
      </c>
      <c r="JN38" s="716">
        <v>1</v>
      </c>
      <c r="JO38" s="716">
        <v>1</v>
      </c>
      <c r="JP38" s="716">
        <v>1</v>
      </c>
      <c r="JQ38" s="718">
        <v>0.65</v>
      </c>
      <c r="JR38" s="717">
        <v>0</v>
      </c>
      <c r="JS38" s="717">
        <v>0</v>
      </c>
      <c r="JT38" s="716">
        <v>0</v>
      </c>
      <c r="JU38" s="716">
        <v>0</v>
      </c>
      <c r="JV38" s="716">
        <v>0</v>
      </c>
      <c r="JW38" s="716">
        <v>0</v>
      </c>
      <c r="JX38" s="718">
        <v>0</v>
      </c>
      <c r="JY38" s="717">
        <v>0</v>
      </c>
      <c r="JZ38" s="717">
        <v>0</v>
      </c>
      <c r="KA38" s="716">
        <v>0</v>
      </c>
      <c r="KB38" s="716">
        <v>0</v>
      </c>
      <c r="KC38" s="716">
        <v>0</v>
      </c>
      <c r="KD38" s="716">
        <v>0</v>
      </c>
      <c r="KE38" s="718">
        <v>0</v>
      </c>
      <c r="KF38" s="717">
        <v>0</v>
      </c>
      <c r="KG38" s="717">
        <v>0</v>
      </c>
      <c r="KH38" s="716">
        <v>1</v>
      </c>
      <c r="KI38" s="716">
        <v>1</v>
      </c>
      <c r="KJ38" s="717">
        <v>0</v>
      </c>
      <c r="KK38" s="717">
        <v>0</v>
      </c>
      <c r="KL38" s="718">
        <v>0.65</v>
      </c>
      <c r="KM38" s="717">
        <v>0</v>
      </c>
      <c r="KN38" s="717">
        <v>0</v>
      </c>
      <c r="KO38" s="716">
        <v>1</v>
      </c>
      <c r="KP38" s="716">
        <v>1</v>
      </c>
      <c r="KQ38" s="717">
        <v>0</v>
      </c>
      <c r="KR38" s="716">
        <v>1</v>
      </c>
      <c r="KS38" s="718">
        <v>0.65</v>
      </c>
      <c r="KT38" s="717">
        <v>0</v>
      </c>
      <c r="KU38" s="717">
        <v>0</v>
      </c>
      <c r="KV38" s="717">
        <v>0</v>
      </c>
      <c r="KW38" s="716">
        <v>1</v>
      </c>
      <c r="KX38" s="716">
        <v>1</v>
      </c>
      <c r="KY38" s="716">
        <v>1</v>
      </c>
      <c r="KZ38" s="718">
        <v>0.65</v>
      </c>
      <c r="LA38" s="717">
        <v>0</v>
      </c>
      <c r="LB38" s="717">
        <v>0</v>
      </c>
      <c r="LC38" s="716">
        <v>1</v>
      </c>
      <c r="LD38" s="716">
        <v>1</v>
      </c>
      <c r="LE38" s="716">
        <v>1</v>
      </c>
      <c r="LF38" s="716">
        <v>1</v>
      </c>
      <c r="LG38" s="718">
        <v>0.65</v>
      </c>
      <c r="LH38" s="717">
        <v>0</v>
      </c>
      <c r="LI38" s="717">
        <v>0</v>
      </c>
      <c r="LJ38" s="716">
        <v>1</v>
      </c>
      <c r="LK38" s="716">
        <v>1</v>
      </c>
      <c r="LL38" s="716">
        <v>1</v>
      </c>
      <c r="LM38" s="716">
        <v>1</v>
      </c>
      <c r="LN38" s="718">
        <v>0.65</v>
      </c>
      <c r="LO38" s="717">
        <v>0</v>
      </c>
      <c r="LP38" s="717">
        <v>0</v>
      </c>
      <c r="LQ38" s="716">
        <v>1</v>
      </c>
      <c r="LR38" s="716">
        <v>1</v>
      </c>
      <c r="LS38" s="716">
        <v>1</v>
      </c>
      <c r="LT38" s="716">
        <v>1</v>
      </c>
      <c r="LU38" s="718">
        <v>0.65</v>
      </c>
      <c r="LV38" s="717">
        <v>0</v>
      </c>
      <c r="LW38" s="717">
        <v>0</v>
      </c>
      <c r="LX38" s="716">
        <v>0</v>
      </c>
      <c r="LY38" s="716">
        <v>1</v>
      </c>
      <c r="LZ38" s="716">
        <v>1</v>
      </c>
      <c r="MA38" s="716">
        <v>1</v>
      </c>
      <c r="MB38" s="718">
        <v>0.65</v>
      </c>
      <c r="MC38" s="717">
        <v>0</v>
      </c>
      <c r="MD38" s="717">
        <v>0</v>
      </c>
      <c r="ME38" s="716">
        <v>0</v>
      </c>
      <c r="MF38" s="716">
        <v>1</v>
      </c>
      <c r="MG38" s="716">
        <v>1</v>
      </c>
      <c r="MH38" s="716">
        <v>1</v>
      </c>
      <c r="MI38" s="718">
        <v>0.65</v>
      </c>
      <c r="MJ38" s="717">
        <v>0</v>
      </c>
      <c r="MK38" s="717">
        <v>0</v>
      </c>
      <c r="ML38" s="716">
        <v>0</v>
      </c>
      <c r="MM38" s="716">
        <v>1</v>
      </c>
      <c r="MN38" s="716">
        <v>1</v>
      </c>
      <c r="MO38" s="716">
        <v>1</v>
      </c>
      <c r="MP38" s="718">
        <v>0.65</v>
      </c>
      <c r="MQ38" s="717">
        <v>0</v>
      </c>
      <c r="MR38" s="717">
        <v>0</v>
      </c>
      <c r="MS38" s="716">
        <v>0</v>
      </c>
      <c r="MT38" s="716">
        <v>1</v>
      </c>
      <c r="MU38" s="716">
        <v>1</v>
      </c>
      <c r="MV38" s="716">
        <v>1</v>
      </c>
      <c r="MW38" s="718">
        <v>0.65</v>
      </c>
      <c r="MX38" s="717">
        <v>0</v>
      </c>
      <c r="MY38" s="717">
        <v>0</v>
      </c>
      <c r="MZ38" s="716">
        <v>1</v>
      </c>
      <c r="NA38" s="716">
        <v>1</v>
      </c>
      <c r="NB38" s="716">
        <v>1</v>
      </c>
      <c r="NC38" s="716">
        <v>1</v>
      </c>
      <c r="ND38" s="718">
        <v>0.65</v>
      </c>
      <c r="NE38" s="717">
        <v>0</v>
      </c>
      <c r="NF38" s="717">
        <v>0</v>
      </c>
      <c r="NG38" s="716">
        <v>0</v>
      </c>
      <c r="NH38" s="716">
        <v>1</v>
      </c>
      <c r="NI38" s="716">
        <v>1</v>
      </c>
      <c r="NJ38" s="716">
        <v>1</v>
      </c>
      <c r="NK38" s="718">
        <v>0</v>
      </c>
      <c r="NL38" s="717">
        <v>0</v>
      </c>
      <c r="NM38" s="717">
        <v>0</v>
      </c>
      <c r="NN38" s="716">
        <v>1</v>
      </c>
      <c r="NO38" s="716">
        <v>1</v>
      </c>
      <c r="NP38" s="716">
        <v>1</v>
      </c>
      <c r="NQ38" s="716">
        <v>1</v>
      </c>
      <c r="NR38" s="718">
        <v>0.65</v>
      </c>
      <c r="NS38" s="717">
        <v>0</v>
      </c>
      <c r="NT38" s="717">
        <v>0</v>
      </c>
      <c r="NU38" s="716">
        <v>1</v>
      </c>
      <c r="NV38" s="716">
        <v>1</v>
      </c>
      <c r="NW38" s="716">
        <v>1</v>
      </c>
      <c r="NX38" s="716">
        <v>1</v>
      </c>
      <c r="NY38" s="718">
        <v>0.65</v>
      </c>
      <c r="NZ38" s="717">
        <v>0</v>
      </c>
      <c r="OA38" s="717">
        <v>0</v>
      </c>
      <c r="OB38" s="716">
        <v>0</v>
      </c>
      <c r="OC38" s="716">
        <v>1</v>
      </c>
      <c r="OD38" s="716">
        <v>1</v>
      </c>
      <c r="OE38" s="716">
        <v>1</v>
      </c>
      <c r="OF38" s="718">
        <v>0.65</v>
      </c>
      <c r="OG38" s="717">
        <v>0</v>
      </c>
      <c r="OH38" s="717">
        <v>0</v>
      </c>
      <c r="OI38" s="716">
        <v>1</v>
      </c>
      <c r="OJ38" s="716">
        <v>1</v>
      </c>
      <c r="OK38" s="716">
        <v>1</v>
      </c>
      <c r="OL38" s="716">
        <v>1</v>
      </c>
      <c r="OM38" s="718">
        <v>0.65</v>
      </c>
      <c r="ON38" s="717">
        <v>0</v>
      </c>
      <c r="OO38" s="717">
        <v>0</v>
      </c>
      <c r="OP38" s="716">
        <v>1</v>
      </c>
      <c r="OQ38" s="716">
        <v>1</v>
      </c>
      <c r="OR38" s="716">
        <v>1</v>
      </c>
      <c r="OS38" s="716">
        <v>1</v>
      </c>
      <c r="OT38" s="718">
        <v>0.65</v>
      </c>
      <c r="OU38" s="717">
        <v>0</v>
      </c>
      <c r="OV38" s="717">
        <v>0</v>
      </c>
      <c r="OW38" s="716">
        <v>0</v>
      </c>
      <c r="OX38" s="716">
        <v>1</v>
      </c>
      <c r="OY38" s="716">
        <v>1</v>
      </c>
      <c r="OZ38" s="716">
        <v>1</v>
      </c>
      <c r="PA38" s="718">
        <v>0.65</v>
      </c>
      <c r="PB38" s="717">
        <v>0</v>
      </c>
      <c r="PC38" s="717">
        <v>0</v>
      </c>
      <c r="PD38" s="716">
        <v>1</v>
      </c>
      <c r="PE38" s="716">
        <v>1</v>
      </c>
      <c r="PF38" s="716">
        <v>1</v>
      </c>
      <c r="PG38" s="716">
        <v>0</v>
      </c>
      <c r="PH38" s="718">
        <v>0</v>
      </c>
      <c r="PI38" s="717">
        <v>0</v>
      </c>
      <c r="PJ38" s="717">
        <v>0</v>
      </c>
      <c r="PK38" s="716">
        <v>1</v>
      </c>
      <c r="PL38" s="716">
        <v>1</v>
      </c>
      <c r="PM38" s="716">
        <v>1</v>
      </c>
      <c r="PN38" s="716">
        <v>1</v>
      </c>
      <c r="PO38" s="718">
        <v>0.65</v>
      </c>
      <c r="PP38" s="717"/>
      <c r="PQ38" s="717"/>
      <c r="PR38" s="716">
        <v>1</v>
      </c>
      <c r="PS38" s="716">
        <v>1</v>
      </c>
      <c r="PT38" s="716">
        <v>1</v>
      </c>
      <c r="PU38" s="716">
        <v>1</v>
      </c>
      <c r="PV38" s="718">
        <v>0.65</v>
      </c>
      <c r="PW38" s="717"/>
      <c r="PX38" s="717"/>
      <c r="PY38" s="716">
        <v>1</v>
      </c>
      <c r="PZ38" s="716">
        <v>1</v>
      </c>
      <c r="QA38" s="716">
        <v>1</v>
      </c>
      <c r="QB38" s="716">
        <v>1</v>
      </c>
      <c r="QC38" s="718">
        <v>0.65</v>
      </c>
      <c r="QD38" s="717"/>
      <c r="QE38" s="717"/>
      <c r="QF38" s="716">
        <v>1</v>
      </c>
      <c r="QG38" s="716">
        <v>1</v>
      </c>
      <c r="QH38" s="716">
        <v>1</v>
      </c>
      <c r="QI38" s="716">
        <v>1</v>
      </c>
      <c r="QJ38" s="718">
        <v>0.65</v>
      </c>
      <c r="QK38" s="717"/>
      <c r="QL38" s="717"/>
      <c r="QM38" s="716">
        <v>1</v>
      </c>
      <c r="QN38" s="716">
        <v>1</v>
      </c>
      <c r="QO38" s="716">
        <v>1</v>
      </c>
      <c r="QP38" s="716">
        <v>1</v>
      </c>
      <c r="QQ38" s="718">
        <v>0.65</v>
      </c>
      <c r="QR38" s="717"/>
      <c r="QS38" s="717"/>
      <c r="QT38" s="716">
        <v>1</v>
      </c>
      <c r="QU38" s="716">
        <v>1</v>
      </c>
      <c r="QV38" s="716">
        <v>1</v>
      </c>
      <c r="QW38" s="716">
        <v>1</v>
      </c>
      <c r="QX38" s="718">
        <v>0.65</v>
      </c>
      <c r="QY38" s="717"/>
      <c r="QZ38" s="717"/>
      <c r="RA38" s="716">
        <v>0</v>
      </c>
      <c r="RB38" s="716">
        <v>0</v>
      </c>
      <c r="RC38" s="716">
        <v>0</v>
      </c>
      <c r="RD38" s="717"/>
      <c r="RE38" s="718">
        <v>0.65</v>
      </c>
      <c r="RF38" s="717"/>
      <c r="RG38" s="717"/>
      <c r="RH38" s="716">
        <v>0</v>
      </c>
      <c r="RI38" s="716">
        <v>0</v>
      </c>
      <c r="RJ38" s="716">
        <v>0</v>
      </c>
      <c r="RK38" s="716">
        <v>0</v>
      </c>
      <c r="RL38" s="718">
        <v>0</v>
      </c>
      <c r="RM38" s="717"/>
      <c r="RN38" s="717"/>
      <c r="RO38" s="716">
        <v>1</v>
      </c>
      <c r="RP38" s="716">
        <v>1</v>
      </c>
      <c r="RQ38" s="716">
        <v>0</v>
      </c>
      <c r="RR38" s="716">
        <v>0</v>
      </c>
      <c r="RS38" s="718">
        <v>0</v>
      </c>
      <c r="RT38" s="717"/>
      <c r="RU38" s="717"/>
      <c r="RV38" s="716">
        <v>0</v>
      </c>
      <c r="RW38" s="716">
        <v>0</v>
      </c>
      <c r="RX38" s="716">
        <v>0</v>
      </c>
      <c r="RY38" s="716">
        <v>0</v>
      </c>
      <c r="RZ38" s="718">
        <v>0</v>
      </c>
      <c r="SA38" s="717"/>
      <c r="SB38" s="717"/>
      <c r="SC38" s="716">
        <v>1</v>
      </c>
      <c r="SD38" s="716">
        <v>0</v>
      </c>
      <c r="SE38" s="716">
        <v>1</v>
      </c>
      <c r="SF38" s="716">
        <v>1</v>
      </c>
      <c r="SG38" s="718">
        <v>0.65</v>
      </c>
      <c r="SH38" s="717"/>
      <c r="SI38" s="717"/>
      <c r="SJ38" s="716">
        <v>1</v>
      </c>
      <c r="SK38" s="716">
        <v>1</v>
      </c>
      <c r="SL38" s="716">
        <v>0</v>
      </c>
      <c r="SM38" s="716">
        <v>0</v>
      </c>
      <c r="SN38" s="718">
        <v>0.65</v>
      </c>
      <c r="SO38" s="717"/>
      <c r="SP38" s="717"/>
      <c r="SQ38" s="716">
        <v>1</v>
      </c>
      <c r="SR38" s="716">
        <v>1</v>
      </c>
      <c r="SS38" s="716">
        <v>1</v>
      </c>
      <c r="ST38" s="716">
        <v>1</v>
      </c>
      <c r="SU38" s="762">
        <v>0.65</v>
      </c>
      <c r="SV38" s="755"/>
      <c r="SW38" s="749"/>
      <c r="SX38" s="748">
        <v>0</v>
      </c>
      <c r="SY38" s="748">
        <v>1</v>
      </c>
      <c r="SZ38" s="748">
        <v>1</v>
      </c>
      <c r="TA38" s="748">
        <v>1</v>
      </c>
      <c r="TB38" s="750">
        <v>0.65</v>
      </c>
      <c r="TC38" s="749"/>
      <c r="TD38" s="749"/>
      <c r="TE38" s="748">
        <v>0</v>
      </c>
      <c r="TF38" s="748">
        <v>0</v>
      </c>
      <c r="TG38" s="748">
        <v>0</v>
      </c>
      <c r="TH38" s="748">
        <v>0</v>
      </c>
      <c r="TI38" s="750">
        <v>0</v>
      </c>
      <c r="TJ38" s="749"/>
      <c r="TK38" s="749"/>
      <c r="TL38" s="748">
        <v>1</v>
      </c>
      <c r="TM38" s="748">
        <v>1</v>
      </c>
      <c r="TN38" s="748">
        <v>1</v>
      </c>
      <c r="TO38" s="748">
        <v>1</v>
      </c>
      <c r="TP38" s="750">
        <v>0.65</v>
      </c>
      <c r="TQ38" s="749"/>
      <c r="TR38" s="749"/>
      <c r="TS38" s="748">
        <v>1</v>
      </c>
      <c r="TT38" s="748">
        <v>1</v>
      </c>
      <c r="TU38" s="748">
        <v>0</v>
      </c>
      <c r="TV38" s="748">
        <v>1</v>
      </c>
      <c r="TW38" s="750">
        <v>0.65</v>
      </c>
      <c r="TX38" s="749"/>
      <c r="TY38" s="766"/>
      <c r="TZ38" s="761">
        <v>1</v>
      </c>
      <c r="UA38" s="756">
        <v>1</v>
      </c>
      <c r="UB38" s="748">
        <v>1</v>
      </c>
      <c r="UC38" s="748">
        <v>1</v>
      </c>
      <c r="UD38" s="750">
        <v>0.65</v>
      </c>
      <c r="UE38" s="749"/>
      <c r="UF38" s="749"/>
      <c r="UG38" s="748">
        <v>1</v>
      </c>
      <c r="UH38" s="748">
        <v>1</v>
      </c>
      <c r="UI38" s="748">
        <v>1</v>
      </c>
      <c r="UJ38" s="748">
        <v>1</v>
      </c>
      <c r="UK38" s="750">
        <v>0.65</v>
      </c>
      <c r="UL38" s="749"/>
      <c r="UM38" s="749"/>
      <c r="UN38" s="748">
        <v>1</v>
      </c>
      <c r="UO38" s="748">
        <v>1</v>
      </c>
      <c r="UP38" s="748">
        <v>1</v>
      </c>
      <c r="UQ38" s="748">
        <v>0</v>
      </c>
      <c r="UR38" s="750">
        <v>0.65</v>
      </c>
      <c r="US38" s="749"/>
      <c r="UT38" s="749"/>
      <c r="UU38" s="748">
        <v>1</v>
      </c>
      <c r="UV38" s="748">
        <v>1</v>
      </c>
      <c r="UW38" s="748">
        <v>1</v>
      </c>
      <c r="UX38" s="748">
        <v>1</v>
      </c>
      <c r="UY38" s="750">
        <v>0.65</v>
      </c>
      <c r="UZ38" s="749"/>
      <c r="VA38" s="749"/>
      <c r="VB38" s="748">
        <v>1</v>
      </c>
      <c r="VC38" s="767">
        <v>1</v>
      </c>
      <c r="VD38" s="761">
        <v>1</v>
      </c>
      <c r="VE38" s="761">
        <v>1</v>
      </c>
      <c r="VF38" s="762">
        <v>0.65</v>
      </c>
      <c r="VG38" s="763"/>
      <c r="VH38" s="763"/>
      <c r="VI38" s="761">
        <v>1</v>
      </c>
      <c r="VJ38" s="761">
        <v>1</v>
      </c>
      <c r="VK38" s="761">
        <v>1</v>
      </c>
      <c r="VL38" s="761">
        <v>0</v>
      </c>
      <c r="VM38" s="762">
        <v>0.65</v>
      </c>
      <c r="VN38" s="763"/>
      <c r="VO38" s="763"/>
      <c r="VP38" s="761">
        <v>1</v>
      </c>
      <c r="VQ38" s="761">
        <v>1</v>
      </c>
      <c r="VR38" s="761">
        <v>1</v>
      </c>
      <c r="VS38" s="761">
        <v>1</v>
      </c>
      <c r="VT38" s="762">
        <v>0.65</v>
      </c>
      <c r="VU38" s="763"/>
      <c r="VV38" s="763"/>
      <c r="VW38" s="761">
        <v>1</v>
      </c>
      <c r="VX38" s="761">
        <v>1</v>
      </c>
      <c r="VY38" s="761">
        <v>1</v>
      </c>
      <c r="VZ38" s="761">
        <v>1</v>
      </c>
      <c r="WA38" s="762">
        <v>0.65</v>
      </c>
      <c r="WB38" s="763"/>
      <c r="WC38" s="763"/>
      <c r="WD38" s="761">
        <v>1</v>
      </c>
      <c r="WE38" s="761">
        <v>1</v>
      </c>
      <c r="WF38" s="761">
        <v>1</v>
      </c>
      <c r="WG38" s="761">
        <v>1</v>
      </c>
      <c r="WH38" s="762">
        <v>0.65</v>
      </c>
      <c r="WI38" s="763"/>
      <c r="WJ38" s="763"/>
      <c r="WK38" s="761">
        <v>1</v>
      </c>
      <c r="WL38" s="761">
        <v>1</v>
      </c>
      <c r="WM38" s="761">
        <v>1</v>
      </c>
      <c r="WN38" s="761">
        <v>1</v>
      </c>
      <c r="WO38" s="762">
        <v>0.65</v>
      </c>
      <c r="WP38" s="763"/>
      <c r="WQ38" s="763"/>
      <c r="WR38" s="761">
        <v>0</v>
      </c>
      <c r="WS38" s="761">
        <v>0</v>
      </c>
      <c r="WT38" s="761">
        <v>1</v>
      </c>
      <c r="WU38" s="761">
        <v>1</v>
      </c>
      <c r="WV38" s="762">
        <v>0.65</v>
      </c>
      <c r="WW38" s="763"/>
      <c r="WX38" s="763"/>
      <c r="WY38" s="761">
        <v>0</v>
      </c>
      <c r="WZ38" s="761">
        <v>0</v>
      </c>
      <c r="XA38" s="761">
        <v>0</v>
      </c>
      <c r="XB38" s="761">
        <v>0</v>
      </c>
      <c r="XC38" s="762">
        <v>0</v>
      </c>
      <c r="XD38" s="763"/>
      <c r="XE38" s="763"/>
      <c r="XF38" s="761">
        <v>0</v>
      </c>
      <c r="XG38" s="761">
        <v>0</v>
      </c>
      <c r="XH38" s="761">
        <v>0</v>
      </c>
      <c r="XI38" s="761">
        <v>0</v>
      </c>
      <c r="XJ38" s="762">
        <v>0</v>
      </c>
      <c r="XK38" s="763"/>
      <c r="XL38" s="763"/>
      <c r="XM38" s="761">
        <v>1</v>
      </c>
      <c r="XN38" s="761">
        <v>1</v>
      </c>
      <c r="XO38" s="761">
        <v>1</v>
      </c>
      <c r="XP38" s="761">
        <v>1</v>
      </c>
      <c r="XQ38" s="762">
        <v>0.65</v>
      </c>
      <c r="XR38" s="763"/>
      <c r="XS38" s="763"/>
      <c r="XT38" s="761">
        <v>1</v>
      </c>
      <c r="XU38" s="761">
        <v>1</v>
      </c>
      <c r="XV38" s="761">
        <v>1</v>
      </c>
      <c r="XW38" s="761">
        <v>1</v>
      </c>
      <c r="XX38" s="762">
        <v>0</v>
      </c>
      <c r="XY38" s="763"/>
      <c r="XZ38" s="763"/>
      <c r="YA38" s="761">
        <v>0</v>
      </c>
      <c r="YB38" s="761">
        <v>0</v>
      </c>
      <c r="YC38" s="761">
        <v>0</v>
      </c>
      <c r="YD38" s="761">
        <v>0</v>
      </c>
      <c r="YE38" s="762">
        <v>0</v>
      </c>
      <c r="YF38" s="763"/>
      <c r="YG38" s="763"/>
      <c r="YH38" s="761">
        <v>1</v>
      </c>
      <c r="YI38" s="761">
        <v>1</v>
      </c>
      <c r="YJ38" s="761">
        <v>0</v>
      </c>
      <c r="YK38" s="761">
        <v>0</v>
      </c>
      <c r="YL38" s="761">
        <v>0</v>
      </c>
      <c r="YM38" s="763"/>
      <c r="YN38" s="763"/>
      <c r="YO38" s="761">
        <v>1</v>
      </c>
      <c r="YP38" s="761">
        <v>1</v>
      </c>
      <c r="YQ38" s="761">
        <v>1</v>
      </c>
      <c r="YR38" s="761">
        <v>0</v>
      </c>
      <c r="YS38" s="761">
        <v>0.65</v>
      </c>
      <c r="YT38" s="763"/>
      <c r="YU38" s="763"/>
      <c r="YV38" s="761">
        <v>1</v>
      </c>
      <c r="YW38" s="761">
        <v>0</v>
      </c>
      <c r="YX38" s="761">
        <v>1</v>
      </c>
      <c r="YY38" s="761">
        <v>1</v>
      </c>
      <c r="YZ38" s="762">
        <v>0.65</v>
      </c>
      <c r="ZA38" s="763"/>
      <c r="ZB38" s="763"/>
      <c r="ZC38" s="761">
        <v>1</v>
      </c>
      <c r="ZD38" s="761">
        <v>1</v>
      </c>
      <c r="ZE38" s="761">
        <v>1</v>
      </c>
      <c r="ZF38" s="761">
        <v>1</v>
      </c>
      <c r="ZG38" s="762">
        <v>0.65</v>
      </c>
      <c r="ZH38" s="763"/>
      <c r="ZI38" s="763"/>
      <c r="ZJ38" s="761">
        <v>1</v>
      </c>
      <c r="ZK38" s="761">
        <v>0</v>
      </c>
      <c r="ZL38" s="761">
        <v>1</v>
      </c>
      <c r="ZM38" s="761">
        <v>1</v>
      </c>
      <c r="ZN38" s="762">
        <v>0.65</v>
      </c>
      <c r="ZO38" s="763"/>
      <c r="ZP38" s="763"/>
      <c r="ZQ38" s="761">
        <v>1</v>
      </c>
      <c r="ZR38" s="761">
        <v>1</v>
      </c>
      <c r="ZS38" s="761">
        <v>1</v>
      </c>
      <c r="ZT38" s="761">
        <v>1</v>
      </c>
      <c r="ZU38" s="762">
        <v>0.65</v>
      </c>
      <c r="ZV38" s="763"/>
      <c r="ZW38" s="763"/>
      <c r="ZX38" s="761">
        <v>1</v>
      </c>
      <c r="ZY38" s="761">
        <v>1</v>
      </c>
      <c r="ZZ38" s="761">
        <v>1</v>
      </c>
      <c r="AAA38" s="761">
        <v>1</v>
      </c>
      <c r="AAB38" s="762">
        <v>0.65</v>
      </c>
      <c r="AAC38" s="763"/>
      <c r="AAD38" s="763"/>
      <c r="AAE38" s="761">
        <v>1</v>
      </c>
      <c r="AAF38" s="761">
        <v>1</v>
      </c>
      <c r="AAG38" s="761">
        <v>1</v>
      </c>
      <c r="AAH38" s="761">
        <v>1</v>
      </c>
      <c r="AAI38" s="762">
        <v>0</v>
      </c>
      <c r="AAJ38" s="763"/>
      <c r="AAK38" s="763"/>
      <c r="AAL38" s="761">
        <v>1</v>
      </c>
      <c r="AAM38" s="761">
        <v>1</v>
      </c>
      <c r="AAN38" s="761">
        <v>1</v>
      </c>
      <c r="AAO38" s="761">
        <v>1</v>
      </c>
      <c r="AAP38" s="762">
        <v>0.65</v>
      </c>
      <c r="AAQ38" s="763"/>
      <c r="AAR38" s="763"/>
      <c r="AAS38" s="761">
        <v>1</v>
      </c>
      <c r="AAT38" s="761">
        <v>1</v>
      </c>
      <c r="AAU38" s="761">
        <v>1</v>
      </c>
      <c r="AAV38" s="761">
        <v>1</v>
      </c>
      <c r="AAW38" s="762">
        <v>0.65</v>
      </c>
      <c r="AAX38" s="763"/>
      <c r="AAY38" s="763"/>
      <c r="AAZ38" s="761">
        <v>1</v>
      </c>
      <c r="ABA38" s="761">
        <v>1</v>
      </c>
      <c r="ABB38" s="761">
        <v>1</v>
      </c>
      <c r="ABC38" s="761">
        <v>1</v>
      </c>
      <c r="ABD38" s="762">
        <v>0.65</v>
      </c>
      <c r="ABE38" s="763"/>
      <c r="ABF38" s="763"/>
      <c r="ABG38" s="761">
        <v>1</v>
      </c>
      <c r="ABH38" s="761">
        <v>1</v>
      </c>
      <c r="ABI38" s="761">
        <v>1</v>
      </c>
      <c r="ABJ38" s="761">
        <v>1</v>
      </c>
      <c r="ABK38" s="762">
        <v>0</v>
      </c>
      <c r="ABL38" s="763"/>
      <c r="ABM38" s="763"/>
      <c r="ABN38" s="761">
        <v>0</v>
      </c>
      <c r="ABO38" s="761">
        <v>0</v>
      </c>
      <c r="ABP38" s="761">
        <v>0</v>
      </c>
      <c r="ABQ38" s="761">
        <v>0</v>
      </c>
      <c r="ABR38" s="762">
        <v>0</v>
      </c>
      <c r="ABS38" s="763"/>
      <c r="ABT38" s="763"/>
      <c r="ABU38" s="761">
        <v>1</v>
      </c>
      <c r="ABV38" s="761">
        <v>1</v>
      </c>
      <c r="ABW38" s="761">
        <v>1</v>
      </c>
      <c r="ABX38" s="761">
        <v>0</v>
      </c>
      <c r="ABY38" s="762">
        <v>0.65</v>
      </c>
      <c r="ABZ38" s="763"/>
      <c r="ACA38" s="763"/>
      <c r="ACB38" s="761">
        <v>1</v>
      </c>
      <c r="ACC38" s="761">
        <v>1</v>
      </c>
      <c r="ACD38" s="761">
        <v>1</v>
      </c>
      <c r="ACE38" s="761">
        <v>1</v>
      </c>
      <c r="ACF38" s="762">
        <v>0.65</v>
      </c>
      <c r="ACG38" s="763"/>
      <c r="ACH38" s="763"/>
      <c r="ACI38" s="761">
        <v>0</v>
      </c>
      <c r="ACJ38" s="761">
        <v>1</v>
      </c>
      <c r="ACK38" s="761">
        <v>1</v>
      </c>
      <c r="ACL38" s="761">
        <v>1</v>
      </c>
      <c r="ACM38" s="762">
        <v>0.65</v>
      </c>
      <c r="ACN38" s="763"/>
      <c r="ACO38" s="763"/>
      <c r="ACP38" s="761">
        <v>1</v>
      </c>
      <c r="ACQ38" s="761">
        <v>1</v>
      </c>
      <c r="ACR38" s="761">
        <v>1</v>
      </c>
      <c r="ACS38" s="761">
        <v>1</v>
      </c>
      <c r="ACT38" s="762">
        <v>0.65</v>
      </c>
      <c r="ACU38" s="763"/>
      <c r="ACV38" s="763"/>
      <c r="ACW38" s="761">
        <v>1</v>
      </c>
      <c r="ACX38" s="761">
        <v>1</v>
      </c>
      <c r="ACY38" s="761">
        <v>1</v>
      </c>
      <c r="ACZ38" s="761">
        <v>1</v>
      </c>
      <c r="ADA38" s="762">
        <v>0.65</v>
      </c>
      <c r="ADB38" s="763"/>
      <c r="ADC38" s="763"/>
      <c r="ADD38" s="761">
        <v>0</v>
      </c>
      <c r="ADE38" s="761">
        <v>0</v>
      </c>
      <c r="ADF38" s="761">
        <v>0</v>
      </c>
      <c r="ADG38" s="761">
        <v>0</v>
      </c>
      <c r="ADH38" s="762">
        <v>0</v>
      </c>
      <c r="ADI38" s="763"/>
      <c r="ADJ38" s="763"/>
      <c r="ADK38" s="761">
        <v>1</v>
      </c>
      <c r="ADL38" s="761">
        <v>1</v>
      </c>
      <c r="ADM38" s="761">
        <v>1</v>
      </c>
      <c r="ADN38" s="761">
        <v>1</v>
      </c>
      <c r="ADO38" s="762">
        <v>0.65</v>
      </c>
      <c r="ADP38" s="763"/>
      <c r="ADQ38" s="763"/>
      <c r="ADR38" s="761">
        <v>1</v>
      </c>
      <c r="ADS38" s="761">
        <v>1</v>
      </c>
      <c r="ADT38" s="761">
        <v>1</v>
      </c>
      <c r="ADU38" s="761">
        <v>1</v>
      </c>
      <c r="ADV38" s="762">
        <v>0.65</v>
      </c>
      <c r="ADW38" s="763"/>
      <c r="ADX38" s="763"/>
      <c r="ADY38" s="761">
        <v>0</v>
      </c>
      <c r="ADZ38" s="761">
        <v>1</v>
      </c>
      <c r="AEA38" s="761">
        <v>1</v>
      </c>
      <c r="AEB38" s="761">
        <v>1</v>
      </c>
      <c r="AEC38" s="762">
        <v>0.65</v>
      </c>
      <c r="AED38" s="763"/>
      <c r="AEE38" s="763"/>
      <c r="AEF38" s="761">
        <v>1</v>
      </c>
      <c r="AEG38" s="761">
        <v>1</v>
      </c>
      <c r="AEH38" s="761">
        <v>1</v>
      </c>
      <c r="AEI38" s="761">
        <v>1</v>
      </c>
      <c r="AEJ38" s="762">
        <v>0.65</v>
      </c>
      <c r="AEK38" s="763"/>
      <c r="AEL38" s="763"/>
      <c r="AEM38" s="761">
        <v>1</v>
      </c>
      <c r="AEN38" s="761">
        <v>1</v>
      </c>
      <c r="AEO38" s="761">
        <v>1</v>
      </c>
      <c r="AEP38" s="761">
        <v>0</v>
      </c>
      <c r="AEQ38" s="762">
        <v>0.65</v>
      </c>
      <c r="AER38" s="763"/>
      <c r="AES38" s="763"/>
      <c r="AET38" s="761">
        <v>1</v>
      </c>
      <c r="AEU38" s="761">
        <v>1</v>
      </c>
      <c r="AEV38" s="761">
        <v>1</v>
      </c>
      <c r="AEW38" s="761">
        <v>1</v>
      </c>
      <c r="AEX38" s="762">
        <v>0.65</v>
      </c>
      <c r="AEY38" s="763"/>
      <c r="AEZ38" s="763"/>
      <c r="AFA38" s="761">
        <v>1</v>
      </c>
      <c r="AFB38" s="761">
        <v>1</v>
      </c>
      <c r="AFC38" s="761">
        <v>1</v>
      </c>
      <c r="AFD38" s="761">
        <v>1</v>
      </c>
      <c r="AFE38" s="762">
        <v>0.65</v>
      </c>
      <c r="AFF38" s="763"/>
      <c r="AFG38" s="763"/>
      <c r="AFH38" s="761">
        <v>1</v>
      </c>
      <c r="AFI38" s="761">
        <v>1</v>
      </c>
      <c r="AFJ38" s="761">
        <v>1</v>
      </c>
      <c r="AFK38" s="761">
        <v>1</v>
      </c>
      <c r="AFL38" s="762">
        <v>0.65</v>
      </c>
      <c r="AFM38" s="763"/>
      <c r="AFN38" s="763"/>
      <c r="AFO38" s="761">
        <v>1</v>
      </c>
      <c r="AFP38" s="761">
        <v>1</v>
      </c>
      <c r="AFQ38" s="761">
        <v>1</v>
      </c>
      <c r="AFR38" s="761">
        <v>1</v>
      </c>
      <c r="AFS38" s="762">
        <v>0.65</v>
      </c>
      <c r="AFT38" s="763"/>
      <c r="AFU38" s="763"/>
      <c r="AFV38" s="761">
        <v>1</v>
      </c>
      <c r="AFW38" s="761">
        <v>1</v>
      </c>
      <c r="AFX38" s="761">
        <v>1</v>
      </c>
      <c r="AFY38" s="761">
        <v>1</v>
      </c>
      <c r="AFZ38" s="762">
        <v>0.65</v>
      </c>
      <c r="AGA38" s="763"/>
      <c r="AGB38" s="763"/>
      <c r="AGC38" s="761">
        <v>1</v>
      </c>
      <c r="AGD38" s="761">
        <v>1</v>
      </c>
      <c r="AGE38" s="761">
        <v>1</v>
      </c>
      <c r="AGF38" s="761">
        <v>1</v>
      </c>
      <c r="AGG38" s="762">
        <v>0.65</v>
      </c>
      <c r="AGH38" s="763"/>
      <c r="AGI38" s="763"/>
      <c r="AGJ38" s="761">
        <v>1</v>
      </c>
      <c r="AGK38" s="761">
        <v>1</v>
      </c>
      <c r="AGL38" s="761">
        <v>1</v>
      </c>
      <c r="AGM38" s="761">
        <v>1</v>
      </c>
      <c r="AGN38" s="762">
        <v>0.65</v>
      </c>
      <c r="AGO38" s="763"/>
      <c r="AGP38" s="763"/>
      <c r="AGQ38" s="761">
        <v>1</v>
      </c>
      <c r="AGR38" s="761">
        <v>1</v>
      </c>
      <c r="AGS38" s="761">
        <v>1</v>
      </c>
      <c r="AGT38" s="761">
        <v>1</v>
      </c>
      <c r="AGU38" s="762">
        <v>0.65</v>
      </c>
      <c r="AGV38" s="763"/>
      <c r="AGW38" s="763"/>
      <c r="AGX38" s="761">
        <v>1</v>
      </c>
      <c r="AGY38" s="761">
        <v>1</v>
      </c>
      <c r="AGZ38" s="761">
        <v>1</v>
      </c>
      <c r="AHA38" s="761">
        <v>1</v>
      </c>
      <c r="AHB38" s="762">
        <v>0.65</v>
      </c>
      <c r="AHC38" s="763"/>
      <c r="AHD38" s="763"/>
      <c r="AHE38" s="761">
        <v>1</v>
      </c>
      <c r="AHF38" s="761">
        <v>1</v>
      </c>
      <c r="AHG38" s="761">
        <v>1</v>
      </c>
      <c r="AHH38" s="761">
        <v>1</v>
      </c>
      <c r="AHI38" s="762">
        <v>0</v>
      </c>
      <c r="AHJ38" s="763"/>
      <c r="AHK38" s="763"/>
      <c r="AHL38" s="761">
        <v>1</v>
      </c>
      <c r="AHM38" s="761">
        <v>1</v>
      </c>
      <c r="AHN38" s="761">
        <v>1</v>
      </c>
      <c r="AHO38" s="761">
        <v>1</v>
      </c>
      <c r="AHP38" s="762">
        <v>0.65</v>
      </c>
      <c r="AHQ38" s="763"/>
      <c r="AHR38" s="763"/>
      <c r="AHS38" s="761">
        <v>1</v>
      </c>
      <c r="AHT38" s="761">
        <v>1</v>
      </c>
      <c r="AHU38" s="761">
        <v>1</v>
      </c>
      <c r="AHV38" s="761">
        <v>1</v>
      </c>
      <c r="AHW38" s="762">
        <v>0.65</v>
      </c>
      <c r="AHX38" s="763"/>
      <c r="AHY38" s="763"/>
      <c r="AHZ38" s="761">
        <v>0</v>
      </c>
      <c r="AIA38" s="761">
        <v>0</v>
      </c>
      <c r="AIB38" s="761">
        <v>0</v>
      </c>
      <c r="AIC38" s="761">
        <v>0</v>
      </c>
      <c r="AID38" s="762">
        <v>0</v>
      </c>
      <c r="AIE38" s="763"/>
      <c r="AIF38" s="763"/>
      <c r="AIG38" s="761">
        <v>0</v>
      </c>
      <c r="AIH38" s="761">
        <v>0</v>
      </c>
      <c r="AII38" s="761">
        <v>0</v>
      </c>
      <c r="AIJ38" s="761">
        <v>0</v>
      </c>
      <c r="AIK38" s="762">
        <v>0</v>
      </c>
      <c r="AIL38" s="763"/>
      <c r="AIM38" s="763"/>
      <c r="AIN38" s="761">
        <v>0</v>
      </c>
      <c r="AIO38" s="761">
        <v>1</v>
      </c>
      <c r="AIP38" s="761">
        <v>1</v>
      </c>
      <c r="AIQ38" s="761">
        <v>1</v>
      </c>
      <c r="AIR38" s="762">
        <v>0.65</v>
      </c>
      <c r="AIS38" s="763"/>
      <c r="AIT38" s="763"/>
      <c r="AIU38" s="761">
        <v>1</v>
      </c>
      <c r="AIV38" s="761">
        <v>1</v>
      </c>
      <c r="AIW38" s="761">
        <v>1</v>
      </c>
      <c r="AIX38" s="761">
        <v>1</v>
      </c>
      <c r="AIY38" s="762">
        <v>0.65</v>
      </c>
      <c r="AIZ38" s="763"/>
      <c r="AJA38" s="763"/>
      <c r="AJB38" s="761">
        <v>1</v>
      </c>
      <c r="AJC38" s="761">
        <v>1</v>
      </c>
      <c r="AJD38" s="761">
        <v>1</v>
      </c>
      <c r="AJE38" s="761">
        <v>1</v>
      </c>
      <c r="AJF38" s="762">
        <v>0.65</v>
      </c>
      <c r="AJG38" s="763"/>
      <c r="AJH38" s="763"/>
      <c r="AJI38" s="761">
        <v>1</v>
      </c>
      <c r="AJJ38" s="761">
        <v>1</v>
      </c>
      <c r="AJK38" s="761">
        <v>1</v>
      </c>
      <c r="AJL38" s="761">
        <v>1</v>
      </c>
      <c r="AJM38" s="762">
        <v>0.65</v>
      </c>
      <c r="AJN38" s="763"/>
      <c r="AJO38" s="763"/>
      <c r="AJP38" s="761">
        <v>1</v>
      </c>
      <c r="AJQ38" s="761">
        <v>1</v>
      </c>
      <c r="AJR38" s="761">
        <v>1</v>
      </c>
      <c r="AJS38" s="761">
        <v>1</v>
      </c>
      <c r="AJT38" s="762">
        <v>0.65</v>
      </c>
      <c r="AJU38" s="763"/>
      <c r="AJV38" s="763"/>
      <c r="AJW38" s="761">
        <v>0</v>
      </c>
      <c r="AJX38" s="761">
        <v>0</v>
      </c>
      <c r="AJY38" s="761">
        <v>0</v>
      </c>
      <c r="AJZ38" s="761">
        <v>0</v>
      </c>
      <c r="AKA38" s="762">
        <v>0</v>
      </c>
      <c r="AKB38" s="763"/>
      <c r="AKC38" s="763"/>
      <c r="AKD38" s="761">
        <v>1</v>
      </c>
      <c r="AKE38" s="761">
        <v>1</v>
      </c>
      <c r="AKF38" s="761">
        <v>1</v>
      </c>
      <c r="AKG38" s="761">
        <v>1</v>
      </c>
      <c r="AKH38" s="762">
        <v>0.65</v>
      </c>
      <c r="AKI38" s="763"/>
      <c r="AKJ38" s="763"/>
      <c r="AKK38" s="761">
        <v>0</v>
      </c>
      <c r="AKL38" s="761">
        <v>0</v>
      </c>
      <c r="AKM38" s="761">
        <v>0</v>
      </c>
      <c r="AKN38" s="761">
        <v>0</v>
      </c>
      <c r="AKO38" s="762">
        <v>0</v>
      </c>
      <c r="AKP38" s="763"/>
      <c r="AKQ38" s="763"/>
      <c r="AKR38" s="761">
        <v>0</v>
      </c>
      <c r="AKS38" s="761">
        <v>0</v>
      </c>
      <c r="AKT38" s="761">
        <v>0</v>
      </c>
      <c r="AKU38" s="761">
        <v>1</v>
      </c>
      <c r="AKV38" s="762">
        <v>0.65</v>
      </c>
      <c r="AKW38" s="763"/>
      <c r="AKX38" s="763"/>
      <c r="AKY38" s="761">
        <v>1</v>
      </c>
      <c r="AKZ38" s="761">
        <v>1</v>
      </c>
      <c r="ALA38" s="761">
        <v>1</v>
      </c>
      <c r="ALB38" s="761">
        <v>1</v>
      </c>
      <c r="ALC38" s="762">
        <v>0.65</v>
      </c>
      <c r="ALD38" s="763"/>
      <c r="ALE38" s="763"/>
      <c r="ALF38" s="761">
        <v>1</v>
      </c>
      <c r="ALG38" s="761">
        <v>1</v>
      </c>
      <c r="ALH38" s="761">
        <v>1</v>
      </c>
      <c r="ALI38" s="761">
        <v>1</v>
      </c>
      <c r="ALJ38" s="762">
        <v>0.65</v>
      </c>
      <c r="ALK38" s="763"/>
      <c r="ALL38" s="763"/>
      <c r="ALM38" s="761">
        <v>1</v>
      </c>
      <c r="ALN38" s="761">
        <v>1</v>
      </c>
      <c r="ALO38" s="761">
        <v>1</v>
      </c>
      <c r="ALP38" s="761">
        <v>1</v>
      </c>
      <c r="ALQ38" s="762">
        <v>0.65</v>
      </c>
      <c r="ALR38" s="763"/>
      <c r="ALS38" s="763"/>
      <c r="ALT38" s="761">
        <v>1</v>
      </c>
      <c r="ALU38" s="761">
        <v>1</v>
      </c>
      <c r="ALV38" s="761">
        <v>1</v>
      </c>
      <c r="ALW38" s="761">
        <v>1</v>
      </c>
      <c r="ALX38" s="762">
        <v>0.65</v>
      </c>
      <c r="ALY38" s="763"/>
      <c r="ALZ38" s="763"/>
      <c r="AMA38" s="761">
        <v>1</v>
      </c>
      <c r="AMB38" s="761">
        <v>1</v>
      </c>
      <c r="AMC38" s="761">
        <v>1</v>
      </c>
      <c r="AMD38" s="761">
        <v>1</v>
      </c>
      <c r="AME38" s="762">
        <v>0.65</v>
      </c>
      <c r="AMF38" s="763"/>
      <c r="AMG38" s="763"/>
      <c r="AMH38" s="761">
        <v>1</v>
      </c>
      <c r="AMI38" s="761">
        <v>1</v>
      </c>
      <c r="AMJ38" s="761">
        <v>1</v>
      </c>
      <c r="AMK38" s="761">
        <v>0</v>
      </c>
      <c r="AML38" s="762">
        <v>0</v>
      </c>
      <c r="AMM38" s="763"/>
      <c r="AMN38" s="763"/>
      <c r="AMO38" s="761">
        <v>1</v>
      </c>
      <c r="AMP38" s="761">
        <v>1</v>
      </c>
      <c r="AMQ38" s="761">
        <v>1</v>
      </c>
      <c r="AMR38" s="761">
        <v>0</v>
      </c>
      <c r="AMS38" s="762">
        <v>0</v>
      </c>
      <c r="AMT38" s="763"/>
      <c r="AMU38" s="763"/>
      <c r="AMV38" s="761">
        <v>1</v>
      </c>
      <c r="AMW38" s="761">
        <v>1</v>
      </c>
      <c r="AMX38" s="761">
        <v>0</v>
      </c>
      <c r="AMY38" s="761">
        <v>1</v>
      </c>
      <c r="AMZ38" s="762">
        <v>0.65</v>
      </c>
      <c r="ANA38" s="763"/>
      <c r="ANB38" s="763"/>
      <c r="ANC38" s="761">
        <v>1</v>
      </c>
      <c r="AND38" s="761">
        <v>1</v>
      </c>
      <c r="ANE38" s="761">
        <v>1</v>
      </c>
      <c r="ANF38" s="761">
        <v>1</v>
      </c>
      <c r="ANG38" s="762">
        <v>0.65</v>
      </c>
      <c r="ANH38" s="763"/>
      <c r="ANI38" s="763"/>
      <c r="ANJ38" s="761">
        <v>1</v>
      </c>
      <c r="ANK38" s="761">
        <v>1</v>
      </c>
      <c r="ANL38" s="761">
        <v>1</v>
      </c>
      <c r="ANM38" s="761">
        <v>1</v>
      </c>
      <c r="ANN38" s="762">
        <v>0.65</v>
      </c>
      <c r="ANO38" s="763"/>
      <c r="ANP38" s="763"/>
      <c r="ANQ38" s="761">
        <v>1</v>
      </c>
      <c r="ANR38" s="761">
        <v>1</v>
      </c>
      <c r="ANS38" s="761">
        <v>1</v>
      </c>
      <c r="ANT38" s="761">
        <v>1</v>
      </c>
      <c r="ANU38" s="762">
        <v>0.65</v>
      </c>
      <c r="ANV38" s="763"/>
      <c r="ANW38" s="763"/>
      <c r="ANX38" s="761">
        <v>1</v>
      </c>
      <c r="ANY38" s="761">
        <v>1</v>
      </c>
      <c r="ANZ38" s="761">
        <v>1</v>
      </c>
      <c r="AOA38" s="761">
        <v>1</v>
      </c>
      <c r="AOB38" s="762">
        <v>0.65</v>
      </c>
      <c r="AOC38" s="763"/>
      <c r="AOD38" s="763"/>
      <c r="AOE38" s="761">
        <v>1</v>
      </c>
      <c r="AOF38" s="761">
        <v>1</v>
      </c>
      <c r="AOG38" s="761">
        <v>1</v>
      </c>
      <c r="AOH38" s="761">
        <v>1</v>
      </c>
      <c r="AOI38" s="762">
        <v>0.65</v>
      </c>
      <c r="AOJ38" s="763"/>
      <c r="AOK38" s="763"/>
      <c r="AOL38" s="761">
        <v>1</v>
      </c>
      <c r="AOM38" s="761">
        <v>1</v>
      </c>
      <c r="AON38" s="761">
        <v>1</v>
      </c>
      <c r="AOO38" s="761">
        <v>1</v>
      </c>
      <c r="AOP38" s="762">
        <v>0.65</v>
      </c>
      <c r="AOQ38" s="763"/>
      <c r="AOR38" s="763"/>
      <c r="AOS38" s="761">
        <v>1</v>
      </c>
      <c r="AOT38" s="761">
        <v>1</v>
      </c>
      <c r="AOU38" s="761">
        <v>1</v>
      </c>
      <c r="AOV38" s="761">
        <v>1</v>
      </c>
      <c r="AOW38" s="762">
        <v>0.65</v>
      </c>
    </row>
    <row r="39" spans="1:1089" s="764" customFormat="1" ht="10.5" customHeight="1">
      <c r="A39" s="771" t="s">
        <v>54</v>
      </c>
      <c r="B39" s="771" t="s">
        <v>179</v>
      </c>
      <c r="C39" s="772" t="str">
        <f t="shared" si="1"/>
        <v>Andrzej Fedorowicz</v>
      </c>
      <c r="D39" s="771" t="s">
        <v>138</v>
      </c>
      <c r="E39" s="771" t="s">
        <v>7</v>
      </c>
      <c r="F39" s="757"/>
      <c r="G39" s="713">
        <v>1</v>
      </c>
      <c r="H39" s="713">
        <v>1</v>
      </c>
      <c r="I39" s="713">
        <v>1</v>
      </c>
      <c r="J39" s="713">
        <v>1</v>
      </c>
      <c r="K39" s="714">
        <v>0.65</v>
      </c>
      <c r="L39" s="715">
        <v>0</v>
      </c>
      <c r="M39" s="715">
        <v>0</v>
      </c>
      <c r="N39" s="713">
        <v>1</v>
      </c>
      <c r="O39" s="713">
        <v>1</v>
      </c>
      <c r="P39" s="713">
        <v>1</v>
      </c>
      <c r="Q39" s="713">
        <v>1</v>
      </c>
      <c r="R39" s="714">
        <v>0.65</v>
      </c>
      <c r="S39" s="715">
        <v>0</v>
      </c>
      <c r="T39" s="715">
        <v>0</v>
      </c>
      <c r="U39" s="713">
        <v>1</v>
      </c>
      <c r="V39" s="713">
        <v>1</v>
      </c>
      <c r="W39" s="713">
        <v>1</v>
      </c>
      <c r="X39" s="713">
        <v>1</v>
      </c>
      <c r="Y39" s="714">
        <v>0.65</v>
      </c>
      <c r="Z39" s="715">
        <v>0</v>
      </c>
      <c r="AA39" s="715">
        <v>0</v>
      </c>
      <c r="AB39" s="713">
        <v>0</v>
      </c>
      <c r="AC39" s="713">
        <v>1</v>
      </c>
      <c r="AD39" s="713">
        <v>1</v>
      </c>
      <c r="AE39" s="713">
        <v>1</v>
      </c>
      <c r="AF39" s="714">
        <v>0.65</v>
      </c>
      <c r="AG39" s="715">
        <v>0</v>
      </c>
      <c r="AH39" s="715">
        <v>0</v>
      </c>
      <c r="AI39" s="713">
        <v>1</v>
      </c>
      <c r="AJ39" s="713">
        <v>1</v>
      </c>
      <c r="AK39" s="713">
        <v>1</v>
      </c>
      <c r="AL39" s="713">
        <v>1</v>
      </c>
      <c r="AM39" s="714">
        <v>0.65</v>
      </c>
      <c r="AN39" s="715">
        <v>0</v>
      </c>
      <c r="AO39" s="715">
        <v>0</v>
      </c>
      <c r="AP39" s="713">
        <v>1</v>
      </c>
      <c r="AQ39" s="713">
        <v>1</v>
      </c>
      <c r="AR39" s="713">
        <v>1</v>
      </c>
      <c r="AS39" s="713">
        <v>1</v>
      </c>
      <c r="AT39" s="714">
        <v>0.65</v>
      </c>
      <c r="AU39" s="715">
        <v>0</v>
      </c>
      <c r="AV39" s="715">
        <v>0</v>
      </c>
      <c r="AW39" s="713">
        <v>1</v>
      </c>
      <c r="AX39" s="713">
        <v>1</v>
      </c>
      <c r="AY39" s="713">
        <v>1</v>
      </c>
      <c r="AZ39" s="713">
        <v>1</v>
      </c>
      <c r="BA39" s="714">
        <v>0.65</v>
      </c>
      <c r="BB39" s="715">
        <v>0</v>
      </c>
      <c r="BC39" s="715">
        <v>0</v>
      </c>
      <c r="BD39" s="716">
        <v>1</v>
      </c>
      <c r="BE39" s="716">
        <v>1</v>
      </c>
      <c r="BF39" s="716">
        <v>0</v>
      </c>
      <c r="BG39" s="716">
        <v>1</v>
      </c>
      <c r="BH39" s="716">
        <v>0</v>
      </c>
      <c r="BI39" s="717">
        <v>0</v>
      </c>
      <c r="BJ39" s="717">
        <v>0</v>
      </c>
      <c r="BK39" s="716">
        <v>1</v>
      </c>
      <c r="BL39" s="716">
        <v>1</v>
      </c>
      <c r="BM39" s="716">
        <v>1</v>
      </c>
      <c r="BN39" s="716">
        <v>1</v>
      </c>
      <c r="BO39" s="718">
        <v>0.65</v>
      </c>
      <c r="BP39" s="717">
        <v>0</v>
      </c>
      <c r="BQ39" s="717">
        <v>0</v>
      </c>
      <c r="BR39" s="716">
        <v>1</v>
      </c>
      <c r="BS39" s="716">
        <v>1</v>
      </c>
      <c r="BT39" s="716">
        <v>1</v>
      </c>
      <c r="BU39" s="716">
        <v>1</v>
      </c>
      <c r="BV39" s="718">
        <v>0.65</v>
      </c>
      <c r="BW39" s="717">
        <v>0</v>
      </c>
      <c r="BX39" s="717">
        <v>0</v>
      </c>
      <c r="BY39" s="716">
        <v>1</v>
      </c>
      <c r="BZ39" s="716">
        <v>1</v>
      </c>
      <c r="CA39" s="716">
        <v>1</v>
      </c>
      <c r="CB39" s="716">
        <v>1</v>
      </c>
      <c r="CC39" s="718">
        <v>0.65</v>
      </c>
      <c r="CD39" s="717">
        <v>0</v>
      </c>
      <c r="CE39" s="717">
        <v>0</v>
      </c>
      <c r="CF39" s="716">
        <v>1</v>
      </c>
      <c r="CG39" s="716">
        <v>1</v>
      </c>
      <c r="CH39" s="716">
        <v>1</v>
      </c>
      <c r="CI39" s="716">
        <v>0</v>
      </c>
      <c r="CJ39" s="718">
        <v>0.65</v>
      </c>
      <c r="CK39" s="717">
        <v>0</v>
      </c>
      <c r="CL39" s="717">
        <v>0</v>
      </c>
      <c r="CM39" s="716">
        <v>1</v>
      </c>
      <c r="CN39" s="716">
        <v>1</v>
      </c>
      <c r="CO39" s="716">
        <v>1</v>
      </c>
      <c r="CP39" s="716">
        <v>1</v>
      </c>
      <c r="CQ39" s="718">
        <v>0.65</v>
      </c>
      <c r="CR39" s="717">
        <v>0</v>
      </c>
      <c r="CS39" s="717">
        <v>0</v>
      </c>
      <c r="CT39" s="716">
        <v>1</v>
      </c>
      <c r="CU39" s="716">
        <v>1</v>
      </c>
      <c r="CV39" s="716">
        <v>1</v>
      </c>
      <c r="CW39" s="716">
        <v>1</v>
      </c>
      <c r="CX39" s="718">
        <v>0.65</v>
      </c>
      <c r="CY39" s="717">
        <v>0</v>
      </c>
      <c r="CZ39" s="717">
        <v>0</v>
      </c>
      <c r="DA39" s="716">
        <v>1</v>
      </c>
      <c r="DB39" s="716">
        <v>1</v>
      </c>
      <c r="DC39" s="716">
        <v>1</v>
      </c>
      <c r="DD39" s="716">
        <v>0</v>
      </c>
      <c r="DE39" s="718">
        <v>0</v>
      </c>
      <c r="DF39" s="717">
        <v>0</v>
      </c>
      <c r="DG39" s="717">
        <v>0</v>
      </c>
      <c r="DH39" s="716">
        <v>1</v>
      </c>
      <c r="DI39" s="716">
        <v>1</v>
      </c>
      <c r="DJ39" s="716">
        <v>1</v>
      </c>
      <c r="DK39" s="716">
        <v>1</v>
      </c>
      <c r="DL39" s="718">
        <v>0.65</v>
      </c>
      <c r="DM39" s="717">
        <v>0</v>
      </c>
      <c r="DN39" s="717">
        <v>0</v>
      </c>
      <c r="DO39" s="716">
        <v>1</v>
      </c>
      <c r="DP39" s="716">
        <v>1</v>
      </c>
      <c r="DQ39" s="716">
        <v>1</v>
      </c>
      <c r="DR39" s="716">
        <v>1</v>
      </c>
      <c r="DS39" s="718">
        <v>0.65</v>
      </c>
      <c r="DT39" s="717">
        <v>0</v>
      </c>
      <c r="DU39" s="717">
        <v>0</v>
      </c>
      <c r="DV39" s="716">
        <v>1</v>
      </c>
      <c r="DW39" s="716">
        <v>1</v>
      </c>
      <c r="DX39" s="716">
        <v>1</v>
      </c>
      <c r="DY39" s="716">
        <v>1</v>
      </c>
      <c r="DZ39" s="718">
        <v>0.65</v>
      </c>
      <c r="EA39" s="717">
        <v>0</v>
      </c>
      <c r="EB39" s="717">
        <v>0</v>
      </c>
      <c r="EC39" s="716">
        <v>1</v>
      </c>
      <c r="ED39" s="716">
        <v>1</v>
      </c>
      <c r="EE39" s="716">
        <v>1</v>
      </c>
      <c r="EF39" s="716">
        <v>1</v>
      </c>
      <c r="EG39" s="718">
        <v>0.65</v>
      </c>
      <c r="EH39" s="717">
        <v>0</v>
      </c>
      <c r="EI39" s="717">
        <v>0</v>
      </c>
      <c r="EJ39" s="716">
        <v>1</v>
      </c>
      <c r="EK39" s="716">
        <v>1</v>
      </c>
      <c r="EL39" s="716">
        <v>1</v>
      </c>
      <c r="EM39" s="716">
        <v>1</v>
      </c>
      <c r="EN39" s="718">
        <v>0.65</v>
      </c>
      <c r="EO39" s="717">
        <v>0</v>
      </c>
      <c r="EP39" s="717">
        <v>0</v>
      </c>
      <c r="EQ39" s="716">
        <v>1</v>
      </c>
      <c r="ER39" s="716">
        <v>1</v>
      </c>
      <c r="ES39" s="716">
        <v>1</v>
      </c>
      <c r="ET39" s="716">
        <v>1</v>
      </c>
      <c r="EU39" s="718">
        <v>0.65</v>
      </c>
      <c r="EV39" s="717">
        <v>0</v>
      </c>
      <c r="EW39" s="717">
        <v>0</v>
      </c>
      <c r="EX39" s="716">
        <v>0</v>
      </c>
      <c r="EY39" s="716">
        <v>0</v>
      </c>
      <c r="EZ39" s="716">
        <v>0</v>
      </c>
      <c r="FA39" s="716">
        <v>1</v>
      </c>
      <c r="FB39" s="718">
        <v>0.65</v>
      </c>
      <c r="FC39" s="717">
        <v>0</v>
      </c>
      <c r="FD39" s="717">
        <v>0</v>
      </c>
      <c r="FE39" s="716">
        <v>1</v>
      </c>
      <c r="FF39" s="716">
        <v>1</v>
      </c>
      <c r="FG39" s="716">
        <v>1</v>
      </c>
      <c r="FH39" s="716">
        <v>0</v>
      </c>
      <c r="FI39" s="718">
        <v>0.65</v>
      </c>
      <c r="FJ39" s="717">
        <v>0</v>
      </c>
      <c r="FK39" s="717">
        <v>0</v>
      </c>
      <c r="FL39" s="716">
        <v>1</v>
      </c>
      <c r="FM39" s="716">
        <v>1</v>
      </c>
      <c r="FN39" s="716">
        <v>1</v>
      </c>
      <c r="FO39" s="716">
        <v>1</v>
      </c>
      <c r="FP39" s="718">
        <v>0.65</v>
      </c>
      <c r="FQ39" s="717">
        <v>0</v>
      </c>
      <c r="FR39" s="717">
        <v>0</v>
      </c>
      <c r="FS39" s="716">
        <v>1</v>
      </c>
      <c r="FT39" s="716">
        <v>1</v>
      </c>
      <c r="FU39" s="716">
        <v>1</v>
      </c>
      <c r="FV39" s="716">
        <v>1</v>
      </c>
      <c r="FW39" s="718">
        <v>0.65</v>
      </c>
      <c r="FX39" s="717">
        <v>0</v>
      </c>
      <c r="FY39" s="717">
        <v>0</v>
      </c>
      <c r="FZ39" s="716">
        <v>1</v>
      </c>
      <c r="GA39" s="716">
        <v>1</v>
      </c>
      <c r="GB39" s="716">
        <v>1</v>
      </c>
      <c r="GC39" s="716">
        <v>1</v>
      </c>
      <c r="GD39" s="718">
        <v>0.65</v>
      </c>
      <c r="GE39" s="717">
        <v>0</v>
      </c>
      <c r="GF39" s="717">
        <v>0</v>
      </c>
      <c r="GG39" s="716">
        <v>1</v>
      </c>
      <c r="GH39" s="716">
        <v>1</v>
      </c>
      <c r="GI39" s="716">
        <v>1</v>
      </c>
      <c r="GJ39" s="716">
        <v>1</v>
      </c>
      <c r="GK39" s="718">
        <v>0.65</v>
      </c>
      <c r="GL39" s="717">
        <v>0</v>
      </c>
      <c r="GM39" s="717">
        <v>0</v>
      </c>
      <c r="GN39" s="716">
        <v>0</v>
      </c>
      <c r="GO39" s="716">
        <v>0</v>
      </c>
      <c r="GP39" s="716">
        <v>0</v>
      </c>
      <c r="GQ39" s="716">
        <v>0</v>
      </c>
      <c r="GR39" s="718">
        <v>0</v>
      </c>
      <c r="GS39" s="717">
        <v>0</v>
      </c>
      <c r="GT39" s="717">
        <v>0</v>
      </c>
      <c r="GU39" s="716">
        <v>1</v>
      </c>
      <c r="GV39" s="716">
        <v>1</v>
      </c>
      <c r="GW39" s="716">
        <v>1</v>
      </c>
      <c r="GX39" s="716">
        <v>1</v>
      </c>
      <c r="GY39" s="718">
        <v>0.65</v>
      </c>
      <c r="GZ39" s="717">
        <v>0</v>
      </c>
      <c r="HA39" s="717">
        <v>0</v>
      </c>
      <c r="HB39" s="716">
        <v>1</v>
      </c>
      <c r="HC39" s="716">
        <v>0</v>
      </c>
      <c r="HD39" s="716">
        <v>0</v>
      </c>
      <c r="HE39" s="716">
        <v>0</v>
      </c>
      <c r="HF39" s="718">
        <v>0.65</v>
      </c>
      <c r="HG39" s="717">
        <v>0</v>
      </c>
      <c r="HH39" s="717">
        <v>0</v>
      </c>
      <c r="HI39" s="716">
        <v>1</v>
      </c>
      <c r="HJ39" s="716">
        <v>1</v>
      </c>
      <c r="HK39" s="716">
        <v>1</v>
      </c>
      <c r="HL39" s="716">
        <v>1</v>
      </c>
      <c r="HM39" s="718">
        <v>0.65</v>
      </c>
      <c r="HN39" s="717">
        <v>0</v>
      </c>
      <c r="HO39" s="717">
        <v>0</v>
      </c>
      <c r="HP39" s="716">
        <v>1</v>
      </c>
      <c r="HQ39" s="716">
        <v>1</v>
      </c>
      <c r="HR39" s="716">
        <v>1</v>
      </c>
      <c r="HS39" s="716">
        <v>1</v>
      </c>
      <c r="HT39" s="718">
        <v>0.65</v>
      </c>
      <c r="HU39" s="717">
        <v>0</v>
      </c>
      <c r="HV39" s="717">
        <v>0</v>
      </c>
      <c r="HW39" s="716">
        <v>1</v>
      </c>
      <c r="HX39" s="716">
        <v>1</v>
      </c>
      <c r="HY39" s="716">
        <v>1</v>
      </c>
      <c r="HZ39" s="716">
        <v>1</v>
      </c>
      <c r="IA39" s="718">
        <v>0.65</v>
      </c>
      <c r="IB39" s="717">
        <v>0</v>
      </c>
      <c r="IC39" s="717">
        <v>0</v>
      </c>
      <c r="ID39" s="716">
        <v>1</v>
      </c>
      <c r="IE39" s="716">
        <v>1</v>
      </c>
      <c r="IF39" s="716">
        <v>1</v>
      </c>
      <c r="IG39" s="716">
        <v>1</v>
      </c>
      <c r="IH39" s="718">
        <v>0</v>
      </c>
      <c r="II39" s="717">
        <v>0</v>
      </c>
      <c r="IJ39" s="717">
        <v>0</v>
      </c>
      <c r="IK39" s="716">
        <v>0</v>
      </c>
      <c r="IL39" s="716">
        <v>0</v>
      </c>
      <c r="IM39" s="716">
        <v>1</v>
      </c>
      <c r="IN39" s="716">
        <v>1</v>
      </c>
      <c r="IO39" s="718">
        <v>0.65</v>
      </c>
      <c r="IP39" s="717">
        <v>0</v>
      </c>
      <c r="IQ39" s="717">
        <v>0</v>
      </c>
      <c r="IR39" s="716">
        <v>0</v>
      </c>
      <c r="IS39" s="716">
        <v>1</v>
      </c>
      <c r="IT39" s="716">
        <v>1</v>
      </c>
      <c r="IU39" s="716">
        <v>1</v>
      </c>
      <c r="IV39" s="718">
        <v>0.65</v>
      </c>
      <c r="IW39" s="717">
        <v>0</v>
      </c>
      <c r="IX39" s="717">
        <v>0</v>
      </c>
      <c r="IY39" s="716">
        <v>1</v>
      </c>
      <c r="IZ39" s="716">
        <v>1</v>
      </c>
      <c r="JA39" s="716">
        <v>1</v>
      </c>
      <c r="JB39" s="716">
        <v>1</v>
      </c>
      <c r="JC39" s="718">
        <v>0.65</v>
      </c>
      <c r="JD39" s="717">
        <v>0</v>
      </c>
      <c r="JE39" s="717">
        <v>0</v>
      </c>
      <c r="JF39" s="716">
        <v>1</v>
      </c>
      <c r="JG39" s="716">
        <v>1</v>
      </c>
      <c r="JH39" s="716">
        <v>1</v>
      </c>
      <c r="JI39" s="716">
        <v>1</v>
      </c>
      <c r="JJ39" s="718">
        <v>0.65</v>
      </c>
      <c r="JK39" s="717">
        <v>0</v>
      </c>
      <c r="JL39" s="717">
        <v>0</v>
      </c>
      <c r="JM39" s="716">
        <v>1</v>
      </c>
      <c r="JN39" s="716">
        <v>1</v>
      </c>
      <c r="JO39" s="716">
        <v>1</v>
      </c>
      <c r="JP39" s="716">
        <v>1</v>
      </c>
      <c r="JQ39" s="718">
        <v>0.65</v>
      </c>
      <c r="JR39" s="717">
        <v>0</v>
      </c>
      <c r="JS39" s="717">
        <v>0</v>
      </c>
      <c r="JT39" s="716">
        <v>1</v>
      </c>
      <c r="JU39" s="716">
        <v>1</v>
      </c>
      <c r="JV39" s="716">
        <v>1</v>
      </c>
      <c r="JW39" s="716">
        <v>1</v>
      </c>
      <c r="JX39" s="718">
        <v>0.65</v>
      </c>
      <c r="JY39" s="717">
        <v>0</v>
      </c>
      <c r="JZ39" s="717">
        <v>0</v>
      </c>
      <c r="KA39" s="716">
        <v>1</v>
      </c>
      <c r="KB39" s="716">
        <v>1</v>
      </c>
      <c r="KC39" s="716">
        <v>1</v>
      </c>
      <c r="KD39" s="716">
        <v>1</v>
      </c>
      <c r="KE39" s="718">
        <v>0.65</v>
      </c>
      <c r="KF39" s="717">
        <v>0</v>
      </c>
      <c r="KG39" s="717">
        <v>0</v>
      </c>
      <c r="KH39" s="716">
        <v>1</v>
      </c>
      <c r="KI39" s="716">
        <v>1</v>
      </c>
      <c r="KJ39" s="717">
        <v>0</v>
      </c>
      <c r="KK39" s="717">
        <v>0</v>
      </c>
      <c r="KL39" s="718">
        <v>0.65</v>
      </c>
      <c r="KM39" s="717">
        <v>0</v>
      </c>
      <c r="KN39" s="717">
        <v>0</v>
      </c>
      <c r="KO39" s="716">
        <v>1</v>
      </c>
      <c r="KP39" s="716">
        <v>1</v>
      </c>
      <c r="KQ39" s="717">
        <v>0</v>
      </c>
      <c r="KR39" s="716">
        <v>1</v>
      </c>
      <c r="KS39" s="718">
        <v>0.65</v>
      </c>
      <c r="KT39" s="717">
        <v>0</v>
      </c>
      <c r="KU39" s="717">
        <v>0</v>
      </c>
      <c r="KV39" s="717">
        <v>0</v>
      </c>
      <c r="KW39" s="716">
        <v>1</v>
      </c>
      <c r="KX39" s="716">
        <v>1</v>
      </c>
      <c r="KY39" s="716">
        <v>1</v>
      </c>
      <c r="KZ39" s="718">
        <v>0.65</v>
      </c>
      <c r="LA39" s="717">
        <v>0</v>
      </c>
      <c r="LB39" s="717">
        <v>0</v>
      </c>
      <c r="LC39" s="716">
        <v>1</v>
      </c>
      <c r="LD39" s="716">
        <v>1</v>
      </c>
      <c r="LE39" s="716">
        <v>1</v>
      </c>
      <c r="LF39" s="716">
        <v>1</v>
      </c>
      <c r="LG39" s="718">
        <v>0.65</v>
      </c>
      <c r="LH39" s="717">
        <v>0</v>
      </c>
      <c r="LI39" s="717">
        <v>0</v>
      </c>
      <c r="LJ39" s="716">
        <v>1</v>
      </c>
      <c r="LK39" s="716">
        <v>1</v>
      </c>
      <c r="LL39" s="716">
        <v>1</v>
      </c>
      <c r="LM39" s="716">
        <v>1</v>
      </c>
      <c r="LN39" s="718">
        <v>0.65</v>
      </c>
      <c r="LO39" s="717">
        <v>0</v>
      </c>
      <c r="LP39" s="717">
        <v>0</v>
      </c>
      <c r="LQ39" s="716">
        <v>1</v>
      </c>
      <c r="LR39" s="716">
        <v>1</v>
      </c>
      <c r="LS39" s="716">
        <v>1</v>
      </c>
      <c r="LT39" s="716">
        <v>1</v>
      </c>
      <c r="LU39" s="718">
        <v>0.65</v>
      </c>
      <c r="LV39" s="717">
        <v>0</v>
      </c>
      <c r="LW39" s="717">
        <v>0</v>
      </c>
      <c r="LX39" s="716">
        <v>1</v>
      </c>
      <c r="LY39" s="716">
        <v>1</v>
      </c>
      <c r="LZ39" s="716">
        <v>1</v>
      </c>
      <c r="MA39" s="716">
        <v>1</v>
      </c>
      <c r="MB39" s="718">
        <v>0.65</v>
      </c>
      <c r="MC39" s="717">
        <v>0</v>
      </c>
      <c r="MD39" s="717">
        <v>0</v>
      </c>
      <c r="ME39" s="716">
        <v>1</v>
      </c>
      <c r="MF39" s="716">
        <v>1</v>
      </c>
      <c r="MG39" s="716">
        <v>1</v>
      </c>
      <c r="MH39" s="716">
        <v>1</v>
      </c>
      <c r="MI39" s="718">
        <v>0.65</v>
      </c>
      <c r="MJ39" s="717">
        <v>0</v>
      </c>
      <c r="MK39" s="717">
        <v>0</v>
      </c>
      <c r="ML39" s="716">
        <v>1</v>
      </c>
      <c r="MM39" s="716">
        <v>1</v>
      </c>
      <c r="MN39" s="716">
        <v>1</v>
      </c>
      <c r="MO39" s="716">
        <v>1</v>
      </c>
      <c r="MP39" s="718">
        <v>0.65</v>
      </c>
      <c r="MQ39" s="717">
        <v>0</v>
      </c>
      <c r="MR39" s="717">
        <v>0</v>
      </c>
      <c r="MS39" s="716">
        <v>1</v>
      </c>
      <c r="MT39" s="716">
        <v>1</v>
      </c>
      <c r="MU39" s="716">
        <v>1</v>
      </c>
      <c r="MV39" s="716">
        <v>1</v>
      </c>
      <c r="MW39" s="718">
        <v>0.65</v>
      </c>
      <c r="MX39" s="717">
        <v>0</v>
      </c>
      <c r="MY39" s="717">
        <v>0</v>
      </c>
      <c r="MZ39" s="716">
        <v>1</v>
      </c>
      <c r="NA39" s="716">
        <v>1</v>
      </c>
      <c r="NB39" s="716">
        <v>1</v>
      </c>
      <c r="NC39" s="716">
        <v>1</v>
      </c>
      <c r="ND39" s="718">
        <v>0.65</v>
      </c>
      <c r="NE39" s="717">
        <v>0</v>
      </c>
      <c r="NF39" s="717">
        <v>0</v>
      </c>
      <c r="NG39" s="716">
        <v>1</v>
      </c>
      <c r="NH39" s="716">
        <v>1</v>
      </c>
      <c r="NI39" s="716">
        <v>1</v>
      </c>
      <c r="NJ39" s="716">
        <v>1</v>
      </c>
      <c r="NK39" s="718">
        <v>0.65</v>
      </c>
      <c r="NL39" s="717">
        <v>0</v>
      </c>
      <c r="NM39" s="717">
        <v>0</v>
      </c>
      <c r="NN39" s="716">
        <v>1</v>
      </c>
      <c r="NO39" s="716">
        <v>1</v>
      </c>
      <c r="NP39" s="716">
        <v>1</v>
      </c>
      <c r="NQ39" s="716">
        <v>1</v>
      </c>
      <c r="NR39" s="718">
        <v>0.65</v>
      </c>
      <c r="NS39" s="717">
        <v>0</v>
      </c>
      <c r="NT39" s="717">
        <v>0</v>
      </c>
      <c r="NU39" s="716">
        <v>1</v>
      </c>
      <c r="NV39" s="716">
        <v>1</v>
      </c>
      <c r="NW39" s="716">
        <v>1</v>
      </c>
      <c r="NX39" s="716">
        <v>1</v>
      </c>
      <c r="NY39" s="718">
        <v>0.65</v>
      </c>
      <c r="NZ39" s="717">
        <v>0</v>
      </c>
      <c r="OA39" s="717">
        <v>0</v>
      </c>
      <c r="OB39" s="716">
        <v>1</v>
      </c>
      <c r="OC39" s="716">
        <v>1</v>
      </c>
      <c r="OD39" s="716">
        <v>1</v>
      </c>
      <c r="OE39" s="716">
        <v>1</v>
      </c>
      <c r="OF39" s="718">
        <v>0.65</v>
      </c>
      <c r="OG39" s="717">
        <v>0</v>
      </c>
      <c r="OH39" s="717">
        <v>0</v>
      </c>
      <c r="OI39" s="716">
        <v>1</v>
      </c>
      <c r="OJ39" s="716">
        <v>1</v>
      </c>
      <c r="OK39" s="716">
        <v>1</v>
      </c>
      <c r="OL39" s="716">
        <v>1</v>
      </c>
      <c r="OM39" s="718">
        <v>0.65</v>
      </c>
      <c r="ON39" s="717">
        <v>0</v>
      </c>
      <c r="OO39" s="717">
        <v>0</v>
      </c>
      <c r="OP39" s="716">
        <v>1</v>
      </c>
      <c r="OQ39" s="716">
        <v>1</v>
      </c>
      <c r="OR39" s="716">
        <v>1</v>
      </c>
      <c r="OS39" s="716">
        <v>1</v>
      </c>
      <c r="OT39" s="718">
        <v>0.65</v>
      </c>
      <c r="OU39" s="717">
        <v>0</v>
      </c>
      <c r="OV39" s="717">
        <v>0</v>
      </c>
      <c r="OW39" s="716">
        <v>0</v>
      </c>
      <c r="OX39" s="716">
        <v>1</v>
      </c>
      <c r="OY39" s="716">
        <v>1</v>
      </c>
      <c r="OZ39" s="716">
        <v>1</v>
      </c>
      <c r="PA39" s="718">
        <v>0.65</v>
      </c>
      <c r="PB39" s="717">
        <v>0</v>
      </c>
      <c r="PC39" s="717">
        <v>0</v>
      </c>
      <c r="PD39" s="716">
        <v>1</v>
      </c>
      <c r="PE39" s="716">
        <v>1</v>
      </c>
      <c r="PF39" s="716">
        <v>1</v>
      </c>
      <c r="PG39" s="716">
        <v>0</v>
      </c>
      <c r="PH39" s="718">
        <v>0</v>
      </c>
      <c r="PI39" s="717">
        <v>0</v>
      </c>
      <c r="PJ39" s="717">
        <v>0</v>
      </c>
      <c r="PK39" s="716">
        <v>1</v>
      </c>
      <c r="PL39" s="716">
        <v>1</v>
      </c>
      <c r="PM39" s="716">
        <v>1</v>
      </c>
      <c r="PN39" s="716">
        <v>1</v>
      </c>
      <c r="PO39" s="718">
        <v>0.65</v>
      </c>
      <c r="PP39" s="717"/>
      <c r="PQ39" s="717"/>
      <c r="PR39" s="716">
        <v>1</v>
      </c>
      <c r="PS39" s="716">
        <v>1</v>
      </c>
      <c r="PT39" s="716">
        <v>1</v>
      </c>
      <c r="PU39" s="716">
        <v>1</v>
      </c>
      <c r="PV39" s="718">
        <v>0.65</v>
      </c>
      <c r="PW39" s="717"/>
      <c r="PX39" s="717"/>
      <c r="PY39" s="716">
        <v>1</v>
      </c>
      <c r="PZ39" s="716">
        <v>1</v>
      </c>
      <c r="QA39" s="716">
        <v>1</v>
      </c>
      <c r="QB39" s="716">
        <v>1</v>
      </c>
      <c r="QC39" s="718">
        <v>0.65</v>
      </c>
      <c r="QD39" s="717"/>
      <c r="QE39" s="717"/>
      <c r="QF39" s="716">
        <v>0</v>
      </c>
      <c r="QG39" s="716">
        <v>0</v>
      </c>
      <c r="QH39" s="716">
        <v>0</v>
      </c>
      <c r="QI39" s="716">
        <v>0</v>
      </c>
      <c r="QJ39" s="718">
        <v>0</v>
      </c>
      <c r="QK39" s="717"/>
      <c r="QL39" s="717"/>
      <c r="QM39" s="716">
        <v>1</v>
      </c>
      <c r="QN39" s="716">
        <v>1</v>
      </c>
      <c r="QO39" s="716">
        <v>1</v>
      </c>
      <c r="QP39" s="716">
        <v>1</v>
      </c>
      <c r="QQ39" s="718">
        <v>0.65</v>
      </c>
      <c r="QR39" s="717"/>
      <c r="QS39" s="717"/>
      <c r="QT39" s="716">
        <v>1</v>
      </c>
      <c r="QU39" s="716">
        <v>1</v>
      </c>
      <c r="QV39" s="716">
        <v>1</v>
      </c>
      <c r="QW39" s="716">
        <v>1</v>
      </c>
      <c r="QX39" s="718">
        <v>0.65</v>
      </c>
      <c r="QY39" s="717"/>
      <c r="QZ39" s="717"/>
      <c r="RA39" s="716">
        <v>1</v>
      </c>
      <c r="RB39" s="716">
        <v>1</v>
      </c>
      <c r="RC39" s="716">
        <v>1</v>
      </c>
      <c r="RD39" s="717"/>
      <c r="RE39" s="718">
        <v>0.65</v>
      </c>
      <c r="RF39" s="717"/>
      <c r="RG39" s="717"/>
      <c r="RH39" s="716">
        <v>1</v>
      </c>
      <c r="RI39" s="716">
        <v>1</v>
      </c>
      <c r="RJ39" s="716">
        <v>1</v>
      </c>
      <c r="RK39" s="716">
        <v>1</v>
      </c>
      <c r="RL39" s="718">
        <v>0.65</v>
      </c>
      <c r="RM39" s="717"/>
      <c r="RN39" s="717"/>
      <c r="RO39" s="716">
        <v>1</v>
      </c>
      <c r="RP39" s="716">
        <v>1</v>
      </c>
      <c r="RQ39" s="716">
        <v>1</v>
      </c>
      <c r="RR39" s="716">
        <v>1</v>
      </c>
      <c r="RS39" s="718">
        <v>0.65</v>
      </c>
      <c r="RT39" s="717"/>
      <c r="RU39" s="717"/>
      <c r="RV39" s="716">
        <v>1</v>
      </c>
      <c r="RW39" s="716">
        <v>1</v>
      </c>
      <c r="RX39" s="716">
        <v>1</v>
      </c>
      <c r="RY39" s="716">
        <v>1</v>
      </c>
      <c r="RZ39" s="718">
        <v>0.65</v>
      </c>
      <c r="SA39" s="717"/>
      <c r="SB39" s="717"/>
      <c r="SC39" s="716">
        <v>1</v>
      </c>
      <c r="SD39" s="716">
        <v>1</v>
      </c>
      <c r="SE39" s="716">
        <v>1</v>
      </c>
      <c r="SF39" s="716">
        <v>1</v>
      </c>
      <c r="SG39" s="718">
        <v>0.65</v>
      </c>
      <c r="SH39" s="717"/>
      <c r="SI39" s="717"/>
      <c r="SJ39" s="716">
        <v>1</v>
      </c>
      <c r="SK39" s="716">
        <v>1</v>
      </c>
      <c r="SL39" s="716">
        <v>1</v>
      </c>
      <c r="SM39" s="716">
        <v>1</v>
      </c>
      <c r="SN39" s="718">
        <v>0.65</v>
      </c>
      <c r="SO39" s="717"/>
      <c r="SP39" s="717"/>
      <c r="SQ39" s="716">
        <v>1</v>
      </c>
      <c r="SR39" s="716">
        <v>1</v>
      </c>
      <c r="SS39" s="716">
        <v>1</v>
      </c>
      <c r="ST39" s="716">
        <v>1</v>
      </c>
      <c r="SU39" s="762">
        <v>0.65</v>
      </c>
      <c r="SV39" s="755"/>
      <c r="SW39" s="749"/>
      <c r="SX39" s="748">
        <v>1</v>
      </c>
      <c r="SY39" s="748">
        <v>1</v>
      </c>
      <c r="SZ39" s="748">
        <v>1</v>
      </c>
      <c r="TA39" s="748">
        <v>1</v>
      </c>
      <c r="TB39" s="750">
        <v>0.65</v>
      </c>
      <c r="TC39" s="749"/>
      <c r="TD39" s="749"/>
      <c r="TE39" s="748">
        <v>1</v>
      </c>
      <c r="TF39" s="748">
        <v>1</v>
      </c>
      <c r="TG39" s="748">
        <v>1</v>
      </c>
      <c r="TH39" s="748">
        <v>1</v>
      </c>
      <c r="TI39" s="750">
        <v>0</v>
      </c>
      <c r="TJ39" s="749"/>
      <c r="TK39" s="749"/>
      <c r="TL39" s="748">
        <v>1</v>
      </c>
      <c r="TM39" s="748">
        <v>1</v>
      </c>
      <c r="TN39" s="748">
        <v>1</v>
      </c>
      <c r="TO39" s="748">
        <v>1</v>
      </c>
      <c r="TP39" s="750">
        <v>0.65</v>
      </c>
      <c r="TQ39" s="749"/>
      <c r="TR39" s="749"/>
      <c r="TS39" s="748">
        <v>1</v>
      </c>
      <c r="TT39" s="748">
        <v>1</v>
      </c>
      <c r="TU39" s="748">
        <v>1</v>
      </c>
      <c r="TV39" s="748">
        <v>1</v>
      </c>
      <c r="TW39" s="750">
        <v>0.65</v>
      </c>
      <c r="TX39" s="749"/>
      <c r="TY39" s="766"/>
      <c r="TZ39" s="761">
        <v>1</v>
      </c>
      <c r="UA39" s="756">
        <v>1</v>
      </c>
      <c r="UB39" s="748">
        <v>1</v>
      </c>
      <c r="UC39" s="748">
        <v>1</v>
      </c>
      <c r="UD39" s="750">
        <v>0.65</v>
      </c>
      <c r="UE39" s="749"/>
      <c r="UF39" s="749"/>
      <c r="UG39" s="748">
        <v>1</v>
      </c>
      <c r="UH39" s="748">
        <v>1</v>
      </c>
      <c r="UI39" s="748">
        <v>1</v>
      </c>
      <c r="UJ39" s="748">
        <v>1</v>
      </c>
      <c r="UK39" s="750">
        <v>0.65</v>
      </c>
      <c r="UL39" s="749"/>
      <c r="UM39" s="749"/>
      <c r="UN39" s="748">
        <v>1</v>
      </c>
      <c r="UO39" s="748">
        <v>1</v>
      </c>
      <c r="UP39" s="748">
        <v>1</v>
      </c>
      <c r="UQ39" s="748">
        <v>1</v>
      </c>
      <c r="UR39" s="750">
        <v>0.65</v>
      </c>
      <c r="US39" s="749"/>
      <c r="UT39" s="749"/>
      <c r="UU39" s="748">
        <v>0</v>
      </c>
      <c r="UV39" s="748">
        <v>0</v>
      </c>
      <c r="UW39" s="748">
        <v>0</v>
      </c>
      <c r="UX39" s="748">
        <v>0</v>
      </c>
      <c r="UY39" s="750">
        <v>0</v>
      </c>
      <c r="UZ39" s="749"/>
      <c r="VA39" s="749"/>
      <c r="VB39" s="748">
        <v>1</v>
      </c>
      <c r="VC39" s="767">
        <v>1</v>
      </c>
      <c r="VD39" s="761">
        <v>1</v>
      </c>
      <c r="VE39" s="761">
        <v>1</v>
      </c>
      <c r="VF39" s="762">
        <v>0.65</v>
      </c>
      <c r="VG39" s="763"/>
      <c r="VH39" s="763"/>
      <c r="VI39" s="761">
        <v>1</v>
      </c>
      <c r="VJ39" s="761">
        <v>1</v>
      </c>
      <c r="VK39" s="761">
        <v>1</v>
      </c>
      <c r="VL39" s="761">
        <v>1</v>
      </c>
      <c r="VM39" s="762">
        <v>0.65</v>
      </c>
      <c r="VN39" s="763"/>
      <c r="VO39" s="763"/>
      <c r="VP39" s="761">
        <v>1</v>
      </c>
      <c r="VQ39" s="761">
        <v>1</v>
      </c>
      <c r="VR39" s="761">
        <v>1</v>
      </c>
      <c r="VS39" s="761">
        <v>1</v>
      </c>
      <c r="VT39" s="762">
        <v>0.65</v>
      </c>
      <c r="VU39" s="763"/>
      <c r="VV39" s="763"/>
      <c r="VW39" s="761">
        <v>1</v>
      </c>
      <c r="VX39" s="761">
        <v>1</v>
      </c>
      <c r="VY39" s="761">
        <v>1</v>
      </c>
      <c r="VZ39" s="761">
        <v>1</v>
      </c>
      <c r="WA39" s="762">
        <v>0.65</v>
      </c>
      <c r="WB39" s="763"/>
      <c r="WC39" s="763"/>
      <c r="WD39" s="761">
        <v>1</v>
      </c>
      <c r="WE39" s="761">
        <v>1</v>
      </c>
      <c r="WF39" s="761">
        <v>1</v>
      </c>
      <c r="WG39" s="761">
        <v>1</v>
      </c>
      <c r="WH39" s="762">
        <v>0.65</v>
      </c>
      <c r="WI39" s="763"/>
      <c r="WJ39" s="763"/>
      <c r="WK39" s="761">
        <v>1</v>
      </c>
      <c r="WL39" s="761">
        <v>1</v>
      </c>
      <c r="WM39" s="761">
        <v>1</v>
      </c>
      <c r="WN39" s="761">
        <v>1</v>
      </c>
      <c r="WO39" s="762">
        <v>0.65</v>
      </c>
      <c r="WP39" s="763"/>
      <c r="WQ39" s="763"/>
      <c r="WR39" s="761">
        <v>0</v>
      </c>
      <c r="WS39" s="761">
        <v>0</v>
      </c>
      <c r="WT39" s="761">
        <v>1</v>
      </c>
      <c r="WU39" s="761">
        <v>1</v>
      </c>
      <c r="WV39" s="762">
        <v>0.65</v>
      </c>
      <c r="WW39" s="763"/>
      <c r="WX39" s="763"/>
      <c r="WY39" s="761">
        <v>1</v>
      </c>
      <c r="WZ39" s="761">
        <v>1</v>
      </c>
      <c r="XA39" s="761">
        <v>1</v>
      </c>
      <c r="XB39" s="761">
        <v>1</v>
      </c>
      <c r="XC39" s="762">
        <v>0.65</v>
      </c>
      <c r="XD39" s="763"/>
      <c r="XE39" s="763"/>
      <c r="XF39" s="761">
        <v>1</v>
      </c>
      <c r="XG39" s="761">
        <v>1</v>
      </c>
      <c r="XH39" s="761">
        <v>1</v>
      </c>
      <c r="XI39" s="761">
        <v>1</v>
      </c>
      <c r="XJ39" s="762">
        <v>0.65</v>
      </c>
      <c r="XK39" s="763"/>
      <c r="XL39" s="763"/>
      <c r="XM39" s="761">
        <v>1</v>
      </c>
      <c r="XN39" s="761">
        <v>1</v>
      </c>
      <c r="XO39" s="761">
        <v>1</v>
      </c>
      <c r="XP39" s="761">
        <v>1</v>
      </c>
      <c r="XQ39" s="762">
        <v>0.65</v>
      </c>
      <c r="XR39" s="763"/>
      <c r="XS39" s="763"/>
      <c r="XT39" s="761">
        <v>1</v>
      </c>
      <c r="XU39" s="761">
        <v>1</v>
      </c>
      <c r="XV39" s="761">
        <v>1</v>
      </c>
      <c r="XW39" s="761">
        <v>1</v>
      </c>
      <c r="XX39" s="762">
        <v>0.65</v>
      </c>
      <c r="XY39" s="763"/>
      <c r="XZ39" s="763"/>
      <c r="YA39" s="761">
        <v>1</v>
      </c>
      <c r="YB39" s="761">
        <v>1</v>
      </c>
      <c r="YC39" s="761">
        <v>1</v>
      </c>
      <c r="YD39" s="761">
        <v>1</v>
      </c>
      <c r="YE39" s="762">
        <v>0.65</v>
      </c>
      <c r="YF39" s="763"/>
      <c r="YG39" s="763"/>
      <c r="YH39" s="761">
        <v>1</v>
      </c>
      <c r="YI39" s="761">
        <v>1</v>
      </c>
      <c r="YJ39" s="761">
        <v>0</v>
      </c>
      <c r="YK39" s="761">
        <v>0</v>
      </c>
      <c r="YL39" s="761">
        <v>0</v>
      </c>
      <c r="YM39" s="763"/>
      <c r="YN39" s="763"/>
      <c r="YO39" s="761">
        <v>1</v>
      </c>
      <c r="YP39" s="761">
        <v>1</v>
      </c>
      <c r="YQ39" s="761">
        <v>1</v>
      </c>
      <c r="YR39" s="761">
        <v>0</v>
      </c>
      <c r="YS39" s="761">
        <v>0.65</v>
      </c>
      <c r="YT39" s="763"/>
      <c r="YU39" s="763"/>
      <c r="YV39" s="761">
        <v>1</v>
      </c>
      <c r="YW39" s="761">
        <v>0</v>
      </c>
      <c r="YX39" s="761">
        <v>1</v>
      </c>
      <c r="YY39" s="761">
        <v>1</v>
      </c>
      <c r="YZ39" s="762">
        <v>0.65</v>
      </c>
      <c r="ZA39" s="763"/>
      <c r="ZB39" s="763"/>
      <c r="ZC39" s="761">
        <v>1</v>
      </c>
      <c r="ZD39" s="761">
        <v>1</v>
      </c>
      <c r="ZE39" s="761">
        <v>1</v>
      </c>
      <c r="ZF39" s="761">
        <v>1</v>
      </c>
      <c r="ZG39" s="762">
        <v>0.65</v>
      </c>
      <c r="ZH39" s="763"/>
      <c r="ZI39" s="763"/>
      <c r="ZJ39" s="761">
        <v>1</v>
      </c>
      <c r="ZK39" s="761">
        <v>1</v>
      </c>
      <c r="ZL39" s="761">
        <v>1</v>
      </c>
      <c r="ZM39" s="761">
        <v>1</v>
      </c>
      <c r="ZN39" s="762">
        <v>0.65</v>
      </c>
      <c r="ZO39" s="763"/>
      <c r="ZP39" s="763"/>
      <c r="ZQ39" s="761">
        <v>1</v>
      </c>
      <c r="ZR39" s="761">
        <v>1</v>
      </c>
      <c r="ZS39" s="761">
        <v>1</v>
      </c>
      <c r="ZT39" s="761">
        <v>1</v>
      </c>
      <c r="ZU39" s="762">
        <v>0.65</v>
      </c>
      <c r="ZV39" s="763"/>
      <c r="ZW39" s="763"/>
      <c r="ZX39" s="761">
        <v>1</v>
      </c>
      <c r="ZY39" s="761">
        <v>1</v>
      </c>
      <c r="ZZ39" s="761">
        <v>1</v>
      </c>
      <c r="AAA39" s="761">
        <v>1</v>
      </c>
      <c r="AAB39" s="762">
        <v>0.65</v>
      </c>
      <c r="AAC39" s="763"/>
      <c r="AAD39" s="763"/>
      <c r="AAE39" s="761">
        <v>1</v>
      </c>
      <c r="AAF39" s="761">
        <v>1</v>
      </c>
      <c r="AAG39" s="761">
        <v>1</v>
      </c>
      <c r="AAH39" s="761">
        <v>1</v>
      </c>
      <c r="AAI39" s="762">
        <v>0.65</v>
      </c>
      <c r="AAJ39" s="763"/>
      <c r="AAK39" s="763"/>
      <c r="AAL39" s="761">
        <v>1</v>
      </c>
      <c r="AAM39" s="761">
        <v>1</v>
      </c>
      <c r="AAN39" s="761">
        <v>1</v>
      </c>
      <c r="AAO39" s="761">
        <v>1</v>
      </c>
      <c r="AAP39" s="762">
        <v>0.65</v>
      </c>
      <c r="AAQ39" s="763"/>
      <c r="AAR39" s="763"/>
      <c r="AAS39" s="761">
        <v>1</v>
      </c>
      <c r="AAT39" s="761">
        <v>1</v>
      </c>
      <c r="AAU39" s="761">
        <v>1</v>
      </c>
      <c r="AAV39" s="761">
        <v>1</v>
      </c>
      <c r="AAW39" s="762">
        <v>0.65</v>
      </c>
      <c r="AAX39" s="763"/>
      <c r="AAY39" s="763"/>
      <c r="AAZ39" s="761">
        <v>1</v>
      </c>
      <c r="ABA39" s="761">
        <v>1</v>
      </c>
      <c r="ABB39" s="761">
        <v>1</v>
      </c>
      <c r="ABC39" s="761">
        <v>1</v>
      </c>
      <c r="ABD39" s="762">
        <v>0.65</v>
      </c>
      <c r="ABE39" s="763"/>
      <c r="ABF39" s="763"/>
      <c r="ABG39" s="761">
        <v>1</v>
      </c>
      <c r="ABH39" s="761">
        <v>1</v>
      </c>
      <c r="ABI39" s="761">
        <v>1</v>
      </c>
      <c r="ABJ39" s="761">
        <v>1</v>
      </c>
      <c r="ABK39" s="762">
        <v>0.65</v>
      </c>
      <c r="ABL39" s="763"/>
      <c r="ABM39" s="763"/>
      <c r="ABN39" s="761">
        <v>1</v>
      </c>
      <c r="ABO39" s="761">
        <v>1</v>
      </c>
      <c r="ABP39" s="761">
        <v>1</v>
      </c>
      <c r="ABQ39" s="761">
        <v>1</v>
      </c>
      <c r="ABR39" s="762">
        <v>0.65</v>
      </c>
      <c r="ABS39" s="763"/>
      <c r="ABT39" s="763"/>
      <c r="ABU39" s="761">
        <v>1</v>
      </c>
      <c r="ABV39" s="761">
        <v>1</v>
      </c>
      <c r="ABW39" s="761">
        <v>1</v>
      </c>
      <c r="ABX39" s="761">
        <v>1</v>
      </c>
      <c r="ABY39" s="762">
        <v>0.65</v>
      </c>
      <c r="ABZ39" s="763"/>
      <c r="ACA39" s="763"/>
      <c r="ACB39" s="761">
        <v>1</v>
      </c>
      <c r="ACC39" s="761">
        <v>1</v>
      </c>
      <c r="ACD39" s="761">
        <v>1</v>
      </c>
      <c r="ACE39" s="761">
        <v>1</v>
      </c>
      <c r="ACF39" s="762">
        <v>0.65</v>
      </c>
      <c r="ACG39" s="763"/>
      <c r="ACH39" s="763"/>
      <c r="ACI39" s="761">
        <v>0</v>
      </c>
      <c r="ACJ39" s="761">
        <v>1</v>
      </c>
      <c r="ACK39" s="761">
        <v>1</v>
      </c>
      <c r="ACL39" s="761">
        <v>1</v>
      </c>
      <c r="ACM39" s="762">
        <v>0.65</v>
      </c>
      <c r="ACN39" s="763"/>
      <c r="ACO39" s="763"/>
      <c r="ACP39" s="761">
        <v>1</v>
      </c>
      <c r="ACQ39" s="761">
        <v>1</v>
      </c>
      <c r="ACR39" s="761">
        <v>1</v>
      </c>
      <c r="ACS39" s="761">
        <v>1</v>
      </c>
      <c r="ACT39" s="762">
        <v>0.65</v>
      </c>
      <c r="ACU39" s="763"/>
      <c r="ACV39" s="763"/>
      <c r="ACW39" s="761">
        <v>1</v>
      </c>
      <c r="ACX39" s="761">
        <v>1</v>
      </c>
      <c r="ACY39" s="761">
        <v>1</v>
      </c>
      <c r="ACZ39" s="761">
        <v>1</v>
      </c>
      <c r="ADA39" s="762">
        <v>0.65</v>
      </c>
      <c r="ADB39" s="763"/>
      <c r="ADC39" s="763"/>
      <c r="ADD39" s="761">
        <v>1</v>
      </c>
      <c r="ADE39" s="761">
        <v>1</v>
      </c>
      <c r="ADF39" s="761">
        <v>1</v>
      </c>
      <c r="ADG39" s="761">
        <v>1</v>
      </c>
      <c r="ADH39" s="762">
        <v>0</v>
      </c>
      <c r="ADI39" s="763"/>
      <c r="ADJ39" s="763"/>
      <c r="ADK39" s="761">
        <v>1</v>
      </c>
      <c r="ADL39" s="761">
        <v>1</v>
      </c>
      <c r="ADM39" s="761">
        <v>1</v>
      </c>
      <c r="ADN39" s="761">
        <v>1</v>
      </c>
      <c r="ADO39" s="762">
        <v>0.65</v>
      </c>
      <c r="ADP39" s="763"/>
      <c r="ADQ39" s="763"/>
      <c r="ADR39" s="761">
        <v>1</v>
      </c>
      <c r="ADS39" s="761">
        <v>1</v>
      </c>
      <c r="ADT39" s="761">
        <v>1</v>
      </c>
      <c r="ADU39" s="761">
        <v>1</v>
      </c>
      <c r="ADV39" s="762">
        <v>0.65</v>
      </c>
      <c r="ADW39" s="763"/>
      <c r="ADX39" s="763"/>
      <c r="ADY39" s="761">
        <v>1</v>
      </c>
      <c r="ADZ39" s="761">
        <v>1</v>
      </c>
      <c r="AEA39" s="761">
        <v>1</v>
      </c>
      <c r="AEB39" s="761">
        <v>1</v>
      </c>
      <c r="AEC39" s="762">
        <v>0.65</v>
      </c>
      <c r="AED39" s="763"/>
      <c r="AEE39" s="763"/>
      <c r="AEF39" s="761">
        <v>1</v>
      </c>
      <c r="AEG39" s="761">
        <v>1</v>
      </c>
      <c r="AEH39" s="761">
        <v>1</v>
      </c>
      <c r="AEI39" s="761">
        <v>1</v>
      </c>
      <c r="AEJ39" s="762">
        <v>0.65</v>
      </c>
      <c r="AEK39" s="763"/>
      <c r="AEL39" s="763"/>
      <c r="AEM39" s="761">
        <v>1</v>
      </c>
      <c r="AEN39" s="761">
        <v>1</v>
      </c>
      <c r="AEO39" s="761">
        <v>1</v>
      </c>
      <c r="AEP39" s="761">
        <v>0</v>
      </c>
      <c r="AEQ39" s="762">
        <v>0.65</v>
      </c>
      <c r="AER39" s="763"/>
      <c r="AES39" s="763"/>
      <c r="AET39" s="761">
        <v>1</v>
      </c>
      <c r="AEU39" s="761">
        <v>1</v>
      </c>
      <c r="AEV39" s="761">
        <v>1</v>
      </c>
      <c r="AEW39" s="761">
        <v>1</v>
      </c>
      <c r="AEX39" s="762">
        <v>0</v>
      </c>
      <c r="AEY39" s="763"/>
      <c r="AEZ39" s="763"/>
      <c r="AFA39" s="761">
        <v>1</v>
      </c>
      <c r="AFB39" s="761">
        <v>1</v>
      </c>
      <c r="AFC39" s="761">
        <v>1</v>
      </c>
      <c r="AFD39" s="761">
        <v>1</v>
      </c>
      <c r="AFE39" s="762">
        <v>0.65</v>
      </c>
      <c r="AFF39" s="763"/>
      <c r="AFG39" s="763"/>
      <c r="AFH39" s="761">
        <v>1</v>
      </c>
      <c r="AFI39" s="761">
        <v>1</v>
      </c>
      <c r="AFJ39" s="761">
        <v>1</v>
      </c>
      <c r="AFK39" s="761">
        <v>1</v>
      </c>
      <c r="AFL39" s="762">
        <v>0.65</v>
      </c>
      <c r="AFM39" s="763"/>
      <c r="AFN39" s="763"/>
      <c r="AFO39" s="761">
        <v>1</v>
      </c>
      <c r="AFP39" s="761">
        <v>1</v>
      </c>
      <c r="AFQ39" s="761">
        <v>1</v>
      </c>
      <c r="AFR39" s="761">
        <v>1</v>
      </c>
      <c r="AFS39" s="762">
        <v>0.65</v>
      </c>
      <c r="AFT39" s="763"/>
      <c r="AFU39" s="763"/>
      <c r="AFV39" s="761">
        <v>0</v>
      </c>
      <c r="AFW39" s="761">
        <v>1</v>
      </c>
      <c r="AFX39" s="761">
        <v>1</v>
      </c>
      <c r="AFY39" s="761">
        <v>1</v>
      </c>
      <c r="AFZ39" s="762">
        <v>0.65</v>
      </c>
      <c r="AGA39" s="763"/>
      <c r="AGB39" s="763"/>
      <c r="AGC39" s="761">
        <v>0</v>
      </c>
      <c r="AGD39" s="761">
        <v>1</v>
      </c>
      <c r="AGE39" s="761">
        <v>1</v>
      </c>
      <c r="AGF39" s="761">
        <v>1</v>
      </c>
      <c r="AGG39" s="762">
        <v>0.65</v>
      </c>
      <c r="AGH39" s="763"/>
      <c r="AGI39" s="763"/>
      <c r="AGJ39" s="761">
        <v>0</v>
      </c>
      <c r="AGK39" s="761">
        <v>1</v>
      </c>
      <c r="AGL39" s="761">
        <v>1</v>
      </c>
      <c r="AGM39" s="761">
        <v>1</v>
      </c>
      <c r="AGN39" s="762">
        <v>0.65</v>
      </c>
      <c r="AGO39" s="763"/>
      <c r="AGP39" s="763"/>
      <c r="AGQ39" s="761">
        <v>0</v>
      </c>
      <c r="AGR39" s="761">
        <v>1</v>
      </c>
      <c r="AGS39" s="761">
        <v>1</v>
      </c>
      <c r="AGT39" s="761">
        <v>1</v>
      </c>
      <c r="AGU39" s="762">
        <v>0.65</v>
      </c>
      <c r="AGV39" s="763"/>
      <c r="AGW39" s="763"/>
      <c r="AGX39" s="761">
        <v>0</v>
      </c>
      <c r="AGY39" s="761">
        <v>1</v>
      </c>
      <c r="AGZ39" s="761">
        <v>1</v>
      </c>
      <c r="AHA39" s="761">
        <v>1</v>
      </c>
      <c r="AHB39" s="762">
        <v>0.65</v>
      </c>
      <c r="AHC39" s="763"/>
      <c r="AHD39" s="763"/>
      <c r="AHE39" s="761">
        <v>0</v>
      </c>
      <c r="AHF39" s="761">
        <v>1</v>
      </c>
      <c r="AHG39" s="761">
        <v>1</v>
      </c>
      <c r="AHH39" s="761">
        <v>1</v>
      </c>
      <c r="AHI39" s="762">
        <v>0</v>
      </c>
      <c r="AHJ39" s="763"/>
      <c r="AHK39" s="763"/>
      <c r="AHL39" s="761">
        <v>0</v>
      </c>
      <c r="AHM39" s="761">
        <v>1</v>
      </c>
      <c r="AHN39" s="761">
        <v>1</v>
      </c>
      <c r="AHO39" s="761">
        <v>1</v>
      </c>
      <c r="AHP39" s="762">
        <v>0.65</v>
      </c>
      <c r="AHQ39" s="763"/>
      <c r="AHR39" s="763"/>
      <c r="AHS39" s="761">
        <v>0</v>
      </c>
      <c r="AHT39" s="761">
        <v>1</v>
      </c>
      <c r="AHU39" s="761">
        <v>1</v>
      </c>
      <c r="AHV39" s="761">
        <v>1</v>
      </c>
      <c r="AHW39" s="762">
        <v>0.65</v>
      </c>
      <c r="AHX39" s="763"/>
      <c r="AHY39" s="763"/>
      <c r="AHZ39" s="761">
        <v>0</v>
      </c>
      <c r="AIA39" s="761">
        <v>1</v>
      </c>
      <c r="AIB39" s="761">
        <v>1</v>
      </c>
      <c r="AIC39" s="761">
        <v>1</v>
      </c>
      <c r="AID39" s="762">
        <v>0.65</v>
      </c>
      <c r="AIE39" s="763"/>
      <c r="AIF39" s="763"/>
      <c r="AIG39" s="761">
        <v>1</v>
      </c>
      <c r="AIH39" s="761">
        <v>1</v>
      </c>
      <c r="AII39" s="761">
        <v>1</v>
      </c>
      <c r="AIJ39" s="761">
        <v>1</v>
      </c>
      <c r="AIK39" s="762">
        <v>0.65</v>
      </c>
      <c r="AIL39" s="763"/>
      <c r="AIM39" s="763"/>
      <c r="AIN39" s="761">
        <v>1</v>
      </c>
      <c r="AIO39" s="761">
        <v>1</v>
      </c>
      <c r="AIP39" s="761">
        <v>1</v>
      </c>
      <c r="AIQ39" s="761">
        <v>1</v>
      </c>
      <c r="AIR39" s="762">
        <v>0.65</v>
      </c>
      <c r="AIS39" s="763"/>
      <c r="AIT39" s="763"/>
      <c r="AIU39" s="761">
        <v>1</v>
      </c>
      <c r="AIV39" s="761">
        <v>1</v>
      </c>
      <c r="AIW39" s="761">
        <v>1</v>
      </c>
      <c r="AIX39" s="761">
        <v>1</v>
      </c>
      <c r="AIY39" s="762">
        <v>0.65</v>
      </c>
      <c r="AIZ39" s="763"/>
      <c r="AJA39" s="763"/>
      <c r="AJB39" s="761">
        <v>1</v>
      </c>
      <c r="AJC39" s="761">
        <v>1</v>
      </c>
      <c r="AJD39" s="761">
        <v>1</v>
      </c>
      <c r="AJE39" s="761">
        <v>1</v>
      </c>
      <c r="AJF39" s="762">
        <v>0.65</v>
      </c>
      <c r="AJG39" s="763"/>
      <c r="AJH39" s="763"/>
      <c r="AJI39" s="761">
        <v>1</v>
      </c>
      <c r="AJJ39" s="761">
        <v>1</v>
      </c>
      <c r="AJK39" s="761">
        <v>1</v>
      </c>
      <c r="AJL39" s="761">
        <v>1</v>
      </c>
      <c r="AJM39" s="762">
        <v>0.65</v>
      </c>
      <c r="AJN39" s="763"/>
      <c r="AJO39" s="763"/>
      <c r="AJP39" s="761">
        <v>1</v>
      </c>
      <c r="AJQ39" s="761">
        <v>1</v>
      </c>
      <c r="AJR39" s="761">
        <v>1</v>
      </c>
      <c r="AJS39" s="761">
        <v>1</v>
      </c>
      <c r="AJT39" s="762">
        <v>0.65</v>
      </c>
      <c r="AJU39" s="763"/>
      <c r="AJV39" s="763"/>
      <c r="AJW39" s="761">
        <v>1</v>
      </c>
      <c r="AJX39" s="761">
        <v>1</v>
      </c>
      <c r="AJY39" s="761">
        <v>1</v>
      </c>
      <c r="AJZ39" s="761">
        <v>1</v>
      </c>
      <c r="AKA39" s="762">
        <v>0.65</v>
      </c>
      <c r="AKB39" s="763"/>
      <c r="AKC39" s="763"/>
      <c r="AKD39" s="761">
        <v>1</v>
      </c>
      <c r="AKE39" s="761">
        <v>1</v>
      </c>
      <c r="AKF39" s="761">
        <v>1</v>
      </c>
      <c r="AKG39" s="761">
        <v>1</v>
      </c>
      <c r="AKH39" s="762">
        <v>0.65</v>
      </c>
      <c r="AKI39" s="763"/>
      <c r="AKJ39" s="763"/>
      <c r="AKK39" s="761">
        <v>1</v>
      </c>
      <c r="AKL39" s="761">
        <v>1</v>
      </c>
      <c r="AKM39" s="761">
        <v>1</v>
      </c>
      <c r="AKN39" s="761">
        <v>1</v>
      </c>
      <c r="AKO39" s="762">
        <v>0.65</v>
      </c>
      <c r="AKP39" s="763"/>
      <c r="AKQ39" s="763"/>
      <c r="AKR39" s="761">
        <v>1</v>
      </c>
      <c r="AKS39" s="761">
        <v>1</v>
      </c>
      <c r="AKT39" s="761">
        <v>0</v>
      </c>
      <c r="AKU39" s="761">
        <v>1</v>
      </c>
      <c r="AKV39" s="762">
        <v>0.65</v>
      </c>
      <c r="AKW39" s="763"/>
      <c r="AKX39" s="763"/>
      <c r="AKY39" s="761">
        <v>1</v>
      </c>
      <c r="AKZ39" s="761">
        <v>1</v>
      </c>
      <c r="ALA39" s="761">
        <v>1</v>
      </c>
      <c r="ALB39" s="761">
        <v>1</v>
      </c>
      <c r="ALC39" s="762">
        <v>0.65</v>
      </c>
      <c r="ALD39" s="763"/>
      <c r="ALE39" s="763"/>
      <c r="ALF39" s="761">
        <v>1</v>
      </c>
      <c r="ALG39" s="761">
        <v>1</v>
      </c>
      <c r="ALH39" s="761">
        <v>1</v>
      </c>
      <c r="ALI39" s="761">
        <v>1</v>
      </c>
      <c r="ALJ39" s="762">
        <v>0.65</v>
      </c>
      <c r="ALK39" s="763"/>
      <c r="ALL39" s="763"/>
      <c r="ALM39" s="761">
        <v>1</v>
      </c>
      <c r="ALN39" s="761">
        <v>1</v>
      </c>
      <c r="ALO39" s="761">
        <v>1</v>
      </c>
      <c r="ALP39" s="761">
        <v>1</v>
      </c>
      <c r="ALQ39" s="762">
        <v>0.65</v>
      </c>
      <c r="ALR39" s="763"/>
      <c r="ALS39" s="763"/>
      <c r="ALT39" s="761">
        <v>1</v>
      </c>
      <c r="ALU39" s="761">
        <v>1</v>
      </c>
      <c r="ALV39" s="761">
        <v>1</v>
      </c>
      <c r="ALW39" s="761">
        <v>1</v>
      </c>
      <c r="ALX39" s="762">
        <v>0.65</v>
      </c>
      <c r="ALY39" s="763"/>
      <c r="ALZ39" s="763"/>
      <c r="AMA39" s="761">
        <v>1</v>
      </c>
      <c r="AMB39" s="761">
        <v>1</v>
      </c>
      <c r="AMC39" s="761">
        <v>1</v>
      </c>
      <c r="AMD39" s="761">
        <v>1</v>
      </c>
      <c r="AME39" s="762">
        <v>0.65</v>
      </c>
      <c r="AMF39" s="763"/>
      <c r="AMG39" s="763"/>
      <c r="AMH39" s="761">
        <v>1</v>
      </c>
      <c r="AMI39" s="761">
        <v>1</v>
      </c>
      <c r="AMJ39" s="761">
        <v>1</v>
      </c>
      <c r="AMK39" s="761">
        <v>0</v>
      </c>
      <c r="AML39" s="762">
        <v>0</v>
      </c>
      <c r="AMM39" s="763"/>
      <c r="AMN39" s="763"/>
      <c r="AMO39" s="761">
        <v>1</v>
      </c>
      <c r="AMP39" s="761">
        <v>1</v>
      </c>
      <c r="AMQ39" s="761">
        <v>1</v>
      </c>
      <c r="AMR39" s="761">
        <v>0</v>
      </c>
      <c r="AMS39" s="762">
        <v>0</v>
      </c>
      <c r="AMT39" s="763"/>
      <c r="AMU39" s="763"/>
      <c r="AMV39" s="761">
        <v>1</v>
      </c>
      <c r="AMW39" s="761">
        <v>1</v>
      </c>
      <c r="AMX39" s="761">
        <v>0</v>
      </c>
      <c r="AMY39" s="761">
        <v>1</v>
      </c>
      <c r="AMZ39" s="762">
        <v>0.65</v>
      </c>
      <c r="ANA39" s="763"/>
      <c r="ANB39" s="763"/>
      <c r="ANC39" s="761">
        <v>1</v>
      </c>
      <c r="AND39" s="761">
        <v>1</v>
      </c>
      <c r="ANE39" s="761">
        <v>1</v>
      </c>
      <c r="ANF39" s="761">
        <v>1</v>
      </c>
      <c r="ANG39" s="762">
        <v>0.65</v>
      </c>
      <c r="ANH39" s="763"/>
      <c r="ANI39" s="763"/>
      <c r="ANJ39" s="761">
        <v>1</v>
      </c>
      <c r="ANK39" s="761">
        <v>1</v>
      </c>
      <c r="ANL39" s="761">
        <v>1</v>
      </c>
      <c r="ANM39" s="761">
        <v>1</v>
      </c>
      <c r="ANN39" s="762">
        <v>0.65</v>
      </c>
      <c r="ANO39" s="763"/>
      <c r="ANP39" s="763"/>
      <c r="ANQ39" s="761">
        <v>1</v>
      </c>
      <c r="ANR39" s="761">
        <v>1</v>
      </c>
      <c r="ANS39" s="761">
        <v>1</v>
      </c>
      <c r="ANT39" s="761">
        <v>1</v>
      </c>
      <c r="ANU39" s="762">
        <v>0.65</v>
      </c>
      <c r="ANV39" s="763"/>
      <c r="ANW39" s="763"/>
      <c r="ANX39" s="761">
        <v>1</v>
      </c>
      <c r="ANY39" s="761">
        <v>1</v>
      </c>
      <c r="ANZ39" s="761">
        <v>1</v>
      </c>
      <c r="AOA39" s="761">
        <v>1</v>
      </c>
      <c r="AOB39" s="762">
        <v>0.65</v>
      </c>
      <c r="AOC39" s="763"/>
      <c r="AOD39" s="763"/>
      <c r="AOE39" s="761">
        <v>1</v>
      </c>
      <c r="AOF39" s="761">
        <v>1</v>
      </c>
      <c r="AOG39" s="761">
        <v>1</v>
      </c>
      <c r="AOH39" s="761">
        <v>1</v>
      </c>
      <c r="AOI39" s="762">
        <v>0.65</v>
      </c>
      <c r="AOJ39" s="763"/>
      <c r="AOK39" s="763"/>
      <c r="AOL39" s="761">
        <v>1</v>
      </c>
      <c r="AOM39" s="761">
        <v>1</v>
      </c>
      <c r="AON39" s="761">
        <v>1</v>
      </c>
      <c r="AOO39" s="761">
        <v>1</v>
      </c>
      <c r="AOP39" s="762">
        <v>0.65</v>
      </c>
      <c r="AOQ39" s="763"/>
      <c r="AOR39" s="763"/>
      <c r="AOS39" s="761">
        <v>1</v>
      </c>
      <c r="AOT39" s="761">
        <v>1</v>
      </c>
      <c r="AOU39" s="761">
        <v>1</v>
      </c>
      <c r="AOV39" s="761">
        <v>1</v>
      </c>
      <c r="AOW39" s="762">
        <v>0.65</v>
      </c>
    </row>
    <row r="40" spans="1:1089" s="764" customFormat="1" ht="10.5" customHeight="1">
      <c r="A40" s="771" t="s">
        <v>67</v>
      </c>
      <c r="B40" s="771" t="s">
        <v>180</v>
      </c>
      <c r="C40" s="772" t="str">
        <f t="shared" si="1"/>
        <v>Bartosz Kawałkiewicz</v>
      </c>
      <c r="D40" s="771" t="s">
        <v>139</v>
      </c>
      <c r="E40" s="771" t="s">
        <v>7</v>
      </c>
      <c r="F40" s="757"/>
      <c r="G40" s="713">
        <v>1</v>
      </c>
      <c r="H40" s="713">
        <v>1</v>
      </c>
      <c r="I40" s="713">
        <v>1</v>
      </c>
      <c r="J40" s="713">
        <v>1</v>
      </c>
      <c r="K40" s="714">
        <v>0.65</v>
      </c>
      <c r="L40" s="715">
        <v>0</v>
      </c>
      <c r="M40" s="715">
        <v>0</v>
      </c>
      <c r="N40" s="713">
        <v>1</v>
      </c>
      <c r="O40" s="713">
        <v>1</v>
      </c>
      <c r="P40" s="713">
        <v>1</v>
      </c>
      <c r="Q40" s="713">
        <v>1</v>
      </c>
      <c r="R40" s="714">
        <v>0.65</v>
      </c>
      <c r="S40" s="715">
        <v>0</v>
      </c>
      <c r="T40" s="715">
        <v>0</v>
      </c>
      <c r="U40" s="713">
        <v>1</v>
      </c>
      <c r="V40" s="713">
        <v>1</v>
      </c>
      <c r="W40" s="713">
        <v>1</v>
      </c>
      <c r="X40" s="713">
        <v>1</v>
      </c>
      <c r="Y40" s="714">
        <v>0.65</v>
      </c>
      <c r="Z40" s="715">
        <v>0</v>
      </c>
      <c r="AA40" s="715">
        <v>0</v>
      </c>
      <c r="AB40" s="713">
        <v>0</v>
      </c>
      <c r="AC40" s="713">
        <v>1</v>
      </c>
      <c r="AD40" s="713">
        <v>1</v>
      </c>
      <c r="AE40" s="713">
        <v>1</v>
      </c>
      <c r="AF40" s="714">
        <v>0.65</v>
      </c>
      <c r="AG40" s="715">
        <v>0</v>
      </c>
      <c r="AH40" s="715">
        <v>0</v>
      </c>
      <c r="AI40" s="713">
        <v>1</v>
      </c>
      <c r="AJ40" s="713">
        <v>1</v>
      </c>
      <c r="AK40" s="713">
        <v>1</v>
      </c>
      <c r="AL40" s="713">
        <v>1</v>
      </c>
      <c r="AM40" s="714">
        <v>0.65</v>
      </c>
      <c r="AN40" s="715">
        <v>0</v>
      </c>
      <c r="AO40" s="715">
        <v>0</v>
      </c>
      <c r="AP40" s="713">
        <v>1</v>
      </c>
      <c r="AQ40" s="713">
        <v>1</v>
      </c>
      <c r="AR40" s="713">
        <v>1</v>
      </c>
      <c r="AS40" s="713">
        <v>1</v>
      </c>
      <c r="AT40" s="714">
        <v>0.65</v>
      </c>
      <c r="AU40" s="715">
        <v>0</v>
      </c>
      <c r="AV40" s="715">
        <v>0</v>
      </c>
      <c r="AW40" s="713">
        <v>1</v>
      </c>
      <c r="AX40" s="713">
        <v>1</v>
      </c>
      <c r="AY40" s="713">
        <v>1</v>
      </c>
      <c r="AZ40" s="713">
        <v>1</v>
      </c>
      <c r="BA40" s="714">
        <v>0.65</v>
      </c>
      <c r="BB40" s="715">
        <v>0</v>
      </c>
      <c r="BC40" s="715">
        <v>0</v>
      </c>
      <c r="BD40" s="716">
        <v>1</v>
      </c>
      <c r="BE40" s="716">
        <v>1</v>
      </c>
      <c r="BF40" s="716">
        <v>0</v>
      </c>
      <c r="BG40" s="716">
        <v>1</v>
      </c>
      <c r="BH40" s="716">
        <v>0</v>
      </c>
      <c r="BI40" s="717">
        <v>0</v>
      </c>
      <c r="BJ40" s="717">
        <v>0</v>
      </c>
      <c r="BK40" s="716">
        <v>1</v>
      </c>
      <c r="BL40" s="716">
        <v>1</v>
      </c>
      <c r="BM40" s="716">
        <v>1</v>
      </c>
      <c r="BN40" s="716">
        <v>1</v>
      </c>
      <c r="BO40" s="718">
        <v>0.65</v>
      </c>
      <c r="BP40" s="717">
        <v>0</v>
      </c>
      <c r="BQ40" s="717">
        <v>0</v>
      </c>
      <c r="BR40" s="716">
        <v>1</v>
      </c>
      <c r="BS40" s="716">
        <v>1</v>
      </c>
      <c r="BT40" s="716">
        <v>1</v>
      </c>
      <c r="BU40" s="716">
        <v>1</v>
      </c>
      <c r="BV40" s="718">
        <v>0.65</v>
      </c>
      <c r="BW40" s="717">
        <v>0</v>
      </c>
      <c r="BX40" s="717">
        <v>0</v>
      </c>
      <c r="BY40" s="716">
        <v>1</v>
      </c>
      <c r="BZ40" s="716">
        <v>1</v>
      </c>
      <c r="CA40" s="716">
        <v>1</v>
      </c>
      <c r="CB40" s="716">
        <v>1</v>
      </c>
      <c r="CC40" s="718">
        <v>0.65</v>
      </c>
      <c r="CD40" s="717">
        <v>0</v>
      </c>
      <c r="CE40" s="717">
        <v>0</v>
      </c>
      <c r="CF40" s="716">
        <v>1</v>
      </c>
      <c r="CG40" s="716">
        <v>1</v>
      </c>
      <c r="CH40" s="716">
        <v>1</v>
      </c>
      <c r="CI40" s="716">
        <v>0</v>
      </c>
      <c r="CJ40" s="718">
        <v>0.65</v>
      </c>
      <c r="CK40" s="717">
        <v>0</v>
      </c>
      <c r="CL40" s="717">
        <v>0</v>
      </c>
      <c r="CM40" s="716">
        <v>1</v>
      </c>
      <c r="CN40" s="716">
        <v>1</v>
      </c>
      <c r="CO40" s="716">
        <v>1</v>
      </c>
      <c r="CP40" s="716">
        <v>1</v>
      </c>
      <c r="CQ40" s="718">
        <v>0.65</v>
      </c>
      <c r="CR40" s="717">
        <v>0</v>
      </c>
      <c r="CS40" s="717">
        <v>0</v>
      </c>
      <c r="CT40" s="716">
        <v>1</v>
      </c>
      <c r="CU40" s="716">
        <v>1</v>
      </c>
      <c r="CV40" s="716">
        <v>1</v>
      </c>
      <c r="CW40" s="716">
        <v>1</v>
      </c>
      <c r="CX40" s="718">
        <v>0.65</v>
      </c>
      <c r="CY40" s="717">
        <v>0</v>
      </c>
      <c r="CZ40" s="717">
        <v>0</v>
      </c>
      <c r="DA40" s="716">
        <v>1</v>
      </c>
      <c r="DB40" s="716">
        <v>1</v>
      </c>
      <c r="DC40" s="716">
        <v>1</v>
      </c>
      <c r="DD40" s="716">
        <v>1</v>
      </c>
      <c r="DE40" s="718">
        <v>0.65</v>
      </c>
      <c r="DF40" s="717">
        <v>0</v>
      </c>
      <c r="DG40" s="717">
        <v>0</v>
      </c>
      <c r="DH40" s="716">
        <v>1</v>
      </c>
      <c r="DI40" s="716">
        <v>1</v>
      </c>
      <c r="DJ40" s="716">
        <v>0</v>
      </c>
      <c r="DK40" s="716">
        <v>0</v>
      </c>
      <c r="DL40" s="718">
        <v>0</v>
      </c>
      <c r="DM40" s="717">
        <v>0</v>
      </c>
      <c r="DN40" s="717">
        <v>0</v>
      </c>
      <c r="DO40" s="716">
        <v>1</v>
      </c>
      <c r="DP40" s="716">
        <v>1</v>
      </c>
      <c r="DQ40" s="716">
        <v>1</v>
      </c>
      <c r="DR40" s="716">
        <v>1</v>
      </c>
      <c r="DS40" s="718">
        <v>0.65</v>
      </c>
      <c r="DT40" s="717">
        <v>0</v>
      </c>
      <c r="DU40" s="717">
        <v>0</v>
      </c>
      <c r="DV40" s="716">
        <v>1</v>
      </c>
      <c r="DW40" s="716">
        <v>1</v>
      </c>
      <c r="DX40" s="716">
        <v>1</v>
      </c>
      <c r="DY40" s="716">
        <v>1</v>
      </c>
      <c r="DZ40" s="718">
        <v>0.65</v>
      </c>
      <c r="EA40" s="717">
        <v>0</v>
      </c>
      <c r="EB40" s="717">
        <v>0</v>
      </c>
      <c r="EC40" s="716">
        <v>1</v>
      </c>
      <c r="ED40" s="716">
        <v>1</v>
      </c>
      <c r="EE40" s="716">
        <v>1</v>
      </c>
      <c r="EF40" s="716">
        <v>1</v>
      </c>
      <c r="EG40" s="718">
        <v>0.65</v>
      </c>
      <c r="EH40" s="717">
        <v>0</v>
      </c>
      <c r="EI40" s="717">
        <v>0</v>
      </c>
      <c r="EJ40" s="716">
        <v>1</v>
      </c>
      <c r="EK40" s="716">
        <v>1</v>
      </c>
      <c r="EL40" s="716">
        <v>1</v>
      </c>
      <c r="EM40" s="716">
        <v>1</v>
      </c>
      <c r="EN40" s="718">
        <v>0.65</v>
      </c>
      <c r="EO40" s="717">
        <v>0</v>
      </c>
      <c r="EP40" s="717">
        <v>0</v>
      </c>
      <c r="EQ40" s="716">
        <v>1</v>
      </c>
      <c r="ER40" s="716">
        <v>1</v>
      </c>
      <c r="ES40" s="716">
        <v>1</v>
      </c>
      <c r="ET40" s="716">
        <v>1</v>
      </c>
      <c r="EU40" s="718">
        <v>0.65</v>
      </c>
      <c r="EV40" s="717">
        <v>0</v>
      </c>
      <c r="EW40" s="717">
        <v>0</v>
      </c>
      <c r="EX40" s="716">
        <v>1</v>
      </c>
      <c r="EY40" s="716">
        <v>1</v>
      </c>
      <c r="EZ40" s="716">
        <v>1</v>
      </c>
      <c r="FA40" s="716">
        <v>1</v>
      </c>
      <c r="FB40" s="718">
        <v>0.65</v>
      </c>
      <c r="FC40" s="717">
        <v>0</v>
      </c>
      <c r="FD40" s="717">
        <v>0</v>
      </c>
      <c r="FE40" s="716">
        <v>1</v>
      </c>
      <c r="FF40" s="716">
        <v>1</v>
      </c>
      <c r="FG40" s="716">
        <v>1</v>
      </c>
      <c r="FH40" s="716">
        <v>0</v>
      </c>
      <c r="FI40" s="718">
        <v>0</v>
      </c>
      <c r="FJ40" s="717">
        <v>0</v>
      </c>
      <c r="FK40" s="717">
        <v>0</v>
      </c>
      <c r="FL40" s="716">
        <v>1</v>
      </c>
      <c r="FM40" s="716">
        <v>1</v>
      </c>
      <c r="FN40" s="716">
        <v>1</v>
      </c>
      <c r="FO40" s="716">
        <v>1</v>
      </c>
      <c r="FP40" s="718">
        <v>0.65</v>
      </c>
      <c r="FQ40" s="717">
        <v>0</v>
      </c>
      <c r="FR40" s="717">
        <v>0</v>
      </c>
      <c r="FS40" s="716">
        <v>1</v>
      </c>
      <c r="FT40" s="716">
        <v>1</v>
      </c>
      <c r="FU40" s="716">
        <v>1</v>
      </c>
      <c r="FV40" s="716">
        <v>0</v>
      </c>
      <c r="FW40" s="718">
        <v>0</v>
      </c>
      <c r="FX40" s="717">
        <v>0</v>
      </c>
      <c r="FY40" s="717">
        <v>0</v>
      </c>
      <c r="FZ40" s="716">
        <v>1</v>
      </c>
      <c r="GA40" s="716">
        <v>1</v>
      </c>
      <c r="GB40" s="716">
        <v>1</v>
      </c>
      <c r="GC40" s="716">
        <v>1</v>
      </c>
      <c r="GD40" s="718">
        <v>0.65</v>
      </c>
      <c r="GE40" s="717">
        <v>0</v>
      </c>
      <c r="GF40" s="717">
        <v>0</v>
      </c>
      <c r="GG40" s="716">
        <v>1</v>
      </c>
      <c r="GH40" s="716">
        <v>1</v>
      </c>
      <c r="GI40" s="716">
        <v>1</v>
      </c>
      <c r="GJ40" s="716">
        <v>1</v>
      </c>
      <c r="GK40" s="718">
        <v>0.65</v>
      </c>
      <c r="GL40" s="717">
        <v>0</v>
      </c>
      <c r="GM40" s="717">
        <v>0</v>
      </c>
      <c r="GN40" s="716">
        <v>1</v>
      </c>
      <c r="GO40" s="716">
        <v>1</v>
      </c>
      <c r="GP40" s="716">
        <v>1</v>
      </c>
      <c r="GQ40" s="716">
        <v>1</v>
      </c>
      <c r="GR40" s="718">
        <v>0.65</v>
      </c>
      <c r="GS40" s="717">
        <v>0</v>
      </c>
      <c r="GT40" s="717">
        <v>0</v>
      </c>
      <c r="GU40" s="716">
        <v>0</v>
      </c>
      <c r="GV40" s="716">
        <v>0</v>
      </c>
      <c r="GW40" s="716">
        <v>1</v>
      </c>
      <c r="GX40" s="716">
        <v>1</v>
      </c>
      <c r="GY40" s="718">
        <v>0.65</v>
      </c>
      <c r="GZ40" s="717">
        <v>0</v>
      </c>
      <c r="HA40" s="717">
        <v>0</v>
      </c>
      <c r="HB40" s="716">
        <v>1</v>
      </c>
      <c r="HC40" s="716">
        <v>1</v>
      </c>
      <c r="HD40" s="716">
        <v>1</v>
      </c>
      <c r="HE40" s="716">
        <v>1</v>
      </c>
      <c r="HF40" s="718">
        <v>0.65</v>
      </c>
      <c r="HG40" s="717">
        <v>0</v>
      </c>
      <c r="HH40" s="717">
        <v>0</v>
      </c>
      <c r="HI40" s="716">
        <v>1</v>
      </c>
      <c r="HJ40" s="716">
        <v>1</v>
      </c>
      <c r="HK40" s="716">
        <v>1</v>
      </c>
      <c r="HL40" s="716">
        <v>1</v>
      </c>
      <c r="HM40" s="718">
        <v>0.65</v>
      </c>
      <c r="HN40" s="717">
        <v>0</v>
      </c>
      <c r="HO40" s="717">
        <v>0</v>
      </c>
      <c r="HP40" s="716">
        <v>1</v>
      </c>
      <c r="HQ40" s="716">
        <v>1</v>
      </c>
      <c r="HR40" s="716">
        <v>1</v>
      </c>
      <c r="HS40" s="716">
        <v>1</v>
      </c>
      <c r="HT40" s="718">
        <v>0.65</v>
      </c>
      <c r="HU40" s="717">
        <v>0</v>
      </c>
      <c r="HV40" s="717">
        <v>0</v>
      </c>
      <c r="HW40" s="716">
        <v>1</v>
      </c>
      <c r="HX40" s="716">
        <v>1</v>
      </c>
      <c r="HY40" s="716">
        <v>1</v>
      </c>
      <c r="HZ40" s="716">
        <v>1</v>
      </c>
      <c r="IA40" s="718">
        <v>0.65</v>
      </c>
      <c r="IB40" s="717">
        <v>0</v>
      </c>
      <c r="IC40" s="717">
        <v>0</v>
      </c>
      <c r="ID40" s="716">
        <v>1</v>
      </c>
      <c r="IE40" s="716">
        <v>1</v>
      </c>
      <c r="IF40" s="716">
        <v>1</v>
      </c>
      <c r="IG40" s="716">
        <v>1</v>
      </c>
      <c r="IH40" s="718">
        <v>0</v>
      </c>
      <c r="II40" s="717">
        <v>0</v>
      </c>
      <c r="IJ40" s="717">
        <v>0</v>
      </c>
      <c r="IK40" s="716">
        <v>0</v>
      </c>
      <c r="IL40" s="716">
        <v>0</v>
      </c>
      <c r="IM40" s="716">
        <v>0</v>
      </c>
      <c r="IN40" s="716">
        <v>0</v>
      </c>
      <c r="IO40" s="718">
        <v>0</v>
      </c>
      <c r="IP40" s="717">
        <v>0</v>
      </c>
      <c r="IQ40" s="717">
        <v>0</v>
      </c>
      <c r="IR40" s="716">
        <v>0</v>
      </c>
      <c r="IS40" s="716">
        <v>1</v>
      </c>
      <c r="IT40" s="716">
        <v>1</v>
      </c>
      <c r="IU40" s="716">
        <v>1</v>
      </c>
      <c r="IV40" s="718">
        <v>0.65</v>
      </c>
      <c r="IW40" s="717">
        <v>0</v>
      </c>
      <c r="IX40" s="717">
        <v>0</v>
      </c>
      <c r="IY40" s="716">
        <v>1</v>
      </c>
      <c r="IZ40" s="716">
        <v>1</v>
      </c>
      <c r="JA40" s="716">
        <v>1</v>
      </c>
      <c r="JB40" s="716">
        <v>1</v>
      </c>
      <c r="JC40" s="718">
        <v>0.65</v>
      </c>
      <c r="JD40" s="717">
        <v>0</v>
      </c>
      <c r="JE40" s="717">
        <v>0</v>
      </c>
      <c r="JF40" s="716">
        <v>1</v>
      </c>
      <c r="JG40" s="716">
        <v>1</v>
      </c>
      <c r="JH40" s="716">
        <v>1</v>
      </c>
      <c r="JI40" s="716">
        <v>1</v>
      </c>
      <c r="JJ40" s="718">
        <v>0.65</v>
      </c>
      <c r="JK40" s="717">
        <v>0</v>
      </c>
      <c r="JL40" s="717">
        <v>0</v>
      </c>
      <c r="JM40" s="716">
        <v>1</v>
      </c>
      <c r="JN40" s="716">
        <v>1</v>
      </c>
      <c r="JO40" s="716">
        <v>1</v>
      </c>
      <c r="JP40" s="716">
        <v>1</v>
      </c>
      <c r="JQ40" s="718">
        <v>0.65</v>
      </c>
      <c r="JR40" s="717">
        <v>0</v>
      </c>
      <c r="JS40" s="717">
        <v>0</v>
      </c>
      <c r="JT40" s="716">
        <v>1</v>
      </c>
      <c r="JU40" s="716">
        <v>1</v>
      </c>
      <c r="JV40" s="716">
        <v>1</v>
      </c>
      <c r="JW40" s="716">
        <v>1</v>
      </c>
      <c r="JX40" s="718">
        <v>0.65</v>
      </c>
      <c r="JY40" s="717">
        <v>0</v>
      </c>
      <c r="JZ40" s="717">
        <v>0</v>
      </c>
      <c r="KA40" s="716">
        <v>1</v>
      </c>
      <c r="KB40" s="716">
        <v>1</v>
      </c>
      <c r="KC40" s="716">
        <v>1</v>
      </c>
      <c r="KD40" s="716">
        <v>1</v>
      </c>
      <c r="KE40" s="718">
        <v>0.65</v>
      </c>
      <c r="KF40" s="717">
        <v>0</v>
      </c>
      <c r="KG40" s="717">
        <v>0</v>
      </c>
      <c r="KH40" s="717">
        <v>0</v>
      </c>
      <c r="KI40" s="717">
        <v>0</v>
      </c>
      <c r="KJ40" s="717">
        <v>0</v>
      </c>
      <c r="KK40" s="717">
        <v>0</v>
      </c>
      <c r="KL40" s="717">
        <v>0</v>
      </c>
      <c r="KM40" s="717">
        <v>0</v>
      </c>
      <c r="KN40" s="717">
        <v>0</v>
      </c>
      <c r="KO40" s="717">
        <v>0</v>
      </c>
      <c r="KP40" s="717">
        <v>0</v>
      </c>
      <c r="KQ40" s="717">
        <v>0</v>
      </c>
      <c r="KR40" s="716">
        <v>1</v>
      </c>
      <c r="KS40" s="718">
        <v>0.65</v>
      </c>
      <c r="KT40" s="717">
        <v>0</v>
      </c>
      <c r="KU40" s="717">
        <v>0</v>
      </c>
      <c r="KV40" s="717">
        <v>0</v>
      </c>
      <c r="KW40" s="716">
        <v>1</v>
      </c>
      <c r="KX40" s="716">
        <v>1</v>
      </c>
      <c r="KY40" s="716">
        <v>1</v>
      </c>
      <c r="KZ40" s="718">
        <v>0.65</v>
      </c>
      <c r="LA40" s="717">
        <v>0</v>
      </c>
      <c r="LB40" s="717">
        <v>0</v>
      </c>
      <c r="LC40" s="716">
        <v>1</v>
      </c>
      <c r="LD40" s="716">
        <v>1</v>
      </c>
      <c r="LE40" s="716">
        <v>1</v>
      </c>
      <c r="LF40" s="716">
        <v>1</v>
      </c>
      <c r="LG40" s="718">
        <v>0.65</v>
      </c>
      <c r="LH40" s="717">
        <v>0</v>
      </c>
      <c r="LI40" s="717">
        <v>0</v>
      </c>
      <c r="LJ40" s="716">
        <v>1</v>
      </c>
      <c r="LK40" s="716">
        <v>1</v>
      </c>
      <c r="LL40" s="716">
        <v>1</v>
      </c>
      <c r="LM40" s="716">
        <v>1</v>
      </c>
      <c r="LN40" s="718">
        <v>0.65</v>
      </c>
      <c r="LO40" s="717">
        <v>0</v>
      </c>
      <c r="LP40" s="717">
        <v>0</v>
      </c>
      <c r="LQ40" s="716">
        <v>1</v>
      </c>
      <c r="LR40" s="716">
        <v>1</v>
      </c>
      <c r="LS40" s="716">
        <v>1</v>
      </c>
      <c r="LT40" s="716">
        <v>1</v>
      </c>
      <c r="LU40" s="718">
        <v>0.65</v>
      </c>
      <c r="LV40" s="717">
        <v>0</v>
      </c>
      <c r="LW40" s="717">
        <v>0</v>
      </c>
      <c r="LX40" s="716">
        <v>1</v>
      </c>
      <c r="LY40" s="716">
        <v>1</v>
      </c>
      <c r="LZ40" s="716">
        <v>1</v>
      </c>
      <c r="MA40" s="716">
        <v>1</v>
      </c>
      <c r="MB40" s="718">
        <v>0.65</v>
      </c>
      <c r="MC40" s="717">
        <v>0</v>
      </c>
      <c r="MD40" s="717">
        <v>0</v>
      </c>
      <c r="ME40" s="716">
        <v>1</v>
      </c>
      <c r="MF40" s="716">
        <v>1</v>
      </c>
      <c r="MG40" s="716">
        <v>0</v>
      </c>
      <c r="MH40" s="716">
        <v>0</v>
      </c>
      <c r="MI40" s="716">
        <v>0</v>
      </c>
      <c r="MJ40" s="717">
        <v>0</v>
      </c>
      <c r="MK40" s="717">
        <v>0</v>
      </c>
      <c r="ML40" s="716">
        <v>0</v>
      </c>
      <c r="MM40" s="716">
        <v>0</v>
      </c>
      <c r="MN40" s="716">
        <v>0</v>
      </c>
      <c r="MO40" s="716">
        <v>0</v>
      </c>
      <c r="MP40" s="716">
        <v>0</v>
      </c>
      <c r="MQ40" s="717">
        <v>0</v>
      </c>
      <c r="MR40" s="717">
        <v>0</v>
      </c>
      <c r="MS40" s="716">
        <v>1</v>
      </c>
      <c r="MT40" s="716">
        <v>1</v>
      </c>
      <c r="MU40" s="716">
        <v>1</v>
      </c>
      <c r="MV40" s="716">
        <v>1</v>
      </c>
      <c r="MW40" s="718">
        <v>0.65</v>
      </c>
      <c r="MX40" s="717">
        <v>0</v>
      </c>
      <c r="MY40" s="717">
        <v>0</v>
      </c>
      <c r="MZ40" s="716">
        <v>1</v>
      </c>
      <c r="NA40" s="716">
        <v>1</v>
      </c>
      <c r="NB40" s="716">
        <v>1</v>
      </c>
      <c r="NC40" s="716">
        <v>1</v>
      </c>
      <c r="ND40" s="718">
        <v>0.65</v>
      </c>
      <c r="NE40" s="717">
        <v>0</v>
      </c>
      <c r="NF40" s="717">
        <v>0</v>
      </c>
      <c r="NG40" s="716">
        <v>1</v>
      </c>
      <c r="NH40" s="716">
        <v>1</v>
      </c>
      <c r="NI40" s="716">
        <v>1</v>
      </c>
      <c r="NJ40" s="716">
        <v>1</v>
      </c>
      <c r="NK40" s="718">
        <v>0.65</v>
      </c>
      <c r="NL40" s="717">
        <v>0</v>
      </c>
      <c r="NM40" s="717">
        <v>0</v>
      </c>
      <c r="NN40" s="716">
        <v>1</v>
      </c>
      <c r="NO40" s="716">
        <v>1</v>
      </c>
      <c r="NP40" s="716">
        <v>1</v>
      </c>
      <c r="NQ40" s="716">
        <v>1</v>
      </c>
      <c r="NR40" s="718">
        <v>0.65</v>
      </c>
      <c r="NS40" s="717">
        <v>0</v>
      </c>
      <c r="NT40" s="717">
        <v>0</v>
      </c>
      <c r="NU40" s="716">
        <v>1</v>
      </c>
      <c r="NV40" s="716">
        <v>1</v>
      </c>
      <c r="NW40" s="716">
        <v>1</v>
      </c>
      <c r="NX40" s="716">
        <v>1</v>
      </c>
      <c r="NY40" s="716">
        <v>0.65</v>
      </c>
      <c r="NZ40" s="717">
        <v>0</v>
      </c>
      <c r="OA40" s="717">
        <v>0</v>
      </c>
      <c r="OB40" s="716">
        <v>1</v>
      </c>
      <c r="OC40" s="716">
        <v>1</v>
      </c>
      <c r="OD40" s="716">
        <v>1</v>
      </c>
      <c r="OE40" s="716">
        <v>1</v>
      </c>
      <c r="OF40" s="716">
        <v>0.65</v>
      </c>
      <c r="OG40" s="717">
        <v>0</v>
      </c>
      <c r="OH40" s="717">
        <v>0</v>
      </c>
      <c r="OI40" s="716">
        <v>1</v>
      </c>
      <c r="OJ40" s="716">
        <v>1</v>
      </c>
      <c r="OK40" s="716">
        <v>1</v>
      </c>
      <c r="OL40" s="716">
        <v>1</v>
      </c>
      <c r="OM40" s="716">
        <v>0.65</v>
      </c>
      <c r="ON40" s="717">
        <v>0</v>
      </c>
      <c r="OO40" s="717">
        <v>0</v>
      </c>
      <c r="OP40" s="716">
        <v>1</v>
      </c>
      <c r="OQ40" s="716">
        <v>1</v>
      </c>
      <c r="OR40" s="716">
        <v>1</v>
      </c>
      <c r="OS40" s="716">
        <v>1</v>
      </c>
      <c r="OT40" s="716">
        <v>0.65</v>
      </c>
      <c r="OU40" s="717">
        <v>0</v>
      </c>
      <c r="OV40" s="717">
        <v>0</v>
      </c>
      <c r="OW40" s="716">
        <v>0</v>
      </c>
      <c r="OX40" s="716">
        <v>1</v>
      </c>
      <c r="OY40" s="716">
        <v>1</v>
      </c>
      <c r="OZ40" s="716">
        <v>1</v>
      </c>
      <c r="PA40" s="716">
        <v>0.65</v>
      </c>
      <c r="PB40" s="717">
        <v>0</v>
      </c>
      <c r="PC40" s="717">
        <v>0</v>
      </c>
      <c r="PD40" s="716">
        <v>1</v>
      </c>
      <c r="PE40" s="716">
        <v>1</v>
      </c>
      <c r="PF40" s="716">
        <v>1</v>
      </c>
      <c r="PG40" s="716">
        <v>0</v>
      </c>
      <c r="PH40" s="718">
        <v>0</v>
      </c>
      <c r="PI40" s="717">
        <v>0</v>
      </c>
      <c r="PJ40" s="717">
        <v>0</v>
      </c>
      <c r="PK40" s="716">
        <v>1</v>
      </c>
      <c r="PL40" s="716">
        <v>1</v>
      </c>
      <c r="PM40" s="716">
        <v>1</v>
      </c>
      <c r="PN40" s="716">
        <v>1</v>
      </c>
      <c r="PO40" s="716">
        <v>0.65</v>
      </c>
      <c r="PP40" s="717"/>
      <c r="PQ40" s="717"/>
      <c r="PR40" s="716">
        <v>1</v>
      </c>
      <c r="PS40" s="716">
        <v>1</v>
      </c>
      <c r="PT40" s="716">
        <v>1</v>
      </c>
      <c r="PU40" s="716">
        <v>1</v>
      </c>
      <c r="PV40" s="716">
        <v>0.65</v>
      </c>
      <c r="PW40" s="717"/>
      <c r="PX40" s="717"/>
      <c r="PY40" s="716">
        <v>1</v>
      </c>
      <c r="PZ40" s="716">
        <v>1</v>
      </c>
      <c r="QA40" s="716">
        <v>1</v>
      </c>
      <c r="QB40" s="716">
        <v>1</v>
      </c>
      <c r="QC40" s="716">
        <v>0.65</v>
      </c>
      <c r="QD40" s="717"/>
      <c r="QE40" s="717"/>
      <c r="QF40" s="716">
        <v>1</v>
      </c>
      <c r="QG40" s="716">
        <v>1</v>
      </c>
      <c r="QH40" s="716">
        <v>1</v>
      </c>
      <c r="QI40" s="716">
        <v>1</v>
      </c>
      <c r="QJ40" s="716">
        <v>0.65</v>
      </c>
      <c r="QK40" s="717"/>
      <c r="QL40" s="717"/>
      <c r="QM40" s="716">
        <v>1</v>
      </c>
      <c r="QN40" s="716">
        <v>1</v>
      </c>
      <c r="QO40" s="716">
        <v>1</v>
      </c>
      <c r="QP40" s="716">
        <v>1</v>
      </c>
      <c r="QQ40" s="716">
        <v>0.65</v>
      </c>
      <c r="QR40" s="717"/>
      <c r="QS40" s="717"/>
      <c r="QT40" s="716">
        <v>1</v>
      </c>
      <c r="QU40" s="716">
        <v>1</v>
      </c>
      <c r="QV40" s="716">
        <v>1</v>
      </c>
      <c r="QW40" s="716">
        <v>1</v>
      </c>
      <c r="QX40" s="716">
        <v>0.65</v>
      </c>
      <c r="QY40" s="717"/>
      <c r="QZ40" s="717"/>
      <c r="RA40" s="716">
        <v>1</v>
      </c>
      <c r="RB40" s="716">
        <v>1</v>
      </c>
      <c r="RC40" s="716">
        <v>1</v>
      </c>
      <c r="RD40" s="717"/>
      <c r="RE40" s="716">
        <v>0</v>
      </c>
      <c r="RF40" s="717"/>
      <c r="RG40" s="717"/>
      <c r="RH40" s="716">
        <v>1</v>
      </c>
      <c r="RI40" s="716">
        <v>1</v>
      </c>
      <c r="RJ40" s="716">
        <v>1</v>
      </c>
      <c r="RK40" s="716">
        <v>1</v>
      </c>
      <c r="RL40" s="716">
        <v>0.65</v>
      </c>
      <c r="RM40" s="717"/>
      <c r="RN40" s="717"/>
      <c r="RO40" s="716">
        <v>1</v>
      </c>
      <c r="RP40" s="716">
        <v>1</v>
      </c>
      <c r="RQ40" s="716">
        <v>1</v>
      </c>
      <c r="RR40" s="716">
        <v>1</v>
      </c>
      <c r="RS40" s="716">
        <v>0.65</v>
      </c>
      <c r="RT40" s="717"/>
      <c r="RU40" s="717"/>
      <c r="RV40" s="716">
        <v>1</v>
      </c>
      <c r="RW40" s="716">
        <v>1</v>
      </c>
      <c r="RX40" s="716">
        <v>1</v>
      </c>
      <c r="RY40" s="716">
        <v>1</v>
      </c>
      <c r="RZ40" s="716">
        <v>0.65</v>
      </c>
      <c r="SA40" s="717"/>
      <c r="SB40" s="717"/>
      <c r="SC40" s="716">
        <v>1</v>
      </c>
      <c r="SD40" s="716">
        <v>1</v>
      </c>
      <c r="SE40" s="716">
        <v>1</v>
      </c>
      <c r="SF40" s="716">
        <v>1</v>
      </c>
      <c r="SG40" s="716">
        <v>0.65</v>
      </c>
      <c r="SH40" s="717"/>
      <c r="SI40" s="717"/>
      <c r="SJ40" s="716">
        <v>1</v>
      </c>
      <c r="SK40" s="716">
        <v>1</v>
      </c>
      <c r="SL40" s="716">
        <v>1</v>
      </c>
      <c r="SM40" s="716">
        <v>1</v>
      </c>
      <c r="SN40" s="716">
        <v>0.65</v>
      </c>
      <c r="SO40" s="717"/>
      <c r="SP40" s="717"/>
      <c r="SQ40" s="716">
        <v>1</v>
      </c>
      <c r="SR40" s="716">
        <v>1</v>
      </c>
      <c r="SS40" s="716">
        <v>1</v>
      </c>
      <c r="ST40" s="716">
        <v>1</v>
      </c>
      <c r="SU40" s="761">
        <v>0.65</v>
      </c>
      <c r="SV40" s="755"/>
      <c r="SW40" s="749"/>
      <c r="SX40" s="748">
        <v>1</v>
      </c>
      <c r="SY40" s="748">
        <v>1</v>
      </c>
      <c r="SZ40" s="748">
        <v>1</v>
      </c>
      <c r="TA40" s="748">
        <v>1</v>
      </c>
      <c r="TB40" s="748">
        <v>0.65</v>
      </c>
      <c r="TC40" s="749"/>
      <c r="TD40" s="749"/>
      <c r="TE40" s="748">
        <v>1</v>
      </c>
      <c r="TF40" s="748">
        <v>1</v>
      </c>
      <c r="TG40" s="748">
        <v>1</v>
      </c>
      <c r="TH40" s="748">
        <v>0</v>
      </c>
      <c r="TI40" s="750">
        <v>0</v>
      </c>
      <c r="TJ40" s="749"/>
      <c r="TK40" s="749"/>
      <c r="TL40" s="748">
        <v>1</v>
      </c>
      <c r="TM40" s="748">
        <v>1</v>
      </c>
      <c r="TN40" s="748">
        <v>1</v>
      </c>
      <c r="TO40" s="748">
        <v>1</v>
      </c>
      <c r="TP40" s="748">
        <v>0.65</v>
      </c>
      <c r="TQ40" s="749"/>
      <c r="TR40" s="749"/>
      <c r="TS40" s="748">
        <v>1</v>
      </c>
      <c r="TT40" s="748">
        <v>1</v>
      </c>
      <c r="TU40" s="748">
        <v>1</v>
      </c>
      <c r="TV40" s="748">
        <v>1</v>
      </c>
      <c r="TW40" s="748">
        <v>0.65</v>
      </c>
      <c r="TX40" s="749"/>
      <c r="TY40" s="766"/>
      <c r="TZ40" s="761">
        <v>1</v>
      </c>
      <c r="UA40" s="756">
        <v>1</v>
      </c>
      <c r="UB40" s="748">
        <v>1</v>
      </c>
      <c r="UC40" s="748">
        <v>1</v>
      </c>
      <c r="UD40" s="748">
        <v>0.65</v>
      </c>
      <c r="UE40" s="749"/>
      <c r="UF40" s="749"/>
      <c r="UG40" s="748">
        <v>0</v>
      </c>
      <c r="UH40" s="748">
        <v>1</v>
      </c>
      <c r="UI40" s="748">
        <v>1</v>
      </c>
      <c r="UJ40" s="748">
        <v>1</v>
      </c>
      <c r="UK40" s="748">
        <v>0.65</v>
      </c>
      <c r="UL40" s="749"/>
      <c r="UM40" s="749"/>
      <c r="UN40" s="748">
        <v>1</v>
      </c>
      <c r="UO40" s="748">
        <v>1</v>
      </c>
      <c r="UP40" s="748">
        <v>1</v>
      </c>
      <c r="UQ40" s="748">
        <v>1</v>
      </c>
      <c r="UR40" s="748">
        <v>0.65</v>
      </c>
      <c r="US40" s="749"/>
      <c r="UT40" s="749"/>
      <c r="UU40" s="748">
        <v>1</v>
      </c>
      <c r="UV40" s="748">
        <v>1</v>
      </c>
      <c r="UW40" s="748">
        <v>1</v>
      </c>
      <c r="UX40" s="748">
        <v>1</v>
      </c>
      <c r="UY40" s="748">
        <v>0.65</v>
      </c>
      <c r="UZ40" s="749"/>
      <c r="VA40" s="749"/>
      <c r="VB40" s="748">
        <v>1</v>
      </c>
      <c r="VC40" s="767">
        <v>1</v>
      </c>
      <c r="VD40" s="761">
        <v>1</v>
      </c>
      <c r="VE40" s="761">
        <v>1</v>
      </c>
      <c r="VF40" s="761">
        <v>0.65</v>
      </c>
      <c r="VG40" s="763"/>
      <c r="VH40" s="763"/>
      <c r="VI40" s="761">
        <v>1</v>
      </c>
      <c r="VJ40" s="761">
        <v>1</v>
      </c>
      <c r="VK40" s="761">
        <v>1</v>
      </c>
      <c r="VL40" s="761">
        <v>1</v>
      </c>
      <c r="VM40" s="761">
        <v>0.65</v>
      </c>
      <c r="VN40" s="763"/>
      <c r="VO40" s="763"/>
      <c r="VP40" s="761">
        <v>1</v>
      </c>
      <c r="VQ40" s="761">
        <v>1</v>
      </c>
      <c r="VR40" s="761">
        <v>1</v>
      </c>
      <c r="VS40" s="761">
        <v>1</v>
      </c>
      <c r="VT40" s="761">
        <v>0.65</v>
      </c>
      <c r="VU40" s="763"/>
      <c r="VV40" s="763"/>
      <c r="VW40" s="761">
        <v>1</v>
      </c>
      <c r="VX40" s="761">
        <v>1</v>
      </c>
      <c r="VY40" s="761">
        <v>1</v>
      </c>
      <c r="VZ40" s="761">
        <v>1</v>
      </c>
      <c r="WA40" s="761">
        <v>0.65</v>
      </c>
      <c r="WB40" s="763"/>
      <c r="WC40" s="763"/>
      <c r="WD40" s="761">
        <v>0</v>
      </c>
      <c r="WE40" s="761">
        <v>0</v>
      </c>
      <c r="WF40" s="761">
        <v>0</v>
      </c>
      <c r="WG40" s="761">
        <v>0</v>
      </c>
      <c r="WH40" s="761">
        <v>0</v>
      </c>
      <c r="WI40" s="763"/>
      <c r="WJ40" s="763"/>
      <c r="WK40" s="761">
        <v>1</v>
      </c>
      <c r="WL40" s="761">
        <v>1</v>
      </c>
      <c r="WM40" s="761">
        <v>1</v>
      </c>
      <c r="WN40" s="761">
        <v>1</v>
      </c>
      <c r="WO40" s="761">
        <v>0.65</v>
      </c>
      <c r="WP40" s="763"/>
      <c r="WQ40" s="763"/>
      <c r="WR40" s="761">
        <v>0</v>
      </c>
      <c r="WS40" s="761">
        <v>0</v>
      </c>
      <c r="WT40" s="761">
        <v>0</v>
      </c>
      <c r="WU40" s="761">
        <v>0</v>
      </c>
      <c r="WV40" s="761">
        <v>0</v>
      </c>
      <c r="WW40" s="763"/>
      <c r="WX40" s="763"/>
      <c r="WY40" s="761">
        <v>1</v>
      </c>
      <c r="WZ40" s="761">
        <v>1</v>
      </c>
      <c r="XA40" s="761">
        <v>1</v>
      </c>
      <c r="XB40" s="761">
        <v>1</v>
      </c>
      <c r="XC40" s="761">
        <v>0.65</v>
      </c>
      <c r="XD40" s="763"/>
      <c r="XE40" s="763"/>
      <c r="XF40" s="761">
        <v>1</v>
      </c>
      <c r="XG40" s="761">
        <v>1</v>
      </c>
      <c r="XH40" s="761">
        <v>1</v>
      </c>
      <c r="XI40" s="761">
        <v>1</v>
      </c>
      <c r="XJ40" s="761">
        <v>0.65</v>
      </c>
      <c r="XK40" s="763"/>
      <c r="XL40" s="763"/>
      <c r="XM40" s="761">
        <v>1</v>
      </c>
      <c r="XN40" s="761">
        <v>1</v>
      </c>
      <c r="XO40" s="761">
        <v>1</v>
      </c>
      <c r="XP40" s="761">
        <v>1</v>
      </c>
      <c r="XQ40" s="761">
        <v>0.65</v>
      </c>
      <c r="XR40" s="763"/>
      <c r="XS40" s="763"/>
      <c r="XT40" s="761">
        <v>1</v>
      </c>
      <c r="XU40" s="761">
        <v>1</v>
      </c>
      <c r="XV40" s="761">
        <v>1</v>
      </c>
      <c r="XW40" s="761">
        <v>1</v>
      </c>
      <c r="XX40" s="761">
        <v>0.65</v>
      </c>
      <c r="XY40" s="763"/>
      <c r="XZ40" s="763"/>
      <c r="YA40" s="761">
        <v>1</v>
      </c>
      <c r="YB40" s="761">
        <v>1</v>
      </c>
      <c r="YC40" s="761">
        <v>1</v>
      </c>
      <c r="YD40" s="761">
        <v>1</v>
      </c>
      <c r="YE40" s="761">
        <v>0.65</v>
      </c>
      <c r="YF40" s="763"/>
      <c r="YG40" s="763"/>
      <c r="YH40" s="761">
        <v>0</v>
      </c>
      <c r="YI40" s="761">
        <v>0</v>
      </c>
      <c r="YJ40" s="761">
        <v>0</v>
      </c>
      <c r="YK40" s="761">
        <v>0</v>
      </c>
      <c r="YL40" s="761">
        <v>0</v>
      </c>
      <c r="YM40" s="763"/>
      <c r="YN40" s="763"/>
      <c r="YO40" s="761">
        <v>0</v>
      </c>
      <c r="YP40" s="761">
        <v>0</v>
      </c>
      <c r="YQ40" s="761">
        <v>0</v>
      </c>
      <c r="YR40" s="761">
        <v>0</v>
      </c>
      <c r="YS40" s="761">
        <v>0.65</v>
      </c>
      <c r="YT40" s="763"/>
      <c r="YU40" s="763"/>
      <c r="YV40" s="761">
        <v>0</v>
      </c>
      <c r="YW40" s="761">
        <v>0</v>
      </c>
      <c r="YX40" s="761">
        <v>1</v>
      </c>
      <c r="YY40" s="761">
        <v>1</v>
      </c>
      <c r="YZ40" s="761">
        <v>0.65</v>
      </c>
      <c r="ZA40" s="763"/>
      <c r="ZB40" s="763"/>
      <c r="ZC40" s="761">
        <v>1</v>
      </c>
      <c r="ZD40" s="761">
        <v>1</v>
      </c>
      <c r="ZE40" s="761">
        <v>1</v>
      </c>
      <c r="ZF40" s="761">
        <v>1</v>
      </c>
      <c r="ZG40" s="761">
        <v>0.65</v>
      </c>
      <c r="ZH40" s="763"/>
      <c r="ZI40" s="763"/>
      <c r="ZJ40" s="761">
        <v>1</v>
      </c>
      <c r="ZK40" s="761">
        <v>1</v>
      </c>
      <c r="ZL40" s="761">
        <v>1</v>
      </c>
      <c r="ZM40" s="761">
        <v>1</v>
      </c>
      <c r="ZN40" s="761">
        <v>0.65</v>
      </c>
      <c r="ZO40" s="763"/>
      <c r="ZP40" s="763"/>
      <c r="ZQ40" s="761">
        <v>1</v>
      </c>
      <c r="ZR40" s="761">
        <v>1</v>
      </c>
      <c r="ZS40" s="761">
        <v>1</v>
      </c>
      <c r="ZT40" s="761">
        <v>1</v>
      </c>
      <c r="ZU40" s="761">
        <v>0.65</v>
      </c>
      <c r="ZV40" s="763"/>
      <c r="ZW40" s="763"/>
      <c r="ZX40" s="761">
        <v>1</v>
      </c>
      <c r="ZY40" s="761">
        <v>1</v>
      </c>
      <c r="ZZ40" s="761">
        <v>1</v>
      </c>
      <c r="AAA40" s="761">
        <v>1</v>
      </c>
      <c r="AAB40" s="761">
        <v>0.65</v>
      </c>
      <c r="AAC40" s="763"/>
      <c r="AAD40" s="763"/>
      <c r="AAE40" s="761">
        <v>1</v>
      </c>
      <c r="AAF40" s="761">
        <v>1</v>
      </c>
      <c r="AAG40" s="761">
        <v>1</v>
      </c>
      <c r="AAH40" s="761">
        <v>1</v>
      </c>
      <c r="AAI40" s="761">
        <v>0.65</v>
      </c>
      <c r="AAJ40" s="763"/>
      <c r="AAK40" s="763"/>
      <c r="AAL40" s="761">
        <v>1</v>
      </c>
      <c r="AAM40" s="761">
        <v>1</v>
      </c>
      <c r="AAN40" s="761">
        <v>1</v>
      </c>
      <c r="AAO40" s="761">
        <v>1</v>
      </c>
      <c r="AAP40" s="761">
        <v>0.65</v>
      </c>
      <c r="AAQ40" s="763"/>
      <c r="AAR40" s="763"/>
      <c r="AAS40" s="761">
        <v>0</v>
      </c>
      <c r="AAT40" s="761">
        <v>0</v>
      </c>
      <c r="AAU40" s="761">
        <v>0</v>
      </c>
      <c r="AAV40" s="761">
        <v>0</v>
      </c>
      <c r="AAW40" s="761">
        <v>0</v>
      </c>
      <c r="AAX40" s="763"/>
      <c r="AAY40" s="763"/>
      <c r="AAZ40" s="761">
        <v>0</v>
      </c>
      <c r="ABA40" s="761">
        <v>0</v>
      </c>
      <c r="ABB40" s="761">
        <v>0</v>
      </c>
      <c r="ABC40" s="761">
        <v>0</v>
      </c>
      <c r="ABD40" s="761">
        <v>0.65</v>
      </c>
      <c r="ABE40" s="763"/>
      <c r="ABF40" s="763"/>
      <c r="ABG40" s="761">
        <v>1</v>
      </c>
      <c r="ABH40" s="761">
        <v>1</v>
      </c>
      <c r="ABI40" s="761">
        <v>1</v>
      </c>
      <c r="ABJ40" s="761">
        <v>1</v>
      </c>
      <c r="ABK40" s="761">
        <v>0.65</v>
      </c>
      <c r="ABL40" s="763"/>
      <c r="ABM40" s="763"/>
      <c r="ABN40" s="761">
        <v>1</v>
      </c>
      <c r="ABO40" s="761">
        <v>1</v>
      </c>
      <c r="ABP40" s="761">
        <v>1</v>
      </c>
      <c r="ABQ40" s="761">
        <v>1</v>
      </c>
      <c r="ABR40" s="761">
        <v>0.65</v>
      </c>
      <c r="ABS40" s="763"/>
      <c r="ABT40" s="763"/>
      <c r="ABU40" s="761">
        <v>1</v>
      </c>
      <c r="ABV40" s="761">
        <v>1</v>
      </c>
      <c r="ABW40" s="761">
        <v>1</v>
      </c>
      <c r="ABX40" s="761">
        <v>1</v>
      </c>
      <c r="ABY40" s="761">
        <v>0.65</v>
      </c>
      <c r="ABZ40" s="763"/>
      <c r="ACA40" s="763"/>
      <c r="ACB40" s="761">
        <v>1</v>
      </c>
      <c r="ACC40" s="761">
        <v>1</v>
      </c>
      <c r="ACD40" s="761">
        <v>1</v>
      </c>
      <c r="ACE40" s="761">
        <v>1</v>
      </c>
      <c r="ACF40" s="761">
        <v>0.65</v>
      </c>
      <c r="ACG40" s="763"/>
      <c r="ACH40" s="763"/>
      <c r="ACI40" s="761">
        <v>0</v>
      </c>
      <c r="ACJ40" s="761">
        <v>1</v>
      </c>
      <c r="ACK40" s="761">
        <v>1</v>
      </c>
      <c r="ACL40" s="761">
        <v>1</v>
      </c>
      <c r="ACM40" s="761">
        <v>0.65</v>
      </c>
      <c r="ACN40" s="763"/>
      <c r="ACO40" s="763"/>
      <c r="ACP40" s="761">
        <v>1</v>
      </c>
      <c r="ACQ40" s="761">
        <v>1</v>
      </c>
      <c r="ACR40" s="761">
        <v>1</v>
      </c>
      <c r="ACS40" s="761">
        <v>1</v>
      </c>
      <c r="ACT40" s="761">
        <v>0.65</v>
      </c>
      <c r="ACU40" s="763"/>
      <c r="ACV40" s="763"/>
      <c r="ACW40" s="761">
        <v>1</v>
      </c>
      <c r="ACX40" s="761">
        <v>1</v>
      </c>
      <c r="ACY40" s="761">
        <v>1</v>
      </c>
      <c r="ACZ40" s="761">
        <v>1</v>
      </c>
      <c r="ADA40" s="762">
        <v>0.65</v>
      </c>
      <c r="ADB40" s="763"/>
      <c r="ADC40" s="763"/>
      <c r="ADD40" s="761">
        <v>0</v>
      </c>
      <c r="ADE40" s="761">
        <v>0</v>
      </c>
      <c r="ADF40" s="761">
        <v>0</v>
      </c>
      <c r="ADG40" s="761">
        <v>0</v>
      </c>
      <c r="ADH40" s="761">
        <v>0</v>
      </c>
      <c r="ADI40" s="763"/>
      <c r="ADJ40" s="763"/>
      <c r="ADK40" s="761">
        <v>1</v>
      </c>
      <c r="ADL40" s="761">
        <v>1</v>
      </c>
      <c r="ADM40" s="761">
        <v>1</v>
      </c>
      <c r="ADN40" s="761">
        <v>1</v>
      </c>
      <c r="ADO40" s="761">
        <v>0.65</v>
      </c>
      <c r="ADP40" s="763"/>
      <c r="ADQ40" s="763"/>
      <c r="ADR40" s="761">
        <v>1</v>
      </c>
      <c r="ADS40" s="761">
        <v>1</v>
      </c>
      <c r="ADT40" s="761">
        <v>1</v>
      </c>
      <c r="ADU40" s="761">
        <v>1</v>
      </c>
      <c r="ADV40" s="761">
        <v>0.65</v>
      </c>
      <c r="ADW40" s="763"/>
      <c r="ADX40" s="763"/>
      <c r="ADY40" s="761">
        <v>1</v>
      </c>
      <c r="ADZ40" s="761">
        <v>1</v>
      </c>
      <c r="AEA40" s="761">
        <v>1</v>
      </c>
      <c r="AEB40" s="761">
        <v>1</v>
      </c>
      <c r="AEC40" s="761">
        <v>0.65</v>
      </c>
      <c r="AED40" s="763"/>
      <c r="AEE40" s="763"/>
      <c r="AEF40" s="761">
        <v>1</v>
      </c>
      <c r="AEG40" s="761">
        <v>1</v>
      </c>
      <c r="AEH40" s="761">
        <v>1</v>
      </c>
      <c r="AEI40" s="761">
        <v>1</v>
      </c>
      <c r="AEJ40" s="761">
        <v>0.65</v>
      </c>
      <c r="AEK40" s="763"/>
      <c r="AEL40" s="763"/>
      <c r="AEM40" s="761">
        <v>1</v>
      </c>
      <c r="AEN40" s="761">
        <v>0</v>
      </c>
      <c r="AEO40" s="761">
        <v>1</v>
      </c>
      <c r="AEP40" s="761">
        <v>0</v>
      </c>
      <c r="AEQ40" s="761">
        <v>0.65</v>
      </c>
      <c r="AER40" s="763"/>
      <c r="AES40" s="763"/>
      <c r="AET40" s="761">
        <v>1</v>
      </c>
      <c r="AEU40" s="761">
        <v>1</v>
      </c>
      <c r="AEV40" s="761">
        <v>1</v>
      </c>
      <c r="AEW40" s="761">
        <v>1</v>
      </c>
      <c r="AEX40" s="761">
        <v>0.65</v>
      </c>
      <c r="AEY40" s="763"/>
      <c r="AEZ40" s="763"/>
      <c r="AFA40" s="761">
        <v>0</v>
      </c>
      <c r="AFB40" s="761">
        <v>1</v>
      </c>
      <c r="AFC40" s="761">
        <v>1</v>
      </c>
      <c r="AFD40" s="761">
        <v>1</v>
      </c>
      <c r="AFE40" s="761">
        <v>0.65</v>
      </c>
      <c r="AFF40" s="763"/>
      <c r="AFG40" s="763"/>
      <c r="AFH40" s="761">
        <v>1</v>
      </c>
      <c r="AFI40" s="761">
        <v>1</v>
      </c>
      <c r="AFJ40" s="761">
        <v>1</v>
      </c>
      <c r="AFK40" s="761">
        <v>1</v>
      </c>
      <c r="AFL40" s="761">
        <v>0.65</v>
      </c>
      <c r="AFM40" s="763"/>
      <c r="AFN40" s="763"/>
      <c r="AFO40" s="761">
        <v>1</v>
      </c>
      <c r="AFP40" s="761">
        <v>1</v>
      </c>
      <c r="AFQ40" s="761">
        <v>1</v>
      </c>
      <c r="AFR40" s="761">
        <v>1</v>
      </c>
      <c r="AFS40" s="761">
        <v>0.65</v>
      </c>
      <c r="AFT40" s="763"/>
      <c r="AFU40" s="763"/>
      <c r="AFV40" s="761">
        <v>1</v>
      </c>
      <c r="AFW40" s="761">
        <v>1</v>
      </c>
      <c r="AFX40" s="761">
        <v>1</v>
      </c>
      <c r="AFY40" s="761">
        <v>1</v>
      </c>
      <c r="AFZ40" s="761">
        <v>0.65</v>
      </c>
      <c r="AGA40" s="763"/>
      <c r="AGB40" s="763"/>
      <c r="AGC40" s="761">
        <v>1</v>
      </c>
      <c r="AGD40" s="761">
        <v>1</v>
      </c>
      <c r="AGE40" s="761">
        <v>1</v>
      </c>
      <c r="AGF40" s="761">
        <v>1</v>
      </c>
      <c r="AGG40" s="761">
        <v>0.65</v>
      </c>
      <c r="AGH40" s="763"/>
      <c r="AGI40" s="763"/>
      <c r="AGJ40" s="761">
        <v>1</v>
      </c>
      <c r="AGK40" s="761">
        <v>1</v>
      </c>
      <c r="AGL40" s="761">
        <v>1</v>
      </c>
      <c r="AGM40" s="761">
        <v>1</v>
      </c>
      <c r="AGN40" s="761">
        <v>0.65</v>
      </c>
      <c r="AGO40" s="763"/>
      <c r="AGP40" s="763"/>
      <c r="AGQ40" s="761">
        <v>1</v>
      </c>
      <c r="AGR40" s="761">
        <v>1</v>
      </c>
      <c r="AGS40" s="761">
        <v>1</v>
      </c>
      <c r="AGT40" s="761">
        <v>1</v>
      </c>
      <c r="AGU40" s="761">
        <v>0.65</v>
      </c>
      <c r="AGV40" s="763"/>
      <c r="AGW40" s="763"/>
      <c r="AGX40" s="761">
        <v>0</v>
      </c>
      <c r="AGY40" s="761">
        <v>0</v>
      </c>
      <c r="AGZ40" s="761">
        <v>1</v>
      </c>
      <c r="AHA40" s="761">
        <v>1</v>
      </c>
      <c r="AHB40" s="761">
        <v>0.65</v>
      </c>
      <c r="AHC40" s="763"/>
      <c r="AHD40" s="763"/>
      <c r="AHE40" s="761">
        <v>1</v>
      </c>
      <c r="AHF40" s="761">
        <v>1</v>
      </c>
      <c r="AHG40" s="761">
        <v>1</v>
      </c>
      <c r="AHH40" s="761">
        <v>1</v>
      </c>
      <c r="AHI40" s="762">
        <v>0</v>
      </c>
      <c r="AHJ40" s="763"/>
      <c r="AHK40" s="763"/>
      <c r="AHL40" s="761">
        <v>1</v>
      </c>
      <c r="AHM40" s="761">
        <v>1</v>
      </c>
      <c r="AHN40" s="761">
        <v>1</v>
      </c>
      <c r="AHO40" s="761">
        <v>1</v>
      </c>
      <c r="AHP40" s="761">
        <v>0.65</v>
      </c>
      <c r="AHQ40" s="763"/>
      <c r="AHR40" s="763"/>
      <c r="AHS40" s="761">
        <v>1</v>
      </c>
      <c r="AHT40" s="761">
        <v>1</v>
      </c>
      <c r="AHU40" s="761">
        <v>1</v>
      </c>
      <c r="AHV40" s="761">
        <v>1</v>
      </c>
      <c r="AHW40" s="761">
        <v>0.65</v>
      </c>
      <c r="AHX40" s="763"/>
      <c r="AHY40" s="763"/>
      <c r="AHZ40" s="761">
        <v>1</v>
      </c>
      <c r="AIA40" s="761">
        <v>1</v>
      </c>
      <c r="AIB40" s="761">
        <v>1</v>
      </c>
      <c r="AIC40" s="761">
        <v>1</v>
      </c>
      <c r="AID40" s="761">
        <v>0.65</v>
      </c>
      <c r="AIE40" s="763"/>
      <c r="AIF40" s="763"/>
      <c r="AIG40" s="761">
        <v>1</v>
      </c>
      <c r="AIH40" s="761">
        <v>1</v>
      </c>
      <c r="AII40" s="761">
        <v>1</v>
      </c>
      <c r="AIJ40" s="761">
        <v>1</v>
      </c>
      <c r="AIK40" s="761">
        <v>0.65</v>
      </c>
      <c r="AIL40" s="763"/>
      <c r="AIM40" s="763"/>
      <c r="AIN40" s="761">
        <v>1</v>
      </c>
      <c r="AIO40" s="761">
        <v>1</v>
      </c>
      <c r="AIP40" s="761">
        <v>1</v>
      </c>
      <c r="AIQ40" s="761">
        <v>1</v>
      </c>
      <c r="AIR40" s="761">
        <v>0.65</v>
      </c>
      <c r="AIS40" s="763"/>
      <c r="AIT40" s="763"/>
      <c r="AIU40" s="761">
        <v>1</v>
      </c>
      <c r="AIV40" s="761">
        <v>1</v>
      </c>
      <c r="AIW40" s="761">
        <v>1</v>
      </c>
      <c r="AIX40" s="761">
        <v>1</v>
      </c>
      <c r="AIY40" s="761">
        <v>0.65</v>
      </c>
      <c r="AIZ40" s="763"/>
      <c r="AJA40" s="763"/>
      <c r="AJB40" s="761">
        <v>1</v>
      </c>
      <c r="AJC40" s="761">
        <v>1</v>
      </c>
      <c r="AJD40" s="761">
        <v>1</v>
      </c>
      <c r="AJE40" s="761">
        <v>1</v>
      </c>
      <c r="AJF40" s="761">
        <v>0.65</v>
      </c>
      <c r="AJG40" s="763"/>
      <c r="AJH40" s="763"/>
      <c r="AJI40" s="761">
        <v>1</v>
      </c>
      <c r="AJJ40" s="761">
        <v>1</v>
      </c>
      <c r="AJK40" s="761">
        <v>1</v>
      </c>
      <c r="AJL40" s="761">
        <v>1</v>
      </c>
      <c r="AJM40" s="761">
        <v>0.65</v>
      </c>
      <c r="AJN40" s="763"/>
      <c r="AJO40" s="763"/>
      <c r="AJP40" s="761">
        <v>1</v>
      </c>
      <c r="AJQ40" s="761">
        <v>1</v>
      </c>
      <c r="AJR40" s="761">
        <v>1</v>
      </c>
      <c r="AJS40" s="761">
        <v>1</v>
      </c>
      <c r="AJT40" s="761">
        <v>0.65</v>
      </c>
      <c r="AJU40" s="763"/>
      <c r="AJV40" s="763"/>
      <c r="AJW40" s="761">
        <v>1</v>
      </c>
      <c r="AJX40" s="761">
        <v>1</v>
      </c>
      <c r="AJY40" s="761">
        <v>1</v>
      </c>
      <c r="AJZ40" s="761">
        <v>1</v>
      </c>
      <c r="AKA40" s="761">
        <v>0.65</v>
      </c>
      <c r="AKB40" s="763"/>
      <c r="AKC40" s="763"/>
      <c r="AKD40" s="761">
        <v>1</v>
      </c>
      <c r="AKE40" s="761">
        <v>1</v>
      </c>
      <c r="AKF40" s="761">
        <v>1</v>
      </c>
      <c r="AKG40" s="761">
        <v>1</v>
      </c>
      <c r="AKH40" s="761">
        <v>0.65</v>
      </c>
      <c r="AKI40" s="763"/>
      <c r="AKJ40" s="763"/>
      <c r="AKK40" s="761">
        <v>1</v>
      </c>
      <c r="AKL40" s="761">
        <v>1</v>
      </c>
      <c r="AKM40" s="761">
        <v>1</v>
      </c>
      <c r="AKN40" s="761">
        <v>1</v>
      </c>
      <c r="AKO40" s="761">
        <v>0.65</v>
      </c>
      <c r="AKP40" s="763"/>
      <c r="AKQ40" s="763"/>
      <c r="AKR40" s="761">
        <v>1</v>
      </c>
      <c r="AKS40" s="761">
        <v>1</v>
      </c>
      <c r="AKT40" s="761">
        <v>0</v>
      </c>
      <c r="AKU40" s="761">
        <v>1</v>
      </c>
      <c r="AKV40" s="761">
        <v>0.65</v>
      </c>
      <c r="AKW40" s="763"/>
      <c r="AKX40" s="763"/>
      <c r="AKY40" s="761">
        <v>1</v>
      </c>
      <c r="AKZ40" s="761">
        <v>1</v>
      </c>
      <c r="ALA40" s="761">
        <v>1</v>
      </c>
      <c r="ALB40" s="761">
        <v>1</v>
      </c>
      <c r="ALC40" s="761">
        <v>0.65</v>
      </c>
      <c r="ALD40" s="763"/>
      <c r="ALE40" s="763"/>
      <c r="ALF40" s="761">
        <v>1</v>
      </c>
      <c r="ALG40" s="761">
        <v>1</v>
      </c>
      <c r="ALH40" s="761">
        <v>1</v>
      </c>
      <c r="ALI40" s="761">
        <v>1</v>
      </c>
      <c r="ALJ40" s="761">
        <v>0.65</v>
      </c>
      <c r="ALK40" s="763"/>
      <c r="ALL40" s="763"/>
      <c r="ALM40" s="761">
        <v>1</v>
      </c>
      <c r="ALN40" s="761">
        <v>1</v>
      </c>
      <c r="ALO40" s="761">
        <v>1</v>
      </c>
      <c r="ALP40" s="761">
        <v>1</v>
      </c>
      <c r="ALQ40" s="761">
        <v>0.65</v>
      </c>
      <c r="ALR40" s="763"/>
      <c r="ALS40" s="763"/>
      <c r="ALT40" s="761">
        <v>1</v>
      </c>
      <c r="ALU40" s="761">
        <v>1</v>
      </c>
      <c r="ALV40" s="761">
        <v>1</v>
      </c>
      <c r="ALW40" s="761">
        <v>1</v>
      </c>
      <c r="ALX40" s="761">
        <v>0.65</v>
      </c>
      <c r="ALY40" s="763"/>
      <c r="ALZ40" s="763"/>
      <c r="AMA40" s="761">
        <v>1</v>
      </c>
      <c r="AMB40" s="761">
        <v>1</v>
      </c>
      <c r="AMC40" s="761">
        <v>1</v>
      </c>
      <c r="AMD40" s="761">
        <v>1</v>
      </c>
      <c r="AME40" s="761">
        <v>0.65</v>
      </c>
      <c r="AMF40" s="763"/>
      <c r="AMG40" s="763"/>
      <c r="AMH40" s="761">
        <v>1</v>
      </c>
      <c r="AMI40" s="761">
        <v>1</v>
      </c>
      <c r="AMJ40" s="761">
        <v>1</v>
      </c>
      <c r="AMK40" s="761">
        <v>0</v>
      </c>
      <c r="AML40" s="761">
        <v>0</v>
      </c>
      <c r="AMM40" s="763"/>
      <c r="AMN40" s="763"/>
      <c r="AMO40" s="761">
        <v>1</v>
      </c>
      <c r="AMP40" s="761">
        <v>1</v>
      </c>
      <c r="AMQ40" s="761">
        <v>1</v>
      </c>
      <c r="AMR40" s="761">
        <v>0</v>
      </c>
      <c r="AMS40" s="762">
        <v>0</v>
      </c>
      <c r="AMT40" s="763"/>
      <c r="AMU40" s="763"/>
      <c r="AMV40" s="761">
        <v>1</v>
      </c>
      <c r="AMW40" s="761">
        <v>1</v>
      </c>
      <c r="AMX40" s="761">
        <v>0</v>
      </c>
      <c r="AMY40" s="761">
        <v>1</v>
      </c>
      <c r="AMZ40" s="761">
        <v>0.65</v>
      </c>
      <c r="ANA40" s="763"/>
      <c r="ANB40" s="763"/>
      <c r="ANC40" s="761">
        <v>1</v>
      </c>
      <c r="AND40" s="761">
        <v>1</v>
      </c>
      <c r="ANE40" s="761">
        <v>1</v>
      </c>
      <c r="ANF40" s="761">
        <v>1</v>
      </c>
      <c r="ANG40" s="761">
        <v>0.65</v>
      </c>
      <c r="ANH40" s="763"/>
      <c r="ANI40" s="763"/>
      <c r="ANJ40" s="761">
        <v>1</v>
      </c>
      <c r="ANK40" s="761">
        <v>1</v>
      </c>
      <c r="ANL40" s="761">
        <v>1</v>
      </c>
      <c r="ANM40" s="761">
        <v>1</v>
      </c>
      <c r="ANN40" s="761">
        <v>0.65</v>
      </c>
      <c r="ANO40" s="763"/>
      <c r="ANP40" s="763"/>
      <c r="ANQ40" s="761">
        <v>1</v>
      </c>
      <c r="ANR40" s="761">
        <v>1</v>
      </c>
      <c r="ANS40" s="761">
        <v>1</v>
      </c>
      <c r="ANT40" s="761">
        <v>1</v>
      </c>
      <c r="ANU40" s="761">
        <v>0.65</v>
      </c>
      <c r="ANV40" s="763"/>
      <c r="ANW40" s="763"/>
      <c r="ANX40" s="761">
        <v>1</v>
      </c>
      <c r="ANY40" s="761">
        <v>1</v>
      </c>
      <c r="ANZ40" s="761">
        <v>1</v>
      </c>
      <c r="AOA40" s="761">
        <v>1</v>
      </c>
      <c r="AOB40" s="761">
        <v>0.65</v>
      </c>
      <c r="AOC40" s="763"/>
      <c r="AOD40" s="763"/>
      <c r="AOE40" s="761">
        <v>1</v>
      </c>
      <c r="AOF40" s="761">
        <v>1</v>
      </c>
      <c r="AOG40" s="761">
        <v>1</v>
      </c>
      <c r="AOH40" s="761">
        <v>1</v>
      </c>
      <c r="AOI40" s="761">
        <v>0.65</v>
      </c>
      <c r="AOJ40" s="763"/>
      <c r="AOK40" s="763"/>
      <c r="AOL40" s="761">
        <v>1</v>
      </c>
      <c r="AOM40" s="761">
        <v>1</v>
      </c>
      <c r="AON40" s="761">
        <v>1</v>
      </c>
      <c r="AOO40" s="761">
        <v>1</v>
      </c>
      <c r="AOP40" s="761">
        <v>0.65</v>
      </c>
      <c r="AOQ40" s="763"/>
      <c r="AOR40" s="763"/>
      <c r="AOS40" s="761">
        <v>1</v>
      </c>
      <c r="AOT40" s="761">
        <v>1</v>
      </c>
      <c r="AOU40" s="761">
        <v>1</v>
      </c>
      <c r="AOV40" s="761">
        <v>1</v>
      </c>
      <c r="AOW40" s="761">
        <v>0.65</v>
      </c>
    </row>
    <row r="41" spans="1:1089" s="764" customFormat="1" ht="10.5" customHeight="1">
      <c r="A41" s="771" t="s">
        <v>181</v>
      </c>
      <c r="B41" s="771" t="s">
        <v>182</v>
      </c>
      <c r="C41" s="772" t="str">
        <f t="shared" si="1"/>
        <v>Marta Kordas</v>
      </c>
      <c r="D41" s="771" t="s">
        <v>139</v>
      </c>
      <c r="E41" s="771" t="s">
        <v>7</v>
      </c>
      <c r="F41" s="757"/>
      <c r="G41" s="713">
        <v>1</v>
      </c>
      <c r="H41" s="713">
        <v>1</v>
      </c>
      <c r="I41" s="713">
        <v>1</v>
      </c>
      <c r="J41" s="713">
        <v>1</v>
      </c>
      <c r="K41" s="714">
        <v>0.65</v>
      </c>
      <c r="L41" s="715">
        <v>0</v>
      </c>
      <c r="M41" s="715">
        <v>0</v>
      </c>
      <c r="N41" s="713">
        <v>1</v>
      </c>
      <c r="O41" s="713">
        <v>1</v>
      </c>
      <c r="P41" s="713">
        <v>1</v>
      </c>
      <c r="Q41" s="713">
        <v>1</v>
      </c>
      <c r="R41" s="714">
        <v>0.65</v>
      </c>
      <c r="S41" s="715">
        <v>0</v>
      </c>
      <c r="T41" s="715">
        <v>0</v>
      </c>
      <c r="U41" s="713">
        <v>1</v>
      </c>
      <c r="V41" s="713">
        <v>1</v>
      </c>
      <c r="W41" s="713">
        <v>1</v>
      </c>
      <c r="X41" s="713">
        <v>1</v>
      </c>
      <c r="Y41" s="714">
        <v>0.65</v>
      </c>
      <c r="Z41" s="715">
        <v>0</v>
      </c>
      <c r="AA41" s="715">
        <v>0</v>
      </c>
      <c r="AB41" s="713">
        <v>0</v>
      </c>
      <c r="AC41" s="713">
        <v>1</v>
      </c>
      <c r="AD41" s="713">
        <v>1</v>
      </c>
      <c r="AE41" s="713">
        <v>1</v>
      </c>
      <c r="AF41" s="714">
        <v>0.65</v>
      </c>
      <c r="AG41" s="715">
        <v>0</v>
      </c>
      <c r="AH41" s="715">
        <v>0</v>
      </c>
      <c r="AI41" s="713">
        <v>1</v>
      </c>
      <c r="AJ41" s="713">
        <v>1</v>
      </c>
      <c r="AK41" s="713">
        <v>1</v>
      </c>
      <c r="AL41" s="713">
        <v>1</v>
      </c>
      <c r="AM41" s="714">
        <v>0.65</v>
      </c>
      <c r="AN41" s="715">
        <v>0</v>
      </c>
      <c r="AO41" s="715">
        <v>0</v>
      </c>
      <c r="AP41" s="713">
        <v>1</v>
      </c>
      <c r="AQ41" s="713">
        <v>1</v>
      </c>
      <c r="AR41" s="713">
        <v>1</v>
      </c>
      <c r="AS41" s="713">
        <v>1</v>
      </c>
      <c r="AT41" s="714">
        <v>0.65</v>
      </c>
      <c r="AU41" s="715">
        <v>0</v>
      </c>
      <c r="AV41" s="715">
        <v>0</v>
      </c>
      <c r="AW41" s="713">
        <v>1</v>
      </c>
      <c r="AX41" s="713">
        <v>1</v>
      </c>
      <c r="AY41" s="713">
        <v>1</v>
      </c>
      <c r="AZ41" s="713">
        <v>1</v>
      </c>
      <c r="BA41" s="714">
        <v>0.65</v>
      </c>
      <c r="BB41" s="715">
        <v>0</v>
      </c>
      <c r="BC41" s="715">
        <v>0</v>
      </c>
      <c r="BD41" s="716">
        <v>0</v>
      </c>
      <c r="BE41" s="716">
        <v>0</v>
      </c>
      <c r="BF41" s="716">
        <v>0</v>
      </c>
      <c r="BG41" s="716">
        <v>0</v>
      </c>
      <c r="BH41" s="716">
        <v>0</v>
      </c>
      <c r="BI41" s="717">
        <v>0</v>
      </c>
      <c r="BJ41" s="717">
        <v>0</v>
      </c>
      <c r="BK41" s="716">
        <v>1</v>
      </c>
      <c r="BL41" s="716">
        <v>1</v>
      </c>
      <c r="BM41" s="716">
        <v>1</v>
      </c>
      <c r="BN41" s="716">
        <v>1</v>
      </c>
      <c r="BO41" s="718">
        <v>0.65</v>
      </c>
      <c r="BP41" s="717">
        <v>0</v>
      </c>
      <c r="BQ41" s="717">
        <v>0</v>
      </c>
      <c r="BR41" s="716">
        <v>1</v>
      </c>
      <c r="BS41" s="716">
        <v>1</v>
      </c>
      <c r="BT41" s="716">
        <v>1</v>
      </c>
      <c r="BU41" s="716">
        <v>1</v>
      </c>
      <c r="BV41" s="718">
        <v>0.65</v>
      </c>
      <c r="BW41" s="717">
        <v>0</v>
      </c>
      <c r="BX41" s="717">
        <v>0</v>
      </c>
      <c r="BY41" s="716">
        <v>1</v>
      </c>
      <c r="BZ41" s="716">
        <v>1</v>
      </c>
      <c r="CA41" s="716">
        <v>1</v>
      </c>
      <c r="CB41" s="716">
        <v>1</v>
      </c>
      <c r="CC41" s="718">
        <v>0</v>
      </c>
      <c r="CD41" s="717">
        <v>0</v>
      </c>
      <c r="CE41" s="717">
        <v>0</v>
      </c>
      <c r="CF41" s="716">
        <v>1</v>
      </c>
      <c r="CG41" s="716">
        <v>1</v>
      </c>
      <c r="CH41" s="716">
        <v>1</v>
      </c>
      <c r="CI41" s="716">
        <v>0</v>
      </c>
      <c r="CJ41" s="718">
        <v>0.65</v>
      </c>
      <c r="CK41" s="717">
        <v>0</v>
      </c>
      <c r="CL41" s="717">
        <v>0</v>
      </c>
      <c r="CM41" s="716">
        <v>1</v>
      </c>
      <c r="CN41" s="716">
        <v>1</v>
      </c>
      <c r="CO41" s="716">
        <v>1</v>
      </c>
      <c r="CP41" s="716">
        <v>1</v>
      </c>
      <c r="CQ41" s="718">
        <v>0.65</v>
      </c>
      <c r="CR41" s="717">
        <v>0</v>
      </c>
      <c r="CS41" s="717">
        <v>0</v>
      </c>
      <c r="CT41" s="716">
        <v>1</v>
      </c>
      <c r="CU41" s="716">
        <v>1</v>
      </c>
      <c r="CV41" s="716">
        <v>1</v>
      </c>
      <c r="CW41" s="716">
        <v>1</v>
      </c>
      <c r="CX41" s="718">
        <v>0.65</v>
      </c>
      <c r="CY41" s="717">
        <v>0</v>
      </c>
      <c r="CZ41" s="717">
        <v>0</v>
      </c>
      <c r="DA41" s="716">
        <v>1</v>
      </c>
      <c r="DB41" s="716">
        <v>1</v>
      </c>
      <c r="DC41" s="716">
        <v>1</v>
      </c>
      <c r="DD41" s="716">
        <v>1</v>
      </c>
      <c r="DE41" s="718">
        <v>0.65</v>
      </c>
      <c r="DF41" s="717">
        <v>0</v>
      </c>
      <c r="DG41" s="717">
        <v>0</v>
      </c>
      <c r="DH41" s="716">
        <v>1</v>
      </c>
      <c r="DI41" s="716">
        <v>1</v>
      </c>
      <c r="DJ41" s="716">
        <v>1</v>
      </c>
      <c r="DK41" s="716">
        <v>1</v>
      </c>
      <c r="DL41" s="718">
        <v>0.65</v>
      </c>
      <c r="DM41" s="717">
        <v>0</v>
      </c>
      <c r="DN41" s="717">
        <v>0</v>
      </c>
      <c r="DO41" s="716">
        <v>1</v>
      </c>
      <c r="DP41" s="716">
        <v>1</v>
      </c>
      <c r="DQ41" s="716">
        <v>1</v>
      </c>
      <c r="DR41" s="716">
        <v>1</v>
      </c>
      <c r="DS41" s="718">
        <v>0.65</v>
      </c>
      <c r="DT41" s="717">
        <v>0</v>
      </c>
      <c r="DU41" s="717">
        <v>0</v>
      </c>
      <c r="DV41" s="716">
        <v>1</v>
      </c>
      <c r="DW41" s="716">
        <v>1</v>
      </c>
      <c r="DX41" s="716">
        <v>1</v>
      </c>
      <c r="DY41" s="716">
        <v>1</v>
      </c>
      <c r="DZ41" s="718">
        <v>0.65</v>
      </c>
      <c r="EA41" s="717">
        <v>0</v>
      </c>
      <c r="EB41" s="717">
        <v>0</v>
      </c>
      <c r="EC41" s="716">
        <v>0</v>
      </c>
      <c r="ED41" s="716">
        <v>0</v>
      </c>
      <c r="EE41" s="716">
        <v>0</v>
      </c>
      <c r="EF41" s="716">
        <v>0</v>
      </c>
      <c r="EG41" s="718">
        <v>0</v>
      </c>
      <c r="EH41" s="717">
        <v>0</v>
      </c>
      <c r="EI41" s="717">
        <v>0</v>
      </c>
      <c r="EJ41" s="716">
        <v>0</v>
      </c>
      <c r="EK41" s="716">
        <v>0</v>
      </c>
      <c r="EL41" s="716">
        <v>0</v>
      </c>
      <c r="EM41" s="716">
        <v>0</v>
      </c>
      <c r="EN41" s="718">
        <v>0</v>
      </c>
      <c r="EO41" s="717">
        <v>0</v>
      </c>
      <c r="EP41" s="717">
        <v>0</v>
      </c>
      <c r="EQ41" s="716">
        <v>1</v>
      </c>
      <c r="ER41" s="716">
        <v>1</v>
      </c>
      <c r="ES41" s="716">
        <v>1</v>
      </c>
      <c r="ET41" s="716">
        <v>1</v>
      </c>
      <c r="EU41" s="718">
        <v>0.65</v>
      </c>
      <c r="EV41" s="717">
        <v>0</v>
      </c>
      <c r="EW41" s="717">
        <v>0</v>
      </c>
      <c r="EX41" s="716">
        <v>1</v>
      </c>
      <c r="EY41" s="716">
        <v>1</v>
      </c>
      <c r="EZ41" s="716">
        <v>1</v>
      </c>
      <c r="FA41" s="716">
        <v>1</v>
      </c>
      <c r="FB41" s="718">
        <v>0.65</v>
      </c>
      <c r="FC41" s="717">
        <v>0</v>
      </c>
      <c r="FD41" s="717">
        <v>0</v>
      </c>
      <c r="FE41" s="716">
        <v>1</v>
      </c>
      <c r="FF41" s="716">
        <v>1</v>
      </c>
      <c r="FG41" s="716">
        <v>1</v>
      </c>
      <c r="FH41" s="716">
        <v>0</v>
      </c>
      <c r="FI41" s="718">
        <v>0.65</v>
      </c>
      <c r="FJ41" s="717">
        <v>0</v>
      </c>
      <c r="FK41" s="717">
        <v>0</v>
      </c>
      <c r="FL41" s="716">
        <v>1</v>
      </c>
      <c r="FM41" s="716">
        <v>1</v>
      </c>
      <c r="FN41" s="716">
        <v>1</v>
      </c>
      <c r="FO41" s="716">
        <v>1</v>
      </c>
      <c r="FP41" s="718">
        <v>0.65</v>
      </c>
      <c r="FQ41" s="717">
        <v>0</v>
      </c>
      <c r="FR41" s="717">
        <v>0</v>
      </c>
      <c r="FS41" s="716">
        <v>1</v>
      </c>
      <c r="FT41" s="716">
        <v>1</v>
      </c>
      <c r="FU41" s="716">
        <v>1</v>
      </c>
      <c r="FV41" s="716">
        <v>1</v>
      </c>
      <c r="FW41" s="718">
        <v>0.65</v>
      </c>
      <c r="FX41" s="717">
        <v>0</v>
      </c>
      <c r="FY41" s="717">
        <v>0</v>
      </c>
      <c r="FZ41" s="716">
        <v>1</v>
      </c>
      <c r="GA41" s="716">
        <v>1</v>
      </c>
      <c r="GB41" s="716">
        <v>1</v>
      </c>
      <c r="GC41" s="716">
        <v>1</v>
      </c>
      <c r="GD41" s="718">
        <v>0.65</v>
      </c>
      <c r="GE41" s="717">
        <v>0</v>
      </c>
      <c r="GF41" s="717">
        <v>0</v>
      </c>
      <c r="GG41" s="716">
        <v>1</v>
      </c>
      <c r="GH41" s="716">
        <v>1</v>
      </c>
      <c r="GI41" s="716">
        <v>1</v>
      </c>
      <c r="GJ41" s="716">
        <v>1</v>
      </c>
      <c r="GK41" s="718">
        <v>0.65</v>
      </c>
      <c r="GL41" s="717">
        <v>0</v>
      </c>
      <c r="GM41" s="717">
        <v>0</v>
      </c>
      <c r="GN41" s="716">
        <v>0</v>
      </c>
      <c r="GO41" s="716">
        <v>0</v>
      </c>
      <c r="GP41" s="716">
        <v>1</v>
      </c>
      <c r="GQ41" s="716">
        <v>1</v>
      </c>
      <c r="GR41" s="718">
        <v>0.65</v>
      </c>
      <c r="GS41" s="717">
        <v>0</v>
      </c>
      <c r="GT41" s="717">
        <v>0</v>
      </c>
      <c r="GU41" s="716">
        <v>1</v>
      </c>
      <c r="GV41" s="716">
        <v>1</v>
      </c>
      <c r="GW41" s="716">
        <v>1</v>
      </c>
      <c r="GX41" s="716">
        <v>1</v>
      </c>
      <c r="GY41" s="718">
        <v>0.65</v>
      </c>
      <c r="GZ41" s="717">
        <v>0</v>
      </c>
      <c r="HA41" s="717">
        <v>0</v>
      </c>
      <c r="HB41" s="716">
        <v>1</v>
      </c>
      <c r="HC41" s="716">
        <v>1</v>
      </c>
      <c r="HD41" s="716">
        <v>1</v>
      </c>
      <c r="HE41" s="716">
        <v>1</v>
      </c>
      <c r="HF41" s="718">
        <v>0.65</v>
      </c>
      <c r="HG41" s="717">
        <v>0</v>
      </c>
      <c r="HH41" s="717">
        <v>0</v>
      </c>
      <c r="HI41" s="716">
        <v>1</v>
      </c>
      <c r="HJ41" s="716">
        <v>1</v>
      </c>
      <c r="HK41" s="716">
        <v>1</v>
      </c>
      <c r="HL41" s="716">
        <v>1</v>
      </c>
      <c r="HM41" s="718">
        <v>0.65</v>
      </c>
      <c r="HN41" s="717">
        <v>0</v>
      </c>
      <c r="HO41" s="717">
        <v>0</v>
      </c>
      <c r="HP41" s="716">
        <v>1</v>
      </c>
      <c r="HQ41" s="716">
        <v>1</v>
      </c>
      <c r="HR41" s="716">
        <v>1</v>
      </c>
      <c r="HS41" s="716">
        <v>1</v>
      </c>
      <c r="HT41" s="718">
        <v>0.65</v>
      </c>
      <c r="HU41" s="717">
        <v>0</v>
      </c>
      <c r="HV41" s="717">
        <v>0</v>
      </c>
      <c r="HW41" s="716">
        <v>1</v>
      </c>
      <c r="HX41" s="716">
        <v>1</v>
      </c>
      <c r="HY41" s="716">
        <v>1</v>
      </c>
      <c r="HZ41" s="716">
        <v>1</v>
      </c>
      <c r="IA41" s="718">
        <v>0.65</v>
      </c>
      <c r="IB41" s="717">
        <v>0</v>
      </c>
      <c r="IC41" s="717">
        <v>0</v>
      </c>
      <c r="ID41" s="716">
        <v>1</v>
      </c>
      <c r="IE41" s="716">
        <v>1</v>
      </c>
      <c r="IF41" s="716">
        <v>1</v>
      </c>
      <c r="IG41" s="716">
        <v>1</v>
      </c>
      <c r="IH41" s="718">
        <v>0</v>
      </c>
      <c r="II41" s="717">
        <v>0</v>
      </c>
      <c r="IJ41" s="717">
        <v>0</v>
      </c>
      <c r="IK41" s="716">
        <v>1</v>
      </c>
      <c r="IL41" s="716">
        <v>1</v>
      </c>
      <c r="IM41" s="716">
        <v>1</v>
      </c>
      <c r="IN41" s="716">
        <v>1</v>
      </c>
      <c r="IO41" s="718">
        <v>0.65</v>
      </c>
      <c r="IP41" s="717">
        <v>0</v>
      </c>
      <c r="IQ41" s="717">
        <v>0</v>
      </c>
      <c r="IR41" s="716">
        <v>0</v>
      </c>
      <c r="IS41" s="716">
        <v>0</v>
      </c>
      <c r="IT41" s="716">
        <v>1</v>
      </c>
      <c r="IU41" s="716">
        <v>1</v>
      </c>
      <c r="IV41" s="718">
        <v>0.65</v>
      </c>
      <c r="IW41" s="717">
        <v>0</v>
      </c>
      <c r="IX41" s="717">
        <v>0</v>
      </c>
      <c r="IY41" s="716">
        <v>1</v>
      </c>
      <c r="IZ41" s="716">
        <v>1</v>
      </c>
      <c r="JA41" s="716">
        <v>1</v>
      </c>
      <c r="JB41" s="716">
        <v>1</v>
      </c>
      <c r="JC41" s="718">
        <v>0.65</v>
      </c>
      <c r="JD41" s="717">
        <v>0</v>
      </c>
      <c r="JE41" s="717">
        <v>0</v>
      </c>
      <c r="JF41" s="716">
        <v>1</v>
      </c>
      <c r="JG41" s="716">
        <v>1</v>
      </c>
      <c r="JH41" s="716">
        <v>1</v>
      </c>
      <c r="JI41" s="716">
        <v>1</v>
      </c>
      <c r="JJ41" s="718">
        <v>0.65</v>
      </c>
      <c r="JK41" s="717">
        <v>0</v>
      </c>
      <c r="JL41" s="717">
        <v>0</v>
      </c>
      <c r="JM41" s="716">
        <v>1</v>
      </c>
      <c r="JN41" s="716">
        <v>1</v>
      </c>
      <c r="JO41" s="716">
        <v>1</v>
      </c>
      <c r="JP41" s="716">
        <v>1</v>
      </c>
      <c r="JQ41" s="718">
        <v>0.65</v>
      </c>
      <c r="JR41" s="717">
        <v>0</v>
      </c>
      <c r="JS41" s="717">
        <v>0</v>
      </c>
      <c r="JT41" s="716">
        <v>1</v>
      </c>
      <c r="JU41" s="716">
        <v>1</v>
      </c>
      <c r="JV41" s="716">
        <v>1</v>
      </c>
      <c r="JW41" s="716">
        <v>1</v>
      </c>
      <c r="JX41" s="718">
        <v>0.65</v>
      </c>
      <c r="JY41" s="717">
        <v>0</v>
      </c>
      <c r="JZ41" s="717">
        <v>0</v>
      </c>
      <c r="KA41" s="716">
        <v>1</v>
      </c>
      <c r="KB41" s="716">
        <v>1</v>
      </c>
      <c r="KC41" s="716">
        <v>1</v>
      </c>
      <c r="KD41" s="716">
        <v>1</v>
      </c>
      <c r="KE41" s="718">
        <v>0.65</v>
      </c>
      <c r="KF41" s="717">
        <v>0</v>
      </c>
      <c r="KG41" s="717">
        <v>0</v>
      </c>
      <c r="KH41" s="716">
        <v>0</v>
      </c>
      <c r="KI41" s="716">
        <v>0</v>
      </c>
      <c r="KJ41" s="717">
        <v>0</v>
      </c>
      <c r="KK41" s="717">
        <v>0</v>
      </c>
      <c r="KL41" s="718">
        <v>0.65</v>
      </c>
      <c r="KM41" s="717">
        <v>0</v>
      </c>
      <c r="KN41" s="717">
        <v>0</v>
      </c>
      <c r="KO41" s="716">
        <v>0</v>
      </c>
      <c r="KP41" s="716">
        <v>0</v>
      </c>
      <c r="KQ41" s="717">
        <v>0</v>
      </c>
      <c r="KR41" s="716">
        <v>1</v>
      </c>
      <c r="KS41" s="718">
        <v>0.65</v>
      </c>
      <c r="KT41" s="717">
        <v>0</v>
      </c>
      <c r="KU41" s="717">
        <v>0</v>
      </c>
      <c r="KV41" s="717">
        <v>0</v>
      </c>
      <c r="KW41" s="716">
        <v>1</v>
      </c>
      <c r="KX41" s="716">
        <v>1</v>
      </c>
      <c r="KY41" s="716">
        <v>1</v>
      </c>
      <c r="KZ41" s="718">
        <v>0.65</v>
      </c>
      <c r="LA41" s="717">
        <v>0</v>
      </c>
      <c r="LB41" s="717">
        <v>0</v>
      </c>
      <c r="LC41" s="716">
        <v>1</v>
      </c>
      <c r="LD41" s="716">
        <v>1</v>
      </c>
      <c r="LE41" s="716">
        <v>1</v>
      </c>
      <c r="LF41" s="716">
        <v>1</v>
      </c>
      <c r="LG41" s="718">
        <v>0.65</v>
      </c>
      <c r="LH41" s="717">
        <v>0</v>
      </c>
      <c r="LI41" s="717">
        <v>0</v>
      </c>
      <c r="LJ41" s="716">
        <v>1</v>
      </c>
      <c r="LK41" s="716">
        <v>1</v>
      </c>
      <c r="LL41" s="716">
        <v>1</v>
      </c>
      <c r="LM41" s="716">
        <v>1</v>
      </c>
      <c r="LN41" s="718">
        <v>0.65</v>
      </c>
      <c r="LO41" s="717">
        <v>0</v>
      </c>
      <c r="LP41" s="717">
        <v>0</v>
      </c>
      <c r="LQ41" s="716">
        <v>1</v>
      </c>
      <c r="LR41" s="716">
        <v>1</v>
      </c>
      <c r="LS41" s="716">
        <v>1</v>
      </c>
      <c r="LT41" s="716">
        <v>1</v>
      </c>
      <c r="LU41" s="718">
        <v>0.65</v>
      </c>
      <c r="LV41" s="717">
        <v>0</v>
      </c>
      <c r="LW41" s="717">
        <v>0</v>
      </c>
      <c r="LX41" s="716">
        <v>0</v>
      </c>
      <c r="LY41" s="716">
        <v>1</v>
      </c>
      <c r="LZ41" s="716">
        <v>1</v>
      </c>
      <c r="MA41" s="716">
        <v>1</v>
      </c>
      <c r="MB41" s="718">
        <v>0.65</v>
      </c>
      <c r="MC41" s="717">
        <v>0</v>
      </c>
      <c r="MD41" s="717">
        <v>0</v>
      </c>
      <c r="ME41" s="716">
        <v>1</v>
      </c>
      <c r="MF41" s="716">
        <v>1</v>
      </c>
      <c r="MG41" s="716">
        <v>0</v>
      </c>
      <c r="MH41" s="716">
        <v>1</v>
      </c>
      <c r="MI41" s="718">
        <v>0.65</v>
      </c>
      <c r="MJ41" s="717">
        <v>0</v>
      </c>
      <c r="MK41" s="717">
        <v>0</v>
      </c>
      <c r="ML41" s="716">
        <v>1</v>
      </c>
      <c r="MM41" s="716">
        <v>1</v>
      </c>
      <c r="MN41" s="716">
        <v>1</v>
      </c>
      <c r="MO41" s="716">
        <v>1</v>
      </c>
      <c r="MP41" s="718">
        <v>0.65</v>
      </c>
      <c r="MQ41" s="717">
        <v>0</v>
      </c>
      <c r="MR41" s="717">
        <v>0</v>
      </c>
      <c r="MS41" s="716">
        <v>1</v>
      </c>
      <c r="MT41" s="716">
        <v>1</v>
      </c>
      <c r="MU41" s="716">
        <v>1</v>
      </c>
      <c r="MV41" s="716">
        <v>1</v>
      </c>
      <c r="MW41" s="718">
        <v>0.65</v>
      </c>
      <c r="MX41" s="717">
        <v>0</v>
      </c>
      <c r="MY41" s="717">
        <v>0</v>
      </c>
      <c r="MZ41" s="716">
        <v>1</v>
      </c>
      <c r="NA41" s="716">
        <v>1</v>
      </c>
      <c r="NB41" s="716">
        <v>1</v>
      </c>
      <c r="NC41" s="716">
        <v>1</v>
      </c>
      <c r="ND41" s="718">
        <v>0.65</v>
      </c>
      <c r="NE41" s="717">
        <v>0</v>
      </c>
      <c r="NF41" s="717">
        <v>0</v>
      </c>
      <c r="NG41" s="716">
        <v>1</v>
      </c>
      <c r="NH41" s="716">
        <v>0</v>
      </c>
      <c r="NI41" s="716">
        <v>1</v>
      </c>
      <c r="NJ41" s="716">
        <v>1</v>
      </c>
      <c r="NK41" s="718">
        <v>0.65</v>
      </c>
      <c r="NL41" s="717">
        <v>0</v>
      </c>
      <c r="NM41" s="717">
        <v>0</v>
      </c>
      <c r="NN41" s="716">
        <v>1</v>
      </c>
      <c r="NO41" s="716">
        <v>1</v>
      </c>
      <c r="NP41" s="716">
        <v>1</v>
      </c>
      <c r="NQ41" s="716">
        <v>1</v>
      </c>
      <c r="NR41" s="718">
        <v>0.65</v>
      </c>
      <c r="NS41" s="717">
        <v>0</v>
      </c>
      <c r="NT41" s="717">
        <v>0</v>
      </c>
      <c r="NU41" s="716">
        <v>1</v>
      </c>
      <c r="NV41" s="716">
        <v>1</v>
      </c>
      <c r="NW41" s="716">
        <v>1</v>
      </c>
      <c r="NX41" s="716">
        <v>1</v>
      </c>
      <c r="NY41" s="718">
        <v>0.65</v>
      </c>
      <c r="NZ41" s="717">
        <v>0</v>
      </c>
      <c r="OA41" s="717">
        <v>0</v>
      </c>
      <c r="OB41" s="716">
        <v>1</v>
      </c>
      <c r="OC41" s="716">
        <v>1</v>
      </c>
      <c r="OD41" s="716">
        <v>1</v>
      </c>
      <c r="OE41" s="716">
        <v>1</v>
      </c>
      <c r="OF41" s="718">
        <v>0.65</v>
      </c>
      <c r="OG41" s="717">
        <v>0</v>
      </c>
      <c r="OH41" s="717">
        <v>0</v>
      </c>
      <c r="OI41" s="716">
        <v>1</v>
      </c>
      <c r="OJ41" s="716">
        <v>1</v>
      </c>
      <c r="OK41" s="716">
        <v>1</v>
      </c>
      <c r="OL41" s="716">
        <v>1</v>
      </c>
      <c r="OM41" s="718">
        <v>0.65</v>
      </c>
      <c r="ON41" s="717">
        <v>0</v>
      </c>
      <c r="OO41" s="717">
        <v>0</v>
      </c>
      <c r="OP41" s="716">
        <v>1</v>
      </c>
      <c r="OQ41" s="716">
        <v>1</v>
      </c>
      <c r="OR41" s="716">
        <v>1</v>
      </c>
      <c r="OS41" s="716">
        <v>1</v>
      </c>
      <c r="OT41" s="718">
        <v>0.65</v>
      </c>
      <c r="OU41" s="717">
        <v>0</v>
      </c>
      <c r="OV41" s="717">
        <v>0</v>
      </c>
      <c r="OW41" s="716">
        <v>0</v>
      </c>
      <c r="OX41" s="716">
        <v>1</v>
      </c>
      <c r="OY41" s="716">
        <v>1</v>
      </c>
      <c r="OZ41" s="716">
        <v>1</v>
      </c>
      <c r="PA41" s="718">
        <v>0.65</v>
      </c>
      <c r="PB41" s="717">
        <v>0</v>
      </c>
      <c r="PC41" s="717">
        <v>0</v>
      </c>
      <c r="PD41" s="716">
        <v>0</v>
      </c>
      <c r="PE41" s="716">
        <v>0</v>
      </c>
      <c r="PF41" s="716">
        <v>0</v>
      </c>
      <c r="PG41" s="716">
        <v>0</v>
      </c>
      <c r="PH41" s="718">
        <v>0</v>
      </c>
      <c r="PI41" s="717">
        <v>0</v>
      </c>
      <c r="PJ41" s="717">
        <v>0</v>
      </c>
      <c r="PK41" s="716">
        <v>1</v>
      </c>
      <c r="PL41" s="716">
        <v>0</v>
      </c>
      <c r="PM41" s="716">
        <v>1</v>
      </c>
      <c r="PN41" s="716">
        <v>1</v>
      </c>
      <c r="PO41" s="718">
        <v>0.65</v>
      </c>
      <c r="PP41" s="717"/>
      <c r="PQ41" s="717"/>
      <c r="PR41" s="716">
        <v>1</v>
      </c>
      <c r="PS41" s="716">
        <v>1</v>
      </c>
      <c r="PT41" s="716">
        <v>1</v>
      </c>
      <c r="PU41" s="716">
        <v>1</v>
      </c>
      <c r="PV41" s="718">
        <v>0.65</v>
      </c>
      <c r="PW41" s="717"/>
      <c r="PX41" s="717"/>
      <c r="PY41" s="716">
        <v>1</v>
      </c>
      <c r="PZ41" s="716">
        <v>1</v>
      </c>
      <c r="QA41" s="716">
        <v>1</v>
      </c>
      <c r="QB41" s="716">
        <v>1</v>
      </c>
      <c r="QC41" s="718">
        <v>0.65</v>
      </c>
      <c r="QD41" s="717"/>
      <c r="QE41" s="717"/>
      <c r="QF41" s="716">
        <v>0</v>
      </c>
      <c r="QG41" s="716">
        <v>1</v>
      </c>
      <c r="QH41" s="716">
        <v>1</v>
      </c>
      <c r="QI41" s="716">
        <v>1</v>
      </c>
      <c r="QJ41" s="718">
        <v>0.65</v>
      </c>
      <c r="QK41" s="717"/>
      <c r="QL41" s="717"/>
      <c r="QM41" s="716">
        <v>1</v>
      </c>
      <c r="QN41" s="716">
        <v>1</v>
      </c>
      <c r="QO41" s="716">
        <v>1</v>
      </c>
      <c r="QP41" s="716">
        <v>1</v>
      </c>
      <c r="QQ41" s="718">
        <v>0.65</v>
      </c>
      <c r="QR41" s="717"/>
      <c r="QS41" s="717"/>
      <c r="QT41" s="716">
        <v>1</v>
      </c>
      <c r="QU41" s="716">
        <v>1</v>
      </c>
      <c r="QV41" s="716">
        <v>1</v>
      </c>
      <c r="QW41" s="716">
        <v>1</v>
      </c>
      <c r="QX41" s="718">
        <v>0.65</v>
      </c>
      <c r="QY41" s="717"/>
      <c r="QZ41" s="717"/>
      <c r="RA41" s="716">
        <v>1</v>
      </c>
      <c r="RB41" s="716">
        <v>1</v>
      </c>
      <c r="RC41" s="716">
        <v>1</v>
      </c>
      <c r="RD41" s="717"/>
      <c r="RE41" s="718">
        <v>0</v>
      </c>
      <c r="RF41" s="717"/>
      <c r="RG41" s="717"/>
      <c r="RH41" s="716">
        <v>1</v>
      </c>
      <c r="RI41" s="716">
        <v>1</v>
      </c>
      <c r="RJ41" s="716">
        <v>1</v>
      </c>
      <c r="RK41" s="716">
        <v>1</v>
      </c>
      <c r="RL41" s="718">
        <v>0.65</v>
      </c>
      <c r="RM41" s="717"/>
      <c r="RN41" s="717"/>
      <c r="RO41" s="716">
        <v>1</v>
      </c>
      <c r="RP41" s="716">
        <v>1</v>
      </c>
      <c r="RQ41" s="716">
        <v>1</v>
      </c>
      <c r="RR41" s="716">
        <v>1</v>
      </c>
      <c r="RS41" s="718">
        <v>0.65</v>
      </c>
      <c r="RT41" s="717"/>
      <c r="RU41" s="717"/>
      <c r="RV41" s="716">
        <v>0</v>
      </c>
      <c r="RW41" s="716">
        <v>0</v>
      </c>
      <c r="RX41" s="716">
        <v>1</v>
      </c>
      <c r="RY41" s="716">
        <v>1</v>
      </c>
      <c r="RZ41" s="718">
        <v>0.65</v>
      </c>
      <c r="SA41" s="717"/>
      <c r="SB41" s="717"/>
      <c r="SC41" s="716">
        <v>0</v>
      </c>
      <c r="SD41" s="716">
        <v>0</v>
      </c>
      <c r="SE41" s="716">
        <v>0</v>
      </c>
      <c r="SF41" s="716">
        <v>0</v>
      </c>
      <c r="SG41" s="718">
        <v>0</v>
      </c>
      <c r="SH41" s="717"/>
      <c r="SI41" s="717"/>
      <c r="SJ41" s="716">
        <v>0</v>
      </c>
      <c r="SK41" s="716">
        <v>0</v>
      </c>
      <c r="SL41" s="716">
        <v>0</v>
      </c>
      <c r="SM41" s="716">
        <v>0</v>
      </c>
      <c r="SN41" s="718">
        <v>0</v>
      </c>
      <c r="SO41" s="717"/>
      <c r="SP41" s="717"/>
      <c r="SQ41" s="716">
        <v>1</v>
      </c>
      <c r="SR41" s="716">
        <v>1</v>
      </c>
      <c r="SS41" s="716">
        <v>1</v>
      </c>
      <c r="ST41" s="716">
        <v>1</v>
      </c>
      <c r="SU41" s="762">
        <v>0.65</v>
      </c>
      <c r="SV41" s="755"/>
      <c r="SW41" s="749"/>
      <c r="SX41" s="748">
        <v>1</v>
      </c>
      <c r="SY41" s="748">
        <v>1</v>
      </c>
      <c r="SZ41" s="748">
        <v>1</v>
      </c>
      <c r="TA41" s="748">
        <v>1</v>
      </c>
      <c r="TB41" s="750">
        <v>0.65</v>
      </c>
      <c r="TC41" s="749"/>
      <c r="TD41" s="749"/>
      <c r="TE41" s="748">
        <v>1</v>
      </c>
      <c r="TF41" s="748">
        <v>1</v>
      </c>
      <c r="TG41" s="748">
        <v>1</v>
      </c>
      <c r="TH41" s="748">
        <v>1</v>
      </c>
      <c r="TI41" s="750">
        <v>0</v>
      </c>
      <c r="TJ41" s="749"/>
      <c r="TK41" s="749"/>
      <c r="TL41" s="748">
        <v>1</v>
      </c>
      <c r="TM41" s="748">
        <v>1</v>
      </c>
      <c r="TN41" s="748">
        <v>1</v>
      </c>
      <c r="TO41" s="748">
        <v>1</v>
      </c>
      <c r="TP41" s="750">
        <v>0.65</v>
      </c>
      <c r="TQ41" s="749"/>
      <c r="TR41" s="749"/>
      <c r="TS41" s="748">
        <v>1</v>
      </c>
      <c r="TT41" s="748">
        <v>1</v>
      </c>
      <c r="TU41" s="748">
        <v>1</v>
      </c>
      <c r="TV41" s="748">
        <v>1</v>
      </c>
      <c r="TW41" s="750">
        <v>0.65</v>
      </c>
      <c r="TX41" s="749"/>
      <c r="TY41" s="766"/>
      <c r="TZ41" s="761">
        <v>1</v>
      </c>
      <c r="UA41" s="756">
        <v>1</v>
      </c>
      <c r="UB41" s="748">
        <v>1</v>
      </c>
      <c r="UC41" s="748">
        <v>1</v>
      </c>
      <c r="UD41" s="750">
        <v>0.65</v>
      </c>
      <c r="UE41" s="749"/>
      <c r="UF41" s="749"/>
      <c r="UG41" s="748">
        <v>1</v>
      </c>
      <c r="UH41" s="748">
        <v>1</v>
      </c>
      <c r="UI41" s="748">
        <v>1</v>
      </c>
      <c r="UJ41" s="748">
        <v>1</v>
      </c>
      <c r="UK41" s="750">
        <v>0.65</v>
      </c>
      <c r="UL41" s="749"/>
      <c r="UM41" s="749"/>
      <c r="UN41" s="748">
        <v>1</v>
      </c>
      <c r="UO41" s="748">
        <v>1</v>
      </c>
      <c r="UP41" s="748">
        <v>1</v>
      </c>
      <c r="UQ41" s="748">
        <v>1</v>
      </c>
      <c r="UR41" s="750">
        <v>0.65</v>
      </c>
      <c r="US41" s="749"/>
      <c r="UT41" s="749"/>
      <c r="UU41" s="748">
        <v>1</v>
      </c>
      <c r="UV41" s="748">
        <v>1</v>
      </c>
      <c r="UW41" s="748">
        <v>1</v>
      </c>
      <c r="UX41" s="748">
        <v>1</v>
      </c>
      <c r="UY41" s="750">
        <v>0.65</v>
      </c>
      <c r="UZ41" s="749"/>
      <c r="VA41" s="749"/>
      <c r="VB41" s="748">
        <v>1</v>
      </c>
      <c r="VC41" s="767">
        <v>1</v>
      </c>
      <c r="VD41" s="761">
        <v>1</v>
      </c>
      <c r="VE41" s="761">
        <v>1</v>
      </c>
      <c r="VF41" s="762">
        <v>0.65</v>
      </c>
      <c r="VG41" s="763"/>
      <c r="VH41" s="763"/>
      <c r="VI41" s="761">
        <v>0</v>
      </c>
      <c r="VJ41" s="761">
        <v>1</v>
      </c>
      <c r="VK41" s="761">
        <v>1</v>
      </c>
      <c r="VL41" s="761">
        <v>1</v>
      </c>
      <c r="VM41" s="762">
        <v>0.65</v>
      </c>
      <c r="VN41" s="763"/>
      <c r="VO41" s="763"/>
      <c r="VP41" s="761">
        <v>1</v>
      </c>
      <c r="VQ41" s="761">
        <v>1</v>
      </c>
      <c r="VR41" s="761">
        <v>1</v>
      </c>
      <c r="VS41" s="761">
        <v>1</v>
      </c>
      <c r="VT41" s="762">
        <v>0.65</v>
      </c>
      <c r="VU41" s="763"/>
      <c r="VV41" s="763"/>
      <c r="VW41" s="761">
        <v>1</v>
      </c>
      <c r="VX41" s="761">
        <v>1</v>
      </c>
      <c r="VY41" s="761">
        <v>1</v>
      </c>
      <c r="VZ41" s="761">
        <v>1</v>
      </c>
      <c r="WA41" s="762">
        <v>0.65</v>
      </c>
      <c r="WB41" s="763"/>
      <c r="WC41" s="763"/>
      <c r="WD41" s="761">
        <v>0</v>
      </c>
      <c r="WE41" s="761">
        <v>1</v>
      </c>
      <c r="WF41" s="761">
        <v>1</v>
      </c>
      <c r="WG41" s="761">
        <v>1</v>
      </c>
      <c r="WH41" s="762">
        <v>0.65</v>
      </c>
      <c r="WI41" s="763"/>
      <c r="WJ41" s="763"/>
      <c r="WK41" s="761">
        <v>1</v>
      </c>
      <c r="WL41" s="761">
        <v>0</v>
      </c>
      <c r="WM41" s="761">
        <v>1</v>
      </c>
      <c r="WN41" s="761">
        <v>1</v>
      </c>
      <c r="WO41" s="762">
        <v>0.65</v>
      </c>
      <c r="WP41" s="763"/>
      <c r="WQ41" s="763"/>
      <c r="WR41" s="761">
        <v>0</v>
      </c>
      <c r="WS41" s="761">
        <v>0</v>
      </c>
      <c r="WT41" s="761">
        <v>1</v>
      </c>
      <c r="WU41" s="761">
        <v>1</v>
      </c>
      <c r="WV41" s="762">
        <v>0.65</v>
      </c>
      <c r="WW41" s="763"/>
      <c r="WX41" s="763"/>
      <c r="WY41" s="761">
        <v>1</v>
      </c>
      <c r="WZ41" s="761">
        <v>1</v>
      </c>
      <c r="XA41" s="761">
        <v>1</v>
      </c>
      <c r="XB41" s="761">
        <v>1</v>
      </c>
      <c r="XC41" s="762">
        <v>0.65</v>
      </c>
      <c r="XD41" s="763"/>
      <c r="XE41" s="763"/>
      <c r="XF41" s="761">
        <v>1</v>
      </c>
      <c r="XG41" s="761">
        <v>1</v>
      </c>
      <c r="XH41" s="761">
        <v>1</v>
      </c>
      <c r="XI41" s="761">
        <v>1</v>
      </c>
      <c r="XJ41" s="762">
        <v>0.65</v>
      </c>
      <c r="XK41" s="763"/>
      <c r="XL41" s="763"/>
      <c r="XM41" s="761">
        <v>1</v>
      </c>
      <c r="XN41" s="761">
        <v>1</v>
      </c>
      <c r="XO41" s="761">
        <v>1</v>
      </c>
      <c r="XP41" s="761">
        <v>1</v>
      </c>
      <c r="XQ41" s="762">
        <v>0.65</v>
      </c>
      <c r="XR41" s="763"/>
      <c r="XS41" s="763"/>
      <c r="XT41" s="761">
        <v>1</v>
      </c>
      <c r="XU41" s="761">
        <v>1</v>
      </c>
      <c r="XV41" s="761">
        <v>1</v>
      </c>
      <c r="XW41" s="761">
        <v>1</v>
      </c>
      <c r="XX41" s="762">
        <v>0.65</v>
      </c>
      <c r="XY41" s="763"/>
      <c r="XZ41" s="763"/>
      <c r="YA41" s="761">
        <v>1</v>
      </c>
      <c r="YB41" s="761">
        <v>1</v>
      </c>
      <c r="YC41" s="761">
        <v>1</v>
      </c>
      <c r="YD41" s="761">
        <v>1</v>
      </c>
      <c r="YE41" s="762">
        <v>0.65</v>
      </c>
      <c r="YF41" s="763"/>
      <c r="YG41" s="763"/>
      <c r="YH41" s="761">
        <v>1</v>
      </c>
      <c r="YI41" s="761">
        <v>1</v>
      </c>
      <c r="YJ41" s="761">
        <v>0</v>
      </c>
      <c r="YK41" s="761">
        <v>0</v>
      </c>
      <c r="YL41" s="761">
        <v>0</v>
      </c>
      <c r="YM41" s="763"/>
      <c r="YN41" s="763"/>
      <c r="YO41" s="761">
        <v>1</v>
      </c>
      <c r="YP41" s="761">
        <v>1</v>
      </c>
      <c r="YQ41" s="761">
        <v>0</v>
      </c>
      <c r="YR41" s="761">
        <v>0</v>
      </c>
      <c r="YS41" s="761">
        <v>0</v>
      </c>
      <c r="YT41" s="763"/>
      <c r="YU41" s="763"/>
      <c r="YV41" s="761">
        <v>0</v>
      </c>
      <c r="YW41" s="761">
        <v>0</v>
      </c>
      <c r="YX41" s="761">
        <v>1</v>
      </c>
      <c r="YY41" s="761">
        <v>1</v>
      </c>
      <c r="YZ41" s="762">
        <v>0.65</v>
      </c>
      <c r="ZA41" s="763"/>
      <c r="ZB41" s="763"/>
      <c r="ZC41" s="761">
        <v>1</v>
      </c>
      <c r="ZD41" s="761">
        <v>1</v>
      </c>
      <c r="ZE41" s="761">
        <v>1</v>
      </c>
      <c r="ZF41" s="761">
        <v>1</v>
      </c>
      <c r="ZG41" s="762">
        <v>0.65</v>
      </c>
      <c r="ZH41" s="763"/>
      <c r="ZI41" s="763"/>
      <c r="ZJ41" s="761">
        <v>1</v>
      </c>
      <c r="ZK41" s="761">
        <v>1</v>
      </c>
      <c r="ZL41" s="761">
        <v>1</v>
      </c>
      <c r="ZM41" s="761">
        <v>1</v>
      </c>
      <c r="ZN41" s="762">
        <v>0.65</v>
      </c>
      <c r="ZO41" s="763"/>
      <c r="ZP41" s="763"/>
      <c r="ZQ41" s="761">
        <v>1</v>
      </c>
      <c r="ZR41" s="761">
        <v>1</v>
      </c>
      <c r="ZS41" s="761">
        <v>1</v>
      </c>
      <c r="ZT41" s="761">
        <v>1</v>
      </c>
      <c r="ZU41" s="762">
        <v>0.65</v>
      </c>
      <c r="ZV41" s="763"/>
      <c r="ZW41" s="763"/>
      <c r="ZX41" s="761">
        <v>1</v>
      </c>
      <c r="ZY41" s="761">
        <v>1</v>
      </c>
      <c r="ZZ41" s="761">
        <v>1</v>
      </c>
      <c r="AAA41" s="761">
        <v>1</v>
      </c>
      <c r="AAB41" s="762">
        <v>0.65</v>
      </c>
      <c r="AAC41" s="763"/>
      <c r="AAD41" s="763"/>
      <c r="AAE41" s="761">
        <v>1</v>
      </c>
      <c r="AAF41" s="761">
        <v>1</v>
      </c>
      <c r="AAG41" s="761">
        <v>1</v>
      </c>
      <c r="AAH41" s="761">
        <v>1</v>
      </c>
      <c r="AAI41" s="762">
        <v>0.65</v>
      </c>
      <c r="AAJ41" s="763"/>
      <c r="AAK41" s="763"/>
      <c r="AAL41" s="761">
        <v>1</v>
      </c>
      <c r="AAM41" s="761">
        <v>1</v>
      </c>
      <c r="AAN41" s="761">
        <v>1</v>
      </c>
      <c r="AAO41" s="761">
        <v>1</v>
      </c>
      <c r="AAP41" s="762">
        <v>0.65</v>
      </c>
      <c r="AAQ41" s="763"/>
      <c r="AAR41" s="763"/>
      <c r="AAS41" s="761">
        <v>1</v>
      </c>
      <c r="AAT41" s="761">
        <v>1</v>
      </c>
      <c r="AAU41" s="761">
        <v>1</v>
      </c>
      <c r="AAV41" s="761">
        <v>1</v>
      </c>
      <c r="AAW41" s="762">
        <v>0.65</v>
      </c>
      <c r="AAX41" s="763"/>
      <c r="AAY41" s="763"/>
      <c r="AAZ41" s="761">
        <v>1</v>
      </c>
      <c r="ABA41" s="761">
        <v>1</v>
      </c>
      <c r="ABB41" s="761">
        <v>1</v>
      </c>
      <c r="ABC41" s="761">
        <v>1</v>
      </c>
      <c r="ABD41" s="762">
        <v>0.65</v>
      </c>
      <c r="ABE41" s="763"/>
      <c r="ABF41" s="763"/>
      <c r="ABG41" s="761">
        <v>1</v>
      </c>
      <c r="ABH41" s="761">
        <v>1</v>
      </c>
      <c r="ABI41" s="761">
        <v>1</v>
      </c>
      <c r="ABJ41" s="761">
        <v>1</v>
      </c>
      <c r="ABK41" s="762">
        <v>0.65</v>
      </c>
      <c r="ABL41" s="763"/>
      <c r="ABM41" s="763"/>
      <c r="ABN41" s="761">
        <v>1</v>
      </c>
      <c r="ABO41" s="761">
        <v>1</v>
      </c>
      <c r="ABP41" s="761">
        <v>1</v>
      </c>
      <c r="ABQ41" s="761">
        <v>1</v>
      </c>
      <c r="ABR41" s="762">
        <v>0.65</v>
      </c>
      <c r="ABS41" s="763"/>
      <c r="ABT41" s="763"/>
      <c r="ABU41" s="761">
        <v>1</v>
      </c>
      <c r="ABV41" s="761">
        <v>1</v>
      </c>
      <c r="ABW41" s="761">
        <v>1</v>
      </c>
      <c r="ABX41" s="761">
        <v>1</v>
      </c>
      <c r="ABY41" s="762">
        <v>0.65</v>
      </c>
      <c r="ABZ41" s="763"/>
      <c r="ACA41" s="763"/>
      <c r="ACB41" s="761">
        <v>1</v>
      </c>
      <c r="ACC41" s="761">
        <v>1</v>
      </c>
      <c r="ACD41" s="761">
        <v>1</v>
      </c>
      <c r="ACE41" s="761">
        <v>1</v>
      </c>
      <c r="ACF41" s="762">
        <v>0.65</v>
      </c>
      <c r="ACG41" s="763"/>
      <c r="ACH41" s="763"/>
      <c r="ACI41" s="761">
        <v>0</v>
      </c>
      <c r="ACJ41" s="761">
        <v>1</v>
      </c>
      <c r="ACK41" s="761">
        <v>1</v>
      </c>
      <c r="ACL41" s="761">
        <v>1</v>
      </c>
      <c r="ACM41" s="762">
        <v>0.65</v>
      </c>
      <c r="ACN41" s="763"/>
      <c r="ACO41" s="763"/>
      <c r="ACP41" s="761">
        <v>1</v>
      </c>
      <c r="ACQ41" s="761">
        <v>1</v>
      </c>
      <c r="ACR41" s="761">
        <v>1</v>
      </c>
      <c r="ACS41" s="761">
        <v>1</v>
      </c>
      <c r="ACT41" s="762">
        <v>0.65</v>
      </c>
      <c r="ACU41" s="763"/>
      <c r="ACV41" s="763"/>
      <c r="ACW41" s="761">
        <v>1</v>
      </c>
      <c r="ACX41" s="761">
        <v>1</v>
      </c>
      <c r="ACY41" s="761">
        <v>1</v>
      </c>
      <c r="ACZ41" s="761">
        <v>1</v>
      </c>
      <c r="ADA41" s="762">
        <v>0.65</v>
      </c>
      <c r="ADB41" s="763"/>
      <c r="ADC41" s="763"/>
      <c r="ADD41" s="761">
        <v>0</v>
      </c>
      <c r="ADE41" s="761">
        <v>0</v>
      </c>
      <c r="ADF41" s="761">
        <v>0</v>
      </c>
      <c r="ADG41" s="761">
        <v>0</v>
      </c>
      <c r="ADH41" s="762">
        <v>0</v>
      </c>
      <c r="ADI41" s="763"/>
      <c r="ADJ41" s="763"/>
      <c r="ADK41" s="761">
        <v>1</v>
      </c>
      <c r="ADL41" s="761">
        <v>1</v>
      </c>
      <c r="ADM41" s="761">
        <v>1</v>
      </c>
      <c r="ADN41" s="761">
        <v>1</v>
      </c>
      <c r="ADO41" s="762">
        <v>0.65</v>
      </c>
      <c r="ADP41" s="763"/>
      <c r="ADQ41" s="763"/>
      <c r="ADR41" s="761">
        <v>1</v>
      </c>
      <c r="ADS41" s="761">
        <v>1</v>
      </c>
      <c r="ADT41" s="761">
        <v>1</v>
      </c>
      <c r="ADU41" s="761">
        <v>1</v>
      </c>
      <c r="ADV41" s="762">
        <v>0.65</v>
      </c>
      <c r="ADW41" s="763"/>
      <c r="ADX41" s="763"/>
      <c r="ADY41" s="761">
        <v>1</v>
      </c>
      <c r="ADZ41" s="761">
        <v>1</v>
      </c>
      <c r="AEA41" s="761">
        <v>1</v>
      </c>
      <c r="AEB41" s="761">
        <v>1</v>
      </c>
      <c r="AEC41" s="762">
        <v>0.65</v>
      </c>
      <c r="AED41" s="763"/>
      <c r="AEE41" s="763"/>
      <c r="AEF41" s="761">
        <v>1</v>
      </c>
      <c r="AEG41" s="761">
        <v>1</v>
      </c>
      <c r="AEH41" s="761">
        <v>1</v>
      </c>
      <c r="AEI41" s="761">
        <v>1</v>
      </c>
      <c r="AEJ41" s="762">
        <v>0.65</v>
      </c>
      <c r="AEK41" s="763"/>
      <c r="AEL41" s="763"/>
      <c r="AEM41" s="761">
        <v>1</v>
      </c>
      <c r="AEN41" s="761">
        <v>1</v>
      </c>
      <c r="AEO41" s="761">
        <v>1</v>
      </c>
      <c r="AEP41" s="761">
        <v>0</v>
      </c>
      <c r="AEQ41" s="762">
        <v>0</v>
      </c>
      <c r="AER41" s="763"/>
      <c r="AES41" s="763"/>
      <c r="AET41" s="761">
        <v>1</v>
      </c>
      <c r="AEU41" s="761">
        <v>0</v>
      </c>
      <c r="AEV41" s="761">
        <v>1</v>
      </c>
      <c r="AEW41" s="761">
        <v>1</v>
      </c>
      <c r="AEX41" s="762">
        <v>0.65</v>
      </c>
      <c r="AEY41" s="763"/>
      <c r="AEZ41" s="763"/>
      <c r="AFA41" s="761">
        <v>1</v>
      </c>
      <c r="AFB41" s="761">
        <v>1</v>
      </c>
      <c r="AFC41" s="761">
        <v>1</v>
      </c>
      <c r="AFD41" s="761">
        <v>1</v>
      </c>
      <c r="AFE41" s="762">
        <v>0.65</v>
      </c>
      <c r="AFF41" s="763"/>
      <c r="AFG41" s="763"/>
      <c r="AFH41" s="761">
        <v>1</v>
      </c>
      <c r="AFI41" s="761">
        <v>1</v>
      </c>
      <c r="AFJ41" s="761">
        <v>1</v>
      </c>
      <c r="AFK41" s="761">
        <v>1</v>
      </c>
      <c r="AFL41" s="762">
        <v>0.65</v>
      </c>
      <c r="AFM41" s="763"/>
      <c r="AFN41" s="763"/>
      <c r="AFO41" s="761">
        <v>1</v>
      </c>
      <c r="AFP41" s="761">
        <v>1</v>
      </c>
      <c r="AFQ41" s="761">
        <v>1</v>
      </c>
      <c r="AFR41" s="761">
        <v>1</v>
      </c>
      <c r="AFS41" s="762">
        <v>0.65</v>
      </c>
      <c r="AFT41" s="763"/>
      <c r="AFU41" s="763"/>
      <c r="AFV41" s="761">
        <v>1</v>
      </c>
      <c r="AFW41" s="761">
        <v>1</v>
      </c>
      <c r="AFX41" s="761">
        <v>1</v>
      </c>
      <c r="AFY41" s="761">
        <v>1</v>
      </c>
      <c r="AFZ41" s="762">
        <v>0.65</v>
      </c>
      <c r="AGA41" s="763"/>
      <c r="AGB41" s="763"/>
      <c r="AGC41" s="761">
        <v>0</v>
      </c>
      <c r="AGD41" s="761">
        <v>0</v>
      </c>
      <c r="AGE41" s="761">
        <v>0</v>
      </c>
      <c r="AGF41" s="761">
        <v>0</v>
      </c>
      <c r="AGG41" s="762">
        <v>0</v>
      </c>
      <c r="AGH41" s="763"/>
      <c r="AGI41" s="763"/>
      <c r="AGJ41" s="761">
        <v>0</v>
      </c>
      <c r="AGK41" s="761">
        <v>0</v>
      </c>
      <c r="AGL41" s="761">
        <v>0</v>
      </c>
      <c r="AGM41" s="761">
        <v>0</v>
      </c>
      <c r="AGN41" s="762">
        <v>0</v>
      </c>
      <c r="AGO41" s="763"/>
      <c r="AGP41" s="763"/>
      <c r="AGQ41" s="761">
        <v>1</v>
      </c>
      <c r="AGR41" s="761">
        <v>1</v>
      </c>
      <c r="AGS41" s="761">
        <v>1</v>
      </c>
      <c r="AGT41" s="761">
        <v>1</v>
      </c>
      <c r="AGU41" s="762">
        <v>0.65</v>
      </c>
      <c r="AGV41" s="763"/>
      <c r="AGW41" s="763"/>
      <c r="AGX41" s="761">
        <v>1</v>
      </c>
      <c r="AGY41" s="761">
        <v>1</v>
      </c>
      <c r="AGZ41" s="761">
        <v>1</v>
      </c>
      <c r="AHA41" s="761">
        <v>1</v>
      </c>
      <c r="AHB41" s="762">
        <v>0.65</v>
      </c>
      <c r="AHC41" s="763"/>
      <c r="AHD41" s="763"/>
      <c r="AHE41" s="761">
        <v>1</v>
      </c>
      <c r="AHF41" s="761">
        <v>1</v>
      </c>
      <c r="AHG41" s="761">
        <v>1</v>
      </c>
      <c r="AHH41" s="761">
        <v>1</v>
      </c>
      <c r="AHI41" s="762">
        <v>0</v>
      </c>
      <c r="AHJ41" s="763"/>
      <c r="AHK41" s="763"/>
      <c r="AHL41" s="761">
        <v>1</v>
      </c>
      <c r="AHM41" s="761">
        <v>1</v>
      </c>
      <c r="AHN41" s="761">
        <v>1</v>
      </c>
      <c r="AHO41" s="761">
        <v>1</v>
      </c>
      <c r="AHP41" s="762">
        <v>0.65</v>
      </c>
      <c r="AHQ41" s="763"/>
      <c r="AHR41" s="763"/>
      <c r="AHS41" s="761">
        <v>1</v>
      </c>
      <c r="AHT41" s="761">
        <v>1</v>
      </c>
      <c r="AHU41" s="761">
        <v>1</v>
      </c>
      <c r="AHV41" s="761">
        <v>1</v>
      </c>
      <c r="AHW41" s="762">
        <v>0.65</v>
      </c>
      <c r="AHX41" s="763"/>
      <c r="AHY41" s="763"/>
      <c r="AHZ41" s="761">
        <v>1</v>
      </c>
      <c r="AIA41" s="761">
        <v>1</v>
      </c>
      <c r="AIB41" s="761">
        <v>1</v>
      </c>
      <c r="AIC41" s="761">
        <v>1</v>
      </c>
      <c r="AID41" s="762">
        <v>0.65</v>
      </c>
      <c r="AIE41" s="763"/>
      <c r="AIF41" s="763"/>
      <c r="AIG41" s="761">
        <v>1</v>
      </c>
      <c r="AIH41" s="761">
        <v>1</v>
      </c>
      <c r="AII41" s="761">
        <v>1</v>
      </c>
      <c r="AIJ41" s="761">
        <v>1</v>
      </c>
      <c r="AIK41" s="762">
        <v>0.65</v>
      </c>
      <c r="AIL41" s="763"/>
      <c r="AIM41" s="763"/>
      <c r="AIN41" s="761">
        <v>1</v>
      </c>
      <c r="AIO41" s="761">
        <v>1</v>
      </c>
      <c r="AIP41" s="761">
        <v>1</v>
      </c>
      <c r="AIQ41" s="761">
        <v>1</v>
      </c>
      <c r="AIR41" s="762">
        <v>0.65</v>
      </c>
      <c r="AIS41" s="763"/>
      <c r="AIT41" s="763"/>
      <c r="AIU41" s="761">
        <v>1</v>
      </c>
      <c r="AIV41" s="761">
        <v>1</v>
      </c>
      <c r="AIW41" s="761">
        <v>1</v>
      </c>
      <c r="AIX41" s="761">
        <v>1</v>
      </c>
      <c r="AIY41" s="762">
        <v>0.65</v>
      </c>
      <c r="AIZ41" s="763"/>
      <c r="AJA41" s="763"/>
      <c r="AJB41" s="761">
        <v>1</v>
      </c>
      <c r="AJC41" s="761">
        <v>1</v>
      </c>
      <c r="AJD41" s="761">
        <v>1</v>
      </c>
      <c r="AJE41" s="761">
        <v>1</v>
      </c>
      <c r="AJF41" s="762">
        <v>0.65</v>
      </c>
      <c r="AJG41" s="763"/>
      <c r="AJH41" s="763"/>
      <c r="AJI41" s="761">
        <v>1</v>
      </c>
      <c r="AJJ41" s="761">
        <v>1</v>
      </c>
      <c r="AJK41" s="761">
        <v>1</v>
      </c>
      <c r="AJL41" s="761">
        <v>1</v>
      </c>
      <c r="AJM41" s="762">
        <v>0.65</v>
      </c>
      <c r="AJN41" s="763"/>
      <c r="AJO41" s="763"/>
      <c r="AJP41" s="761">
        <v>1</v>
      </c>
      <c r="AJQ41" s="761">
        <v>1</v>
      </c>
      <c r="AJR41" s="761">
        <v>1</v>
      </c>
      <c r="AJS41" s="761">
        <v>1</v>
      </c>
      <c r="AJT41" s="762">
        <v>0.65</v>
      </c>
      <c r="AJU41" s="763"/>
      <c r="AJV41" s="763"/>
      <c r="AJW41" s="761">
        <v>1</v>
      </c>
      <c r="AJX41" s="761">
        <v>1</v>
      </c>
      <c r="AJY41" s="761">
        <v>1</v>
      </c>
      <c r="AJZ41" s="761">
        <v>1</v>
      </c>
      <c r="AKA41" s="762">
        <v>0.65</v>
      </c>
      <c r="AKB41" s="763"/>
      <c r="AKC41" s="763"/>
      <c r="AKD41" s="761">
        <v>1</v>
      </c>
      <c r="AKE41" s="761">
        <v>1</v>
      </c>
      <c r="AKF41" s="761">
        <v>1</v>
      </c>
      <c r="AKG41" s="761">
        <v>1</v>
      </c>
      <c r="AKH41" s="762">
        <v>0.65</v>
      </c>
      <c r="AKI41" s="763"/>
      <c r="AKJ41" s="763"/>
      <c r="AKK41" s="761">
        <v>1</v>
      </c>
      <c r="AKL41" s="761">
        <v>1</v>
      </c>
      <c r="AKM41" s="761">
        <v>1</v>
      </c>
      <c r="AKN41" s="761">
        <v>1</v>
      </c>
      <c r="AKO41" s="762">
        <v>0.65</v>
      </c>
      <c r="AKP41" s="763"/>
      <c r="AKQ41" s="763"/>
      <c r="AKR41" s="761">
        <v>0</v>
      </c>
      <c r="AKS41" s="761">
        <v>0</v>
      </c>
      <c r="AKT41" s="761">
        <v>0</v>
      </c>
      <c r="AKU41" s="761">
        <v>0</v>
      </c>
      <c r="AKV41" s="762">
        <v>0</v>
      </c>
      <c r="AKW41" s="763"/>
      <c r="AKX41" s="763"/>
      <c r="AKY41" s="761">
        <v>1</v>
      </c>
      <c r="AKZ41" s="761">
        <v>1</v>
      </c>
      <c r="ALA41" s="761">
        <v>1</v>
      </c>
      <c r="ALB41" s="761">
        <v>1</v>
      </c>
      <c r="ALC41" s="762">
        <v>0.65</v>
      </c>
      <c r="ALD41" s="763"/>
      <c r="ALE41" s="763"/>
      <c r="ALF41" s="761">
        <v>1</v>
      </c>
      <c r="ALG41" s="761">
        <v>1</v>
      </c>
      <c r="ALH41" s="761">
        <v>1</v>
      </c>
      <c r="ALI41" s="761">
        <v>1</v>
      </c>
      <c r="ALJ41" s="762">
        <v>0.65</v>
      </c>
      <c r="ALK41" s="763"/>
      <c r="ALL41" s="763"/>
      <c r="ALM41" s="761">
        <v>1</v>
      </c>
      <c r="ALN41" s="761">
        <v>1</v>
      </c>
      <c r="ALO41" s="761">
        <v>1</v>
      </c>
      <c r="ALP41" s="761">
        <v>1</v>
      </c>
      <c r="ALQ41" s="762">
        <v>0.65</v>
      </c>
      <c r="ALR41" s="763"/>
      <c r="ALS41" s="763"/>
      <c r="ALT41" s="761">
        <v>1</v>
      </c>
      <c r="ALU41" s="761">
        <v>1</v>
      </c>
      <c r="ALV41" s="761">
        <v>1</v>
      </c>
      <c r="ALW41" s="761">
        <v>1</v>
      </c>
      <c r="ALX41" s="762">
        <v>0.65</v>
      </c>
      <c r="ALY41" s="763"/>
      <c r="ALZ41" s="763"/>
      <c r="AMA41" s="761">
        <v>1</v>
      </c>
      <c r="AMB41" s="761">
        <v>1</v>
      </c>
      <c r="AMC41" s="761">
        <v>1</v>
      </c>
      <c r="AMD41" s="761">
        <v>1</v>
      </c>
      <c r="AME41" s="762">
        <v>0.65</v>
      </c>
      <c r="AMF41" s="763"/>
      <c r="AMG41" s="763"/>
      <c r="AMH41" s="761">
        <v>1</v>
      </c>
      <c r="AMI41" s="761">
        <v>1</v>
      </c>
      <c r="AMJ41" s="761">
        <v>1</v>
      </c>
      <c r="AMK41" s="761">
        <v>0</v>
      </c>
      <c r="AML41" s="762">
        <v>0</v>
      </c>
      <c r="AMM41" s="763"/>
      <c r="AMN41" s="763"/>
      <c r="AMO41" s="761">
        <v>0</v>
      </c>
      <c r="AMP41" s="761">
        <v>0</v>
      </c>
      <c r="AMQ41" s="761">
        <v>0</v>
      </c>
      <c r="AMR41" s="761">
        <v>0</v>
      </c>
      <c r="AMS41" s="762">
        <v>0</v>
      </c>
      <c r="AMT41" s="763"/>
      <c r="AMU41" s="763"/>
      <c r="AMV41" s="761">
        <v>0</v>
      </c>
      <c r="AMW41" s="761">
        <v>0</v>
      </c>
      <c r="AMX41" s="761">
        <v>0</v>
      </c>
      <c r="AMY41" s="761">
        <v>1</v>
      </c>
      <c r="AMZ41" s="762">
        <v>0.65</v>
      </c>
      <c r="ANA41" s="763"/>
      <c r="ANB41" s="763"/>
      <c r="ANC41" s="761">
        <v>1</v>
      </c>
      <c r="AND41" s="761">
        <v>1</v>
      </c>
      <c r="ANE41" s="761">
        <v>1</v>
      </c>
      <c r="ANF41" s="761">
        <v>1</v>
      </c>
      <c r="ANG41" s="762">
        <v>0.65</v>
      </c>
      <c r="ANH41" s="763"/>
      <c r="ANI41" s="763"/>
      <c r="ANJ41" s="761">
        <v>1</v>
      </c>
      <c r="ANK41" s="761">
        <v>1</v>
      </c>
      <c r="ANL41" s="761">
        <v>1</v>
      </c>
      <c r="ANM41" s="761">
        <v>1</v>
      </c>
      <c r="ANN41" s="762">
        <v>0.65</v>
      </c>
      <c r="ANO41" s="763"/>
      <c r="ANP41" s="763"/>
      <c r="ANQ41" s="761">
        <v>1</v>
      </c>
      <c r="ANR41" s="761">
        <v>1</v>
      </c>
      <c r="ANS41" s="761">
        <v>1</v>
      </c>
      <c r="ANT41" s="761">
        <v>1</v>
      </c>
      <c r="ANU41" s="762">
        <v>0.65</v>
      </c>
      <c r="ANV41" s="763"/>
      <c r="ANW41" s="763"/>
      <c r="ANX41" s="761">
        <v>1</v>
      </c>
      <c r="ANY41" s="761">
        <v>1</v>
      </c>
      <c r="ANZ41" s="761">
        <v>1</v>
      </c>
      <c r="AOA41" s="761">
        <v>1</v>
      </c>
      <c r="AOB41" s="762">
        <v>0.65</v>
      </c>
      <c r="AOC41" s="763"/>
      <c r="AOD41" s="763"/>
      <c r="AOE41" s="761">
        <v>1</v>
      </c>
      <c r="AOF41" s="761">
        <v>1</v>
      </c>
      <c r="AOG41" s="761">
        <v>1</v>
      </c>
      <c r="AOH41" s="761">
        <v>1</v>
      </c>
      <c r="AOI41" s="762">
        <v>0.65</v>
      </c>
      <c r="AOJ41" s="763"/>
      <c r="AOK41" s="763"/>
      <c r="AOL41" s="761">
        <v>1</v>
      </c>
      <c r="AOM41" s="761">
        <v>1</v>
      </c>
      <c r="AON41" s="761">
        <v>1</v>
      </c>
      <c r="AOO41" s="761">
        <v>1</v>
      </c>
      <c r="AOP41" s="762">
        <v>0.65</v>
      </c>
      <c r="AOQ41" s="763"/>
      <c r="AOR41" s="763"/>
      <c r="AOS41" s="761">
        <v>1</v>
      </c>
      <c r="AOT41" s="761">
        <v>1</v>
      </c>
      <c r="AOU41" s="761">
        <v>1</v>
      </c>
      <c r="AOV41" s="761">
        <v>1</v>
      </c>
      <c r="AOW41" s="762">
        <v>0.65</v>
      </c>
    </row>
    <row r="42" spans="1:1089" s="764" customFormat="1" ht="10.5" customHeight="1">
      <c r="A42" s="771" t="s">
        <v>183</v>
      </c>
      <c r="B42" s="771" t="s">
        <v>184</v>
      </c>
      <c r="C42" s="772" t="str">
        <f t="shared" si="1"/>
        <v>Roger Witkowski</v>
      </c>
      <c r="D42" s="771" t="s">
        <v>138</v>
      </c>
      <c r="E42" s="771" t="s">
        <v>7</v>
      </c>
      <c r="F42" s="757"/>
      <c r="G42" s="713">
        <v>1</v>
      </c>
      <c r="H42" s="713">
        <v>1</v>
      </c>
      <c r="I42" s="713">
        <v>1</v>
      </c>
      <c r="J42" s="713">
        <v>1</v>
      </c>
      <c r="K42" s="714">
        <v>0.65</v>
      </c>
      <c r="L42" s="715">
        <v>0</v>
      </c>
      <c r="M42" s="715">
        <v>0</v>
      </c>
      <c r="N42" s="713">
        <v>1</v>
      </c>
      <c r="O42" s="713">
        <v>1</v>
      </c>
      <c r="P42" s="713">
        <v>1</v>
      </c>
      <c r="Q42" s="713">
        <v>1</v>
      </c>
      <c r="R42" s="714">
        <v>0.65</v>
      </c>
      <c r="S42" s="715">
        <v>0</v>
      </c>
      <c r="T42" s="715">
        <v>0</v>
      </c>
      <c r="U42" s="713">
        <v>1</v>
      </c>
      <c r="V42" s="713">
        <v>1</v>
      </c>
      <c r="W42" s="713">
        <v>1</v>
      </c>
      <c r="X42" s="713">
        <v>1</v>
      </c>
      <c r="Y42" s="714">
        <v>0.65</v>
      </c>
      <c r="Z42" s="715">
        <v>0</v>
      </c>
      <c r="AA42" s="715">
        <v>0</v>
      </c>
      <c r="AB42" s="713">
        <v>0</v>
      </c>
      <c r="AC42" s="713">
        <v>1</v>
      </c>
      <c r="AD42" s="713">
        <v>1</v>
      </c>
      <c r="AE42" s="713">
        <v>1</v>
      </c>
      <c r="AF42" s="714">
        <v>0.65</v>
      </c>
      <c r="AG42" s="715">
        <v>0</v>
      </c>
      <c r="AH42" s="715">
        <v>0</v>
      </c>
      <c r="AI42" s="713">
        <v>1</v>
      </c>
      <c r="AJ42" s="713">
        <v>1</v>
      </c>
      <c r="AK42" s="713">
        <v>1</v>
      </c>
      <c r="AL42" s="713">
        <v>1</v>
      </c>
      <c r="AM42" s="714">
        <v>0.65</v>
      </c>
      <c r="AN42" s="715">
        <v>0</v>
      </c>
      <c r="AO42" s="715">
        <v>0</v>
      </c>
      <c r="AP42" s="713">
        <v>1</v>
      </c>
      <c r="AQ42" s="713">
        <v>1</v>
      </c>
      <c r="AR42" s="713">
        <v>1</v>
      </c>
      <c r="AS42" s="713">
        <v>1</v>
      </c>
      <c r="AT42" s="714">
        <v>0.65</v>
      </c>
      <c r="AU42" s="715">
        <v>0</v>
      </c>
      <c r="AV42" s="715">
        <v>0</v>
      </c>
      <c r="AW42" s="713">
        <v>1</v>
      </c>
      <c r="AX42" s="713">
        <v>1</v>
      </c>
      <c r="AY42" s="713">
        <v>1</v>
      </c>
      <c r="AZ42" s="713">
        <v>1</v>
      </c>
      <c r="BA42" s="714">
        <v>0.65</v>
      </c>
      <c r="BB42" s="715">
        <v>0</v>
      </c>
      <c r="BC42" s="715">
        <v>0</v>
      </c>
      <c r="BD42" s="716">
        <v>1</v>
      </c>
      <c r="BE42" s="716">
        <v>1</v>
      </c>
      <c r="BF42" s="716">
        <v>0</v>
      </c>
      <c r="BG42" s="716">
        <v>0</v>
      </c>
      <c r="BH42" s="716">
        <v>0</v>
      </c>
      <c r="BI42" s="717">
        <v>0</v>
      </c>
      <c r="BJ42" s="717">
        <v>0</v>
      </c>
      <c r="BK42" s="716">
        <v>1</v>
      </c>
      <c r="BL42" s="716">
        <v>1</v>
      </c>
      <c r="BM42" s="716">
        <v>1</v>
      </c>
      <c r="BN42" s="716">
        <v>1</v>
      </c>
      <c r="BO42" s="718">
        <v>0.65</v>
      </c>
      <c r="BP42" s="717">
        <v>0</v>
      </c>
      <c r="BQ42" s="717">
        <v>0</v>
      </c>
      <c r="BR42" s="716">
        <v>1</v>
      </c>
      <c r="BS42" s="716">
        <v>1</v>
      </c>
      <c r="BT42" s="716">
        <v>1</v>
      </c>
      <c r="BU42" s="716">
        <v>1</v>
      </c>
      <c r="BV42" s="718">
        <v>0.65</v>
      </c>
      <c r="BW42" s="717">
        <v>0</v>
      </c>
      <c r="BX42" s="717">
        <v>0</v>
      </c>
      <c r="BY42" s="716">
        <v>1</v>
      </c>
      <c r="BZ42" s="716">
        <v>1</v>
      </c>
      <c r="CA42" s="716">
        <v>1</v>
      </c>
      <c r="CB42" s="716">
        <v>1</v>
      </c>
      <c r="CC42" s="718">
        <v>0.65</v>
      </c>
      <c r="CD42" s="717">
        <v>0</v>
      </c>
      <c r="CE42" s="717">
        <v>0</v>
      </c>
      <c r="CF42" s="716">
        <v>1</v>
      </c>
      <c r="CG42" s="716">
        <v>1</v>
      </c>
      <c r="CH42" s="716">
        <v>1</v>
      </c>
      <c r="CI42" s="716">
        <v>0</v>
      </c>
      <c r="CJ42" s="718">
        <v>0.65</v>
      </c>
      <c r="CK42" s="717">
        <v>0</v>
      </c>
      <c r="CL42" s="717">
        <v>0</v>
      </c>
      <c r="CM42" s="716">
        <v>1</v>
      </c>
      <c r="CN42" s="716">
        <v>1</v>
      </c>
      <c r="CO42" s="716">
        <v>1</v>
      </c>
      <c r="CP42" s="716">
        <v>1</v>
      </c>
      <c r="CQ42" s="718">
        <v>0.65</v>
      </c>
      <c r="CR42" s="717">
        <v>0</v>
      </c>
      <c r="CS42" s="717">
        <v>0</v>
      </c>
      <c r="CT42" s="716">
        <v>1</v>
      </c>
      <c r="CU42" s="716">
        <v>1</v>
      </c>
      <c r="CV42" s="716">
        <v>1</v>
      </c>
      <c r="CW42" s="716">
        <v>1</v>
      </c>
      <c r="CX42" s="718">
        <v>0</v>
      </c>
      <c r="CY42" s="717">
        <v>0</v>
      </c>
      <c r="CZ42" s="717">
        <v>0</v>
      </c>
      <c r="DA42" s="716">
        <v>1</v>
      </c>
      <c r="DB42" s="716">
        <v>1</v>
      </c>
      <c r="DC42" s="716">
        <v>1</v>
      </c>
      <c r="DD42" s="716">
        <v>1</v>
      </c>
      <c r="DE42" s="718">
        <v>0.65</v>
      </c>
      <c r="DF42" s="717">
        <v>0</v>
      </c>
      <c r="DG42" s="717">
        <v>0</v>
      </c>
      <c r="DH42" s="716">
        <v>1</v>
      </c>
      <c r="DI42" s="716">
        <v>1</v>
      </c>
      <c r="DJ42" s="716">
        <v>1</v>
      </c>
      <c r="DK42" s="716">
        <v>1</v>
      </c>
      <c r="DL42" s="718">
        <v>0.65</v>
      </c>
      <c r="DM42" s="717">
        <v>0</v>
      </c>
      <c r="DN42" s="717">
        <v>0</v>
      </c>
      <c r="DO42" s="716">
        <v>1</v>
      </c>
      <c r="DP42" s="716">
        <v>1</v>
      </c>
      <c r="DQ42" s="716">
        <v>1</v>
      </c>
      <c r="DR42" s="716">
        <v>1</v>
      </c>
      <c r="DS42" s="718">
        <v>0.65</v>
      </c>
      <c r="DT42" s="717">
        <v>0</v>
      </c>
      <c r="DU42" s="717">
        <v>0</v>
      </c>
      <c r="DV42" s="716">
        <v>1</v>
      </c>
      <c r="DW42" s="716">
        <v>1</v>
      </c>
      <c r="DX42" s="716">
        <v>1</v>
      </c>
      <c r="DY42" s="716">
        <v>1</v>
      </c>
      <c r="DZ42" s="718">
        <v>0.65</v>
      </c>
      <c r="EA42" s="717">
        <v>0</v>
      </c>
      <c r="EB42" s="717">
        <v>0</v>
      </c>
      <c r="EC42" s="716">
        <v>1</v>
      </c>
      <c r="ED42" s="716">
        <v>1</v>
      </c>
      <c r="EE42" s="716">
        <v>1</v>
      </c>
      <c r="EF42" s="716">
        <v>1</v>
      </c>
      <c r="EG42" s="718">
        <v>0.65</v>
      </c>
      <c r="EH42" s="717">
        <v>0</v>
      </c>
      <c r="EI42" s="717">
        <v>0</v>
      </c>
      <c r="EJ42" s="716">
        <v>1</v>
      </c>
      <c r="EK42" s="716">
        <v>0</v>
      </c>
      <c r="EL42" s="716">
        <v>0</v>
      </c>
      <c r="EM42" s="716">
        <v>0</v>
      </c>
      <c r="EN42" s="718">
        <v>0</v>
      </c>
      <c r="EO42" s="717">
        <v>0</v>
      </c>
      <c r="EP42" s="717">
        <v>0</v>
      </c>
      <c r="EQ42" s="716">
        <v>1</v>
      </c>
      <c r="ER42" s="716">
        <v>1</v>
      </c>
      <c r="ES42" s="716">
        <v>1</v>
      </c>
      <c r="ET42" s="716">
        <v>1</v>
      </c>
      <c r="EU42" s="718">
        <v>0.65</v>
      </c>
      <c r="EV42" s="717">
        <v>0</v>
      </c>
      <c r="EW42" s="717">
        <v>0</v>
      </c>
      <c r="EX42" s="716">
        <v>1</v>
      </c>
      <c r="EY42" s="716">
        <v>0</v>
      </c>
      <c r="EZ42" s="716">
        <v>0</v>
      </c>
      <c r="FA42" s="716">
        <v>0</v>
      </c>
      <c r="FB42" s="718">
        <v>0</v>
      </c>
      <c r="FC42" s="717">
        <v>0</v>
      </c>
      <c r="FD42" s="717">
        <v>0</v>
      </c>
      <c r="FE42" s="716">
        <v>1</v>
      </c>
      <c r="FF42" s="716">
        <v>1</v>
      </c>
      <c r="FG42" s="716">
        <v>1</v>
      </c>
      <c r="FH42" s="716">
        <v>0</v>
      </c>
      <c r="FI42" s="718">
        <v>0.65</v>
      </c>
      <c r="FJ42" s="717">
        <v>0</v>
      </c>
      <c r="FK42" s="717">
        <v>0</v>
      </c>
      <c r="FL42" s="716">
        <v>1</v>
      </c>
      <c r="FM42" s="716">
        <v>0</v>
      </c>
      <c r="FN42" s="716">
        <v>0</v>
      </c>
      <c r="FO42" s="716">
        <v>1</v>
      </c>
      <c r="FP42" s="718">
        <v>0.65</v>
      </c>
      <c r="FQ42" s="717">
        <v>0</v>
      </c>
      <c r="FR42" s="717">
        <v>0</v>
      </c>
      <c r="FS42" s="716">
        <v>1</v>
      </c>
      <c r="FT42" s="716">
        <v>1</v>
      </c>
      <c r="FU42" s="716">
        <v>1</v>
      </c>
      <c r="FV42" s="716">
        <v>1</v>
      </c>
      <c r="FW42" s="718">
        <v>0.65</v>
      </c>
      <c r="FX42" s="717">
        <v>0</v>
      </c>
      <c r="FY42" s="717">
        <v>0</v>
      </c>
      <c r="FZ42" s="716">
        <v>1</v>
      </c>
      <c r="GA42" s="716">
        <v>1</v>
      </c>
      <c r="GB42" s="716">
        <v>1</v>
      </c>
      <c r="GC42" s="716">
        <v>1</v>
      </c>
      <c r="GD42" s="718">
        <v>0.65</v>
      </c>
      <c r="GE42" s="717">
        <v>0</v>
      </c>
      <c r="GF42" s="717">
        <v>0</v>
      </c>
      <c r="GG42" s="716">
        <v>1</v>
      </c>
      <c r="GH42" s="716">
        <v>1</v>
      </c>
      <c r="GI42" s="716">
        <v>1</v>
      </c>
      <c r="GJ42" s="716">
        <v>1</v>
      </c>
      <c r="GK42" s="718">
        <v>0.65</v>
      </c>
      <c r="GL42" s="717">
        <v>0</v>
      </c>
      <c r="GM42" s="717">
        <v>0</v>
      </c>
      <c r="GN42" s="716">
        <v>1</v>
      </c>
      <c r="GO42" s="716">
        <v>1</v>
      </c>
      <c r="GP42" s="716">
        <v>1</v>
      </c>
      <c r="GQ42" s="716">
        <v>1</v>
      </c>
      <c r="GR42" s="718">
        <v>0.65</v>
      </c>
      <c r="GS42" s="717">
        <v>0</v>
      </c>
      <c r="GT42" s="717">
        <v>0</v>
      </c>
      <c r="GU42" s="716">
        <v>1</v>
      </c>
      <c r="GV42" s="716">
        <v>1</v>
      </c>
      <c r="GW42" s="716">
        <v>1</v>
      </c>
      <c r="GX42" s="716">
        <v>1</v>
      </c>
      <c r="GY42" s="718">
        <v>0.65</v>
      </c>
      <c r="GZ42" s="717">
        <v>0</v>
      </c>
      <c r="HA42" s="717">
        <v>0</v>
      </c>
      <c r="HB42" s="716">
        <v>1</v>
      </c>
      <c r="HC42" s="716">
        <v>1</v>
      </c>
      <c r="HD42" s="716">
        <v>1</v>
      </c>
      <c r="HE42" s="716">
        <v>1</v>
      </c>
      <c r="HF42" s="718">
        <v>0.65</v>
      </c>
      <c r="HG42" s="717">
        <v>0</v>
      </c>
      <c r="HH42" s="717">
        <v>0</v>
      </c>
      <c r="HI42" s="716">
        <v>1</v>
      </c>
      <c r="HJ42" s="716">
        <v>1</v>
      </c>
      <c r="HK42" s="716">
        <v>1</v>
      </c>
      <c r="HL42" s="716">
        <v>1</v>
      </c>
      <c r="HM42" s="718">
        <v>0.65</v>
      </c>
      <c r="HN42" s="717">
        <v>0</v>
      </c>
      <c r="HO42" s="717">
        <v>0</v>
      </c>
      <c r="HP42" s="716">
        <v>1</v>
      </c>
      <c r="HQ42" s="716">
        <v>1</v>
      </c>
      <c r="HR42" s="716">
        <v>1</v>
      </c>
      <c r="HS42" s="716">
        <v>1</v>
      </c>
      <c r="HT42" s="718">
        <v>0.65</v>
      </c>
      <c r="HU42" s="717">
        <v>0</v>
      </c>
      <c r="HV42" s="717">
        <v>0</v>
      </c>
      <c r="HW42" s="716">
        <v>1</v>
      </c>
      <c r="HX42" s="716">
        <v>1</v>
      </c>
      <c r="HY42" s="716">
        <v>1</v>
      </c>
      <c r="HZ42" s="716">
        <v>1</v>
      </c>
      <c r="IA42" s="718">
        <v>0.65</v>
      </c>
      <c r="IB42" s="717">
        <v>0</v>
      </c>
      <c r="IC42" s="717">
        <v>0</v>
      </c>
      <c r="ID42" s="716">
        <v>1</v>
      </c>
      <c r="IE42" s="716">
        <v>1</v>
      </c>
      <c r="IF42" s="716">
        <v>1</v>
      </c>
      <c r="IG42" s="716">
        <v>1</v>
      </c>
      <c r="IH42" s="718">
        <v>0</v>
      </c>
      <c r="II42" s="717">
        <v>0</v>
      </c>
      <c r="IJ42" s="717">
        <v>0</v>
      </c>
      <c r="IK42" s="716">
        <v>0</v>
      </c>
      <c r="IL42" s="716">
        <v>0</v>
      </c>
      <c r="IM42" s="716">
        <v>0</v>
      </c>
      <c r="IN42" s="716">
        <v>0</v>
      </c>
      <c r="IO42" s="718">
        <v>0</v>
      </c>
      <c r="IP42" s="717">
        <v>0</v>
      </c>
      <c r="IQ42" s="717">
        <v>0</v>
      </c>
      <c r="IR42" s="716">
        <v>0</v>
      </c>
      <c r="IS42" s="716">
        <v>0</v>
      </c>
      <c r="IT42" s="716">
        <v>0</v>
      </c>
      <c r="IU42" s="716">
        <v>0</v>
      </c>
      <c r="IV42" s="718">
        <v>0.65</v>
      </c>
      <c r="IW42" s="717">
        <v>0</v>
      </c>
      <c r="IX42" s="717">
        <v>0</v>
      </c>
      <c r="IY42" s="716">
        <v>1</v>
      </c>
      <c r="IZ42" s="716">
        <v>1</v>
      </c>
      <c r="JA42" s="716">
        <v>1</v>
      </c>
      <c r="JB42" s="716">
        <v>1</v>
      </c>
      <c r="JC42" s="718">
        <v>0.65</v>
      </c>
      <c r="JD42" s="717">
        <v>0</v>
      </c>
      <c r="JE42" s="717">
        <v>0</v>
      </c>
      <c r="JF42" s="716">
        <v>1</v>
      </c>
      <c r="JG42" s="716">
        <v>1</v>
      </c>
      <c r="JH42" s="716">
        <v>1</v>
      </c>
      <c r="JI42" s="716">
        <v>1</v>
      </c>
      <c r="JJ42" s="718">
        <v>0.65</v>
      </c>
      <c r="JK42" s="717">
        <v>0</v>
      </c>
      <c r="JL42" s="717">
        <v>0</v>
      </c>
      <c r="JM42" s="716">
        <v>1</v>
      </c>
      <c r="JN42" s="716">
        <v>1</v>
      </c>
      <c r="JO42" s="716">
        <v>1</v>
      </c>
      <c r="JP42" s="716">
        <v>1</v>
      </c>
      <c r="JQ42" s="718">
        <v>0.65</v>
      </c>
      <c r="JR42" s="717">
        <v>0</v>
      </c>
      <c r="JS42" s="717">
        <v>0</v>
      </c>
      <c r="JT42" s="716">
        <v>1</v>
      </c>
      <c r="JU42" s="716">
        <v>1</v>
      </c>
      <c r="JV42" s="716">
        <v>1</v>
      </c>
      <c r="JW42" s="716">
        <v>1</v>
      </c>
      <c r="JX42" s="718">
        <v>0.65</v>
      </c>
      <c r="JY42" s="717">
        <v>0</v>
      </c>
      <c r="JZ42" s="717">
        <v>0</v>
      </c>
      <c r="KA42" s="716">
        <v>1</v>
      </c>
      <c r="KB42" s="716">
        <v>1</v>
      </c>
      <c r="KC42" s="716">
        <v>1</v>
      </c>
      <c r="KD42" s="716">
        <v>1</v>
      </c>
      <c r="KE42" s="718">
        <v>0.65</v>
      </c>
      <c r="KF42" s="717">
        <v>0</v>
      </c>
      <c r="KG42" s="717">
        <v>0</v>
      </c>
      <c r="KH42" s="716">
        <v>1</v>
      </c>
      <c r="KI42" s="716">
        <v>1</v>
      </c>
      <c r="KJ42" s="717">
        <v>0</v>
      </c>
      <c r="KK42" s="717">
        <v>0</v>
      </c>
      <c r="KL42" s="718">
        <v>0.65</v>
      </c>
      <c r="KM42" s="717">
        <v>0</v>
      </c>
      <c r="KN42" s="717">
        <v>0</v>
      </c>
      <c r="KO42" s="716">
        <v>1</v>
      </c>
      <c r="KP42" s="716">
        <v>1</v>
      </c>
      <c r="KQ42" s="717">
        <v>0</v>
      </c>
      <c r="KR42" s="716">
        <v>1</v>
      </c>
      <c r="KS42" s="718">
        <v>0.65</v>
      </c>
      <c r="KT42" s="717">
        <v>0</v>
      </c>
      <c r="KU42" s="717">
        <v>0</v>
      </c>
      <c r="KV42" s="717">
        <v>0</v>
      </c>
      <c r="KW42" s="716">
        <v>1</v>
      </c>
      <c r="KX42" s="716">
        <v>1</v>
      </c>
      <c r="KY42" s="716">
        <v>1</v>
      </c>
      <c r="KZ42" s="718">
        <v>0.65</v>
      </c>
      <c r="LA42" s="717">
        <v>0</v>
      </c>
      <c r="LB42" s="717">
        <v>0</v>
      </c>
      <c r="LC42" s="716">
        <v>1</v>
      </c>
      <c r="LD42" s="716">
        <v>1</v>
      </c>
      <c r="LE42" s="716">
        <v>1</v>
      </c>
      <c r="LF42" s="716">
        <v>1</v>
      </c>
      <c r="LG42" s="718">
        <v>0.65</v>
      </c>
      <c r="LH42" s="717">
        <v>0</v>
      </c>
      <c r="LI42" s="717">
        <v>0</v>
      </c>
      <c r="LJ42" s="716">
        <v>1</v>
      </c>
      <c r="LK42" s="716">
        <v>1</v>
      </c>
      <c r="LL42" s="716">
        <v>1</v>
      </c>
      <c r="LM42" s="716">
        <v>1</v>
      </c>
      <c r="LN42" s="718">
        <v>0.65</v>
      </c>
      <c r="LO42" s="717">
        <v>0</v>
      </c>
      <c r="LP42" s="717">
        <v>0</v>
      </c>
      <c r="LQ42" s="716">
        <v>1</v>
      </c>
      <c r="LR42" s="716">
        <v>1</v>
      </c>
      <c r="LS42" s="716">
        <v>1</v>
      </c>
      <c r="LT42" s="716">
        <v>1</v>
      </c>
      <c r="LU42" s="718">
        <v>0.65</v>
      </c>
      <c r="LV42" s="717">
        <v>0</v>
      </c>
      <c r="LW42" s="717">
        <v>0</v>
      </c>
      <c r="LX42" s="716">
        <v>1</v>
      </c>
      <c r="LY42" s="716">
        <v>1</v>
      </c>
      <c r="LZ42" s="716">
        <v>1</v>
      </c>
      <c r="MA42" s="716">
        <v>1</v>
      </c>
      <c r="MB42" s="718">
        <v>0.65</v>
      </c>
      <c r="MC42" s="717">
        <v>0</v>
      </c>
      <c r="MD42" s="717">
        <v>0</v>
      </c>
      <c r="ME42" s="716">
        <v>1</v>
      </c>
      <c r="MF42" s="716">
        <v>1</v>
      </c>
      <c r="MG42" s="716">
        <v>1</v>
      </c>
      <c r="MH42" s="716">
        <v>1</v>
      </c>
      <c r="MI42" s="718">
        <v>0.65</v>
      </c>
      <c r="MJ42" s="717">
        <v>0</v>
      </c>
      <c r="MK42" s="717">
        <v>0</v>
      </c>
      <c r="ML42" s="716">
        <v>1</v>
      </c>
      <c r="MM42" s="716">
        <v>1</v>
      </c>
      <c r="MN42" s="716">
        <v>1</v>
      </c>
      <c r="MO42" s="716">
        <v>1</v>
      </c>
      <c r="MP42" s="718">
        <v>0.65</v>
      </c>
      <c r="MQ42" s="717">
        <v>0</v>
      </c>
      <c r="MR42" s="717">
        <v>0</v>
      </c>
      <c r="MS42" s="716">
        <v>1</v>
      </c>
      <c r="MT42" s="716">
        <v>1</v>
      </c>
      <c r="MU42" s="716">
        <v>1</v>
      </c>
      <c r="MV42" s="716">
        <v>1</v>
      </c>
      <c r="MW42" s="718">
        <v>1</v>
      </c>
      <c r="MX42" s="717">
        <v>0</v>
      </c>
      <c r="MY42" s="717">
        <v>0</v>
      </c>
      <c r="MZ42" s="716">
        <v>1</v>
      </c>
      <c r="NA42" s="716">
        <v>1</v>
      </c>
      <c r="NB42" s="716">
        <v>1</v>
      </c>
      <c r="NC42" s="716">
        <v>1</v>
      </c>
      <c r="ND42" s="718">
        <v>0.65</v>
      </c>
      <c r="NE42" s="717">
        <v>0</v>
      </c>
      <c r="NF42" s="717">
        <v>0</v>
      </c>
      <c r="NG42" s="716">
        <v>1</v>
      </c>
      <c r="NH42" s="716">
        <v>1</v>
      </c>
      <c r="NI42" s="716">
        <v>1</v>
      </c>
      <c r="NJ42" s="716">
        <v>1</v>
      </c>
      <c r="NK42" s="718">
        <v>0.65</v>
      </c>
      <c r="NL42" s="717">
        <v>0</v>
      </c>
      <c r="NM42" s="717">
        <v>0</v>
      </c>
      <c r="NN42" s="716">
        <v>1</v>
      </c>
      <c r="NO42" s="716">
        <v>1</v>
      </c>
      <c r="NP42" s="716">
        <v>1</v>
      </c>
      <c r="NQ42" s="716">
        <v>1</v>
      </c>
      <c r="NR42" s="718">
        <v>0.65</v>
      </c>
      <c r="NS42" s="717">
        <v>0</v>
      </c>
      <c r="NT42" s="717">
        <v>0</v>
      </c>
      <c r="NU42" s="716">
        <v>1</v>
      </c>
      <c r="NV42" s="716">
        <v>1</v>
      </c>
      <c r="NW42" s="716">
        <v>1</v>
      </c>
      <c r="NX42" s="716">
        <v>1</v>
      </c>
      <c r="NY42" s="718">
        <v>0.65</v>
      </c>
      <c r="NZ42" s="717">
        <v>0</v>
      </c>
      <c r="OA42" s="717">
        <v>0</v>
      </c>
      <c r="OB42" s="716">
        <v>1</v>
      </c>
      <c r="OC42" s="716">
        <v>1</v>
      </c>
      <c r="OD42" s="716">
        <v>1</v>
      </c>
      <c r="OE42" s="716">
        <v>1</v>
      </c>
      <c r="OF42" s="718">
        <v>0.65</v>
      </c>
      <c r="OG42" s="717">
        <v>0</v>
      </c>
      <c r="OH42" s="717">
        <v>0</v>
      </c>
      <c r="OI42" s="716">
        <v>1</v>
      </c>
      <c r="OJ42" s="716">
        <v>1</v>
      </c>
      <c r="OK42" s="716">
        <v>1</v>
      </c>
      <c r="OL42" s="716">
        <v>0</v>
      </c>
      <c r="OM42" s="718">
        <v>0.65</v>
      </c>
      <c r="ON42" s="717">
        <v>0</v>
      </c>
      <c r="OO42" s="717">
        <v>0</v>
      </c>
      <c r="OP42" s="716">
        <v>1</v>
      </c>
      <c r="OQ42" s="716">
        <v>1</v>
      </c>
      <c r="OR42" s="716">
        <v>1</v>
      </c>
      <c r="OS42" s="716">
        <v>1</v>
      </c>
      <c r="OT42" s="718">
        <v>0.65</v>
      </c>
      <c r="OU42" s="717">
        <v>0</v>
      </c>
      <c r="OV42" s="717">
        <v>0</v>
      </c>
      <c r="OW42" s="716">
        <v>0</v>
      </c>
      <c r="OX42" s="716">
        <v>1</v>
      </c>
      <c r="OY42" s="716">
        <v>1</v>
      </c>
      <c r="OZ42" s="716">
        <v>1</v>
      </c>
      <c r="PA42" s="718">
        <v>0.65</v>
      </c>
      <c r="PB42" s="717">
        <v>0</v>
      </c>
      <c r="PC42" s="717">
        <v>0</v>
      </c>
      <c r="PD42" s="716">
        <v>0</v>
      </c>
      <c r="PE42" s="716">
        <v>0</v>
      </c>
      <c r="PF42" s="716">
        <v>0</v>
      </c>
      <c r="PG42" s="716">
        <v>0</v>
      </c>
      <c r="PH42" s="718">
        <v>0</v>
      </c>
      <c r="PI42" s="717">
        <v>0</v>
      </c>
      <c r="PJ42" s="717">
        <v>0</v>
      </c>
      <c r="PK42" s="716">
        <v>1</v>
      </c>
      <c r="PL42" s="716">
        <v>1</v>
      </c>
      <c r="PM42" s="716">
        <v>1</v>
      </c>
      <c r="PN42" s="716">
        <v>1</v>
      </c>
      <c r="PO42" s="718">
        <v>0.65</v>
      </c>
      <c r="PP42" s="717"/>
      <c r="PQ42" s="717"/>
      <c r="PR42" s="716">
        <v>1</v>
      </c>
      <c r="PS42" s="716">
        <v>1</v>
      </c>
      <c r="PT42" s="716">
        <v>1</v>
      </c>
      <c r="PU42" s="716">
        <v>1</v>
      </c>
      <c r="PV42" s="718">
        <v>0.65</v>
      </c>
      <c r="PW42" s="717"/>
      <c r="PX42" s="717"/>
      <c r="PY42" s="716">
        <v>1</v>
      </c>
      <c r="PZ42" s="716">
        <v>1</v>
      </c>
      <c r="QA42" s="716">
        <v>1</v>
      </c>
      <c r="QB42" s="716">
        <v>1</v>
      </c>
      <c r="QC42" s="718">
        <v>0.65</v>
      </c>
      <c r="QD42" s="717"/>
      <c r="QE42" s="717"/>
      <c r="QF42" s="716">
        <v>1</v>
      </c>
      <c r="QG42" s="716">
        <v>1</v>
      </c>
      <c r="QH42" s="716">
        <v>1</v>
      </c>
      <c r="QI42" s="716">
        <v>1</v>
      </c>
      <c r="QJ42" s="718">
        <v>0.65</v>
      </c>
      <c r="QK42" s="717"/>
      <c r="QL42" s="717"/>
      <c r="QM42" s="716">
        <v>1</v>
      </c>
      <c r="QN42" s="716">
        <v>1</v>
      </c>
      <c r="QO42" s="716">
        <v>1</v>
      </c>
      <c r="QP42" s="716">
        <v>1</v>
      </c>
      <c r="QQ42" s="718">
        <v>0.65</v>
      </c>
      <c r="QR42" s="717"/>
      <c r="QS42" s="717"/>
      <c r="QT42" s="716">
        <v>1</v>
      </c>
      <c r="QU42" s="716">
        <v>1</v>
      </c>
      <c r="QV42" s="716">
        <v>1</v>
      </c>
      <c r="QW42" s="716">
        <v>1</v>
      </c>
      <c r="QX42" s="718">
        <v>0.65</v>
      </c>
      <c r="QY42" s="717"/>
      <c r="QZ42" s="717"/>
      <c r="RA42" s="716">
        <v>1</v>
      </c>
      <c r="RB42" s="716">
        <v>1</v>
      </c>
      <c r="RC42" s="716">
        <v>1</v>
      </c>
      <c r="RD42" s="717"/>
      <c r="RE42" s="718">
        <v>0.65</v>
      </c>
      <c r="RF42" s="717"/>
      <c r="RG42" s="717"/>
      <c r="RH42" s="716">
        <v>1</v>
      </c>
      <c r="RI42" s="716">
        <v>1</v>
      </c>
      <c r="RJ42" s="716">
        <v>1</v>
      </c>
      <c r="RK42" s="716">
        <v>1</v>
      </c>
      <c r="RL42" s="718">
        <v>0.65</v>
      </c>
      <c r="RM42" s="717"/>
      <c r="RN42" s="717"/>
      <c r="RO42" s="716">
        <v>1</v>
      </c>
      <c r="RP42" s="716">
        <v>1</v>
      </c>
      <c r="RQ42" s="716">
        <v>1</v>
      </c>
      <c r="RR42" s="716">
        <v>1</v>
      </c>
      <c r="RS42" s="718">
        <v>0.65</v>
      </c>
      <c r="RT42" s="717"/>
      <c r="RU42" s="717"/>
      <c r="RV42" s="716">
        <v>1</v>
      </c>
      <c r="RW42" s="716">
        <v>1</v>
      </c>
      <c r="RX42" s="716">
        <v>1</v>
      </c>
      <c r="RY42" s="716">
        <v>1</v>
      </c>
      <c r="RZ42" s="718">
        <v>0.65</v>
      </c>
      <c r="SA42" s="717"/>
      <c r="SB42" s="717"/>
      <c r="SC42" s="716">
        <v>1</v>
      </c>
      <c r="SD42" s="716">
        <v>1</v>
      </c>
      <c r="SE42" s="716">
        <v>1</v>
      </c>
      <c r="SF42" s="716">
        <v>1</v>
      </c>
      <c r="SG42" s="718">
        <v>0.65</v>
      </c>
      <c r="SH42" s="717"/>
      <c r="SI42" s="717"/>
      <c r="SJ42" s="716">
        <v>1</v>
      </c>
      <c r="SK42" s="716">
        <v>1</v>
      </c>
      <c r="SL42" s="716">
        <v>1</v>
      </c>
      <c r="SM42" s="716">
        <v>1</v>
      </c>
      <c r="SN42" s="718">
        <v>0.65</v>
      </c>
      <c r="SO42" s="717"/>
      <c r="SP42" s="717"/>
      <c r="SQ42" s="716">
        <v>1</v>
      </c>
      <c r="SR42" s="716">
        <v>1</v>
      </c>
      <c r="SS42" s="716">
        <v>1</v>
      </c>
      <c r="ST42" s="716">
        <v>0</v>
      </c>
      <c r="SU42" s="762">
        <v>0</v>
      </c>
      <c r="SV42" s="755"/>
      <c r="SW42" s="749"/>
      <c r="SX42" s="748">
        <v>1</v>
      </c>
      <c r="SY42" s="748">
        <v>1</v>
      </c>
      <c r="SZ42" s="748">
        <v>1</v>
      </c>
      <c r="TA42" s="748">
        <v>1</v>
      </c>
      <c r="TB42" s="750">
        <v>0.65</v>
      </c>
      <c r="TC42" s="749"/>
      <c r="TD42" s="749"/>
      <c r="TE42" s="748">
        <v>1</v>
      </c>
      <c r="TF42" s="748">
        <v>1</v>
      </c>
      <c r="TG42" s="748">
        <v>1</v>
      </c>
      <c r="TH42" s="748">
        <v>1</v>
      </c>
      <c r="TI42" s="750">
        <v>0</v>
      </c>
      <c r="TJ42" s="749"/>
      <c r="TK42" s="749"/>
      <c r="TL42" s="748">
        <v>1</v>
      </c>
      <c r="TM42" s="748">
        <v>1</v>
      </c>
      <c r="TN42" s="748">
        <v>1</v>
      </c>
      <c r="TO42" s="748">
        <v>1</v>
      </c>
      <c r="TP42" s="750">
        <v>0.65</v>
      </c>
      <c r="TQ42" s="749"/>
      <c r="TR42" s="749"/>
      <c r="TS42" s="748">
        <v>1</v>
      </c>
      <c r="TT42" s="748">
        <v>1</v>
      </c>
      <c r="TU42" s="748">
        <v>1</v>
      </c>
      <c r="TV42" s="748">
        <v>1</v>
      </c>
      <c r="TW42" s="750">
        <v>0.65</v>
      </c>
      <c r="TX42" s="749"/>
      <c r="TY42" s="766"/>
      <c r="TZ42" s="761">
        <v>1</v>
      </c>
      <c r="UA42" s="756">
        <v>1</v>
      </c>
      <c r="UB42" s="748">
        <v>1</v>
      </c>
      <c r="UC42" s="748">
        <v>1</v>
      </c>
      <c r="UD42" s="750">
        <v>0.65</v>
      </c>
      <c r="UE42" s="749"/>
      <c r="UF42" s="749"/>
      <c r="UG42" s="748">
        <v>1</v>
      </c>
      <c r="UH42" s="748">
        <v>1</v>
      </c>
      <c r="UI42" s="748">
        <v>1</v>
      </c>
      <c r="UJ42" s="748">
        <v>1</v>
      </c>
      <c r="UK42" s="750">
        <v>0.65</v>
      </c>
      <c r="UL42" s="749"/>
      <c r="UM42" s="749"/>
      <c r="UN42" s="748">
        <v>1</v>
      </c>
      <c r="UO42" s="748">
        <v>1</v>
      </c>
      <c r="UP42" s="748">
        <v>1</v>
      </c>
      <c r="UQ42" s="748">
        <v>1</v>
      </c>
      <c r="UR42" s="750">
        <v>0.65</v>
      </c>
      <c r="US42" s="749"/>
      <c r="UT42" s="749"/>
      <c r="UU42" s="748">
        <v>1</v>
      </c>
      <c r="UV42" s="748">
        <v>1</v>
      </c>
      <c r="UW42" s="748">
        <v>1</v>
      </c>
      <c r="UX42" s="748">
        <v>1</v>
      </c>
      <c r="UY42" s="750">
        <v>0.65</v>
      </c>
      <c r="UZ42" s="749"/>
      <c r="VA42" s="749"/>
      <c r="VB42" s="748">
        <v>1</v>
      </c>
      <c r="VC42" s="767">
        <v>1</v>
      </c>
      <c r="VD42" s="761">
        <v>1</v>
      </c>
      <c r="VE42" s="761">
        <v>1</v>
      </c>
      <c r="VF42" s="762">
        <v>0.65</v>
      </c>
      <c r="VG42" s="763"/>
      <c r="VH42" s="763"/>
      <c r="VI42" s="761">
        <v>1</v>
      </c>
      <c r="VJ42" s="761">
        <v>1</v>
      </c>
      <c r="VK42" s="761">
        <v>1</v>
      </c>
      <c r="VL42" s="761">
        <v>1</v>
      </c>
      <c r="VM42" s="762">
        <v>0.65</v>
      </c>
      <c r="VN42" s="763"/>
      <c r="VO42" s="763"/>
      <c r="VP42" s="761">
        <v>1</v>
      </c>
      <c r="VQ42" s="761">
        <v>1</v>
      </c>
      <c r="VR42" s="761">
        <v>1</v>
      </c>
      <c r="VS42" s="761">
        <v>1</v>
      </c>
      <c r="VT42" s="762">
        <v>0.65</v>
      </c>
      <c r="VU42" s="763"/>
      <c r="VV42" s="763"/>
      <c r="VW42" s="761">
        <v>1</v>
      </c>
      <c r="VX42" s="761">
        <v>1</v>
      </c>
      <c r="VY42" s="761">
        <v>1</v>
      </c>
      <c r="VZ42" s="761">
        <v>1</v>
      </c>
      <c r="WA42" s="762">
        <v>0.65</v>
      </c>
      <c r="WB42" s="763"/>
      <c r="WC42" s="763"/>
      <c r="WD42" s="761">
        <v>1</v>
      </c>
      <c r="WE42" s="761">
        <v>1</v>
      </c>
      <c r="WF42" s="761">
        <v>1</v>
      </c>
      <c r="WG42" s="761">
        <v>1</v>
      </c>
      <c r="WH42" s="762">
        <v>0.65</v>
      </c>
      <c r="WI42" s="763"/>
      <c r="WJ42" s="763"/>
      <c r="WK42" s="761">
        <v>0</v>
      </c>
      <c r="WL42" s="761">
        <v>0</v>
      </c>
      <c r="WM42" s="761">
        <v>0</v>
      </c>
      <c r="WN42" s="761">
        <v>0</v>
      </c>
      <c r="WO42" s="762">
        <v>0</v>
      </c>
      <c r="WP42" s="763"/>
      <c r="WQ42" s="763"/>
      <c r="WR42" s="761">
        <v>0</v>
      </c>
      <c r="WS42" s="761">
        <v>0</v>
      </c>
      <c r="WT42" s="761">
        <v>0</v>
      </c>
      <c r="WU42" s="761">
        <v>0</v>
      </c>
      <c r="WV42" s="762">
        <v>0</v>
      </c>
      <c r="WW42" s="763"/>
      <c r="WX42" s="763"/>
      <c r="WY42" s="761">
        <v>1</v>
      </c>
      <c r="WZ42" s="761">
        <v>1</v>
      </c>
      <c r="XA42" s="761">
        <v>1</v>
      </c>
      <c r="XB42" s="761">
        <v>1</v>
      </c>
      <c r="XC42" s="762">
        <v>0.65</v>
      </c>
      <c r="XD42" s="763"/>
      <c r="XE42" s="763"/>
      <c r="XF42" s="761">
        <v>1</v>
      </c>
      <c r="XG42" s="761">
        <v>1</v>
      </c>
      <c r="XH42" s="761">
        <v>1</v>
      </c>
      <c r="XI42" s="761">
        <v>1</v>
      </c>
      <c r="XJ42" s="762">
        <v>0.65</v>
      </c>
      <c r="XK42" s="763"/>
      <c r="XL42" s="763"/>
      <c r="XM42" s="761">
        <v>1</v>
      </c>
      <c r="XN42" s="761">
        <v>1</v>
      </c>
      <c r="XO42" s="761">
        <v>1</v>
      </c>
      <c r="XP42" s="761">
        <v>1</v>
      </c>
      <c r="XQ42" s="762">
        <v>0.65</v>
      </c>
      <c r="XR42" s="763"/>
      <c r="XS42" s="763"/>
      <c r="XT42" s="761">
        <v>1</v>
      </c>
      <c r="XU42" s="761">
        <v>1</v>
      </c>
      <c r="XV42" s="761">
        <v>1</v>
      </c>
      <c r="XW42" s="761">
        <v>1</v>
      </c>
      <c r="XX42" s="762">
        <v>0.65</v>
      </c>
      <c r="XY42" s="763"/>
      <c r="XZ42" s="763"/>
      <c r="YA42" s="761">
        <v>1</v>
      </c>
      <c r="YB42" s="761">
        <v>1</v>
      </c>
      <c r="YC42" s="761">
        <v>1</v>
      </c>
      <c r="YD42" s="761">
        <v>1</v>
      </c>
      <c r="YE42" s="762">
        <v>0.65</v>
      </c>
      <c r="YF42" s="763"/>
      <c r="YG42" s="763"/>
      <c r="YH42" s="761">
        <v>0</v>
      </c>
      <c r="YI42" s="761">
        <v>0</v>
      </c>
      <c r="YJ42" s="761">
        <v>0</v>
      </c>
      <c r="YK42" s="761">
        <v>0</v>
      </c>
      <c r="YL42" s="761">
        <v>0</v>
      </c>
      <c r="YM42" s="763"/>
      <c r="YN42" s="763"/>
      <c r="YO42" s="761">
        <v>0</v>
      </c>
      <c r="YP42" s="761">
        <v>0</v>
      </c>
      <c r="YQ42" s="761">
        <v>0</v>
      </c>
      <c r="YR42" s="761">
        <v>0</v>
      </c>
      <c r="YS42" s="761">
        <v>0</v>
      </c>
      <c r="YT42" s="763"/>
      <c r="YU42" s="763"/>
      <c r="YV42" s="761">
        <v>0</v>
      </c>
      <c r="YW42" s="761">
        <v>0</v>
      </c>
      <c r="YX42" s="761">
        <v>1</v>
      </c>
      <c r="YY42" s="761">
        <v>1</v>
      </c>
      <c r="YZ42" s="762">
        <v>0.65</v>
      </c>
      <c r="ZA42" s="763"/>
      <c r="ZB42" s="763"/>
      <c r="ZC42" s="761">
        <v>1</v>
      </c>
      <c r="ZD42" s="761">
        <v>1</v>
      </c>
      <c r="ZE42" s="761">
        <v>1</v>
      </c>
      <c r="ZF42" s="761">
        <v>1</v>
      </c>
      <c r="ZG42" s="762">
        <v>0.65</v>
      </c>
      <c r="ZH42" s="763"/>
      <c r="ZI42" s="763"/>
      <c r="ZJ42" s="761">
        <v>1</v>
      </c>
      <c r="ZK42" s="761">
        <v>1</v>
      </c>
      <c r="ZL42" s="761">
        <v>1</v>
      </c>
      <c r="ZM42" s="761">
        <v>1</v>
      </c>
      <c r="ZN42" s="762">
        <v>0.65</v>
      </c>
      <c r="ZO42" s="763"/>
      <c r="ZP42" s="763"/>
      <c r="ZQ42" s="761">
        <v>1</v>
      </c>
      <c r="ZR42" s="761">
        <v>1</v>
      </c>
      <c r="ZS42" s="761">
        <v>1</v>
      </c>
      <c r="ZT42" s="761">
        <v>1</v>
      </c>
      <c r="ZU42" s="762">
        <v>0.65</v>
      </c>
      <c r="ZV42" s="763"/>
      <c r="ZW42" s="763"/>
      <c r="ZX42" s="761">
        <v>1</v>
      </c>
      <c r="ZY42" s="761">
        <v>1</v>
      </c>
      <c r="ZZ42" s="761">
        <v>1</v>
      </c>
      <c r="AAA42" s="761">
        <v>1</v>
      </c>
      <c r="AAB42" s="762">
        <v>0.65</v>
      </c>
      <c r="AAC42" s="763"/>
      <c r="AAD42" s="763"/>
      <c r="AAE42" s="761">
        <v>1</v>
      </c>
      <c r="AAF42" s="761">
        <v>1</v>
      </c>
      <c r="AAG42" s="761">
        <v>1</v>
      </c>
      <c r="AAH42" s="761">
        <v>1</v>
      </c>
      <c r="AAI42" s="762">
        <v>0.65</v>
      </c>
      <c r="AAJ42" s="763"/>
      <c r="AAK42" s="763"/>
      <c r="AAL42" s="761">
        <v>1</v>
      </c>
      <c r="AAM42" s="761">
        <v>1</v>
      </c>
      <c r="AAN42" s="761">
        <v>1</v>
      </c>
      <c r="AAO42" s="761">
        <v>1</v>
      </c>
      <c r="AAP42" s="762">
        <v>0.65</v>
      </c>
      <c r="AAQ42" s="763"/>
      <c r="AAR42" s="763"/>
      <c r="AAS42" s="761">
        <v>1</v>
      </c>
      <c r="AAT42" s="761">
        <v>1</v>
      </c>
      <c r="AAU42" s="761">
        <v>1</v>
      </c>
      <c r="AAV42" s="761">
        <v>1</v>
      </c>
      <c r="AAW42" s="762">
        <v>0.65</v>
      </c>
      <c r="AAX42" s="763"/>
      <c r="AAY42" s="763"/>
      <c r="AAZ42" s="761">
        <v>1</v>
      </c>
      <c r="ABA42" s="761">
        <v>1</v>
      </c>
      <c r="ABB42" s="761">
        <v>1</v>
      </c>
      <c r="ABC42" s="761">
        <v>1</v>
      </c>
      <c r="ABD42" s="762">
        <v>0.65</v>
      </c>
      <c r="ABE42" s="763"/>
      <c r="ABF42" s="763"/>
      <c r="ABG42" s="761">
        <v>1</v>
      </c>
      <c r="ABH42" s="761">
        <v>0</v>
      </c>
      <c r="ABI42" s="761">
        <v>0</v>
      </c>
      <c r="ABJ42" s="761">
        <v>0</v>
      </c>
      <c r="ABK42" s="762">
        <v>0</v>
      </c>
      <c r="ABL42" s="763"/>
      <c r="ABM42" s="763"/>
      <c r="ABN42" s="761">
        <v>0</v>
      </c>
      <c r="ABO42" s="761">
        <v>1</v>
      </c>
      <c r="ABP42" s="761">
        <v>1</v>
      </c>
      <c r="ABQ42" s="761">
        <v>1</v>
      </c>
      <c r="ABR42" s="762">
        <v>0.65</v>
      </c>
      <c r="ABS42" s="763"/>
      <c r="ABT42" s="763"/>
      <c r="ABU42" s="761">
        <v>1</v>
      </c>
      <c r="ABV42" s="761">
        <v>1</v>
      </c>
      <c r="ABW42" s="761">
        <v>1</v>
      </c>
      <c r="ABX42" s="761">
        <v>1</v>
      </c>
      <c r="ABY42" s="762">
        <v>0.65</v>
      </c>
      <c r="ABZ42" s="763"/>
      <c r="ACA42" s="763"/>
      <c r="ACB42" s="761">
        <v>1</v>
      </c>
      <c r="ACC42" s="761">
        <v>1</v>
      </c>
      <c r="ACD42" s="761">
        <v>1</v>
      </c>
      <c r="ACE42" s="761">
        <v>1</v>
      </c>
      <c r="ACF42" s="762">
        <v>0.65</v>
      </c>
      <c r="ACG42" s="763"/>
      <c r="ACH42" s="763"/>
      <c r="ACI42" s="761">
        <v>0</v>
      </c>
      <c r="ACJ42" s="761">
        <v>1</v>
      </c>
      <c r="ACK42" s="761">
        <v>1</v>
      </c>
      <c r="ACL42" s="761">
        <v>1</v>
      </c>
      <c r="ACM42" s="762">
        <v>0.65</v>
      </c>
      <c r="ACN42" s="763"/>
      <c r="ACO42" s="763"/>
      <c r="ACP42" s="761">
        <v>1</v>
      </c>
      <c r="ACQ42" s="761">
        <v>1</v>
      </c>
      <c r="ACR42" s="761">
        <v>1</v>
      </c>
      <c r="ACS42" s="761">
        <v>1</v>
      </c>
      <c r="ACT42" s="762">
        <v>0.65</v>
      </c>
      <c r="ACU42" s="763"/>
      <c r="ACV42" s="763"/>
      <c r="ACW42" s="761">
        <v>1</v>
      </c>
      <c r="ACX42" s="761">
        <v>1</v>
      </c>
      <c r="ACY42" s="761">
        <v>1</v>
      </c>
      <c r="ACZ42" s="761">
        <v>1</v>
      </c>
      <c r="ADA42" s="762">
        <v>0.65</v>
      </c>
      <c r="ADB42" s="763"/>
      <c r="ADC42" s="763"/>
      <c r="ADD42" s="761">
        <v>0</v>
      </c>
      <c r="ADE42" s="761">
        <v>1</v>
      </c>
      <c r="ADF42" s="761">
        <v>1</v>
      </c>
      <c r="ADG42" s="761">
        <v>1</v>
      </c>
      <c r="ADH42" s="762">
        <v>0</v>
      </c>
      <c r="ADI42" s="763"/>
      <c r="ADJ42" s="763"/>
      <c r="ADK42" s="761">
        <v>0</v>
      </c>
      <c r="ADL42" s="761">
        <v>1</v>
      </c>
      <c r="ADM42" s="761">
        <v>1</v>
      </c>
      <c r="ADN42" s="761">
        <v>1</v>
      </c>
      <c r="ADO42" s="762">
        <v>0.65</v>
      </c>
      <c r="ADP42" s="763"/>
      <c r="ADQ42" s="763"/>
      <c r="ADR42" s="761">
        <v>1</v>
      </c>
      <c r="ADS42" s="761">
        <v>1</v>
      </c>
      <c r="ADT42" s="761">
        <v>1</v>
      </c>
      <c r="ADU42" s="761">
        <v>1</v>
      </c>
      <c r="ADV42" s="762">
        <v>0.65</v>
      </c>
      <c r="ADW42" s="763"/>
      <c r="ADX42" s="763"/>
      <c r="ADY42" s="761">
        <v>1</v>
      </c>
      <c r="ADZ42" s="761">
        <v>1</v>
      </c>
      <c r="AEA42" s="761">
        <v>1</v>
      </c>
      <c r="AEB42" s="761">
        <v>1</v>
      </c>
      <c r="AEC42" s="762">
        <v>0.65</v>
      </c>
      <c r="AED42" s="763"/>
      <c r="AEE42" s="763"/>
      <c r="AEF42" s="761">
        <v>0</v>
      </c>
      <c r="AEG42" s="761">
        <v>1</v>
      </c>
      <c r="AEH42" s="761">
        <v>0</v>
      </c>
      <c r="AEI42" s="761">
        <v>1</v>
      </c>
      <c r="AEJ42" s="762">
        <v>0.65</v>
      </c>
      <c r="AEK42" s="763"/>
      <c r="AEL42" s="763"/>
      <c r="AEM42" s="761">
        <v>0</v>
      </c>
      <c r="AEN42" s="761">
        <v>0</v>
      </c>
      <c r="AEO42" s="761">
        <v>0</v>
      </c>
      <c r="AEP42" s="761">
        <v>0</v>
      </c>
      <c r="AEQ42" s="762">
        <v>0</v>
      </c>
      <c r="AER42" s="763"/>
      <c r="AES42" s="763"/>
      <c r="AET42" s="761">
        <v>1</v>
      </c>
      <c r="AEU42" s="761">
        <v>1</v>
      </c>
      <c r="AEV42" s="761">
        <v>1</v>
      </c>
      <c r="AEW42" s="761">
        <v>1</v>
      </c>
      <c r="AEX42" s="762">
        <v>0.65</v>
      </c>
      <c r="AEY42" s="763"/>
      <c r="AEZ42" s="763"/>
      <c r="AFA42" s="761">
        <v>0</v>
      </c>
      <c r="AFB42" s="761">
        <v>1</v>
      </c>
      <c r="AFC42" s="761">
        <v>1</v>
      </c>
      <c r="AFD42" s="761">
        <v>1</v>
      </c>
      <c r="AFE42" s="762">
        <v>0.65</v>
      </c>
      <c r="AFF42" s="763"/>
      <c r="AFG42" s="763"/>
      <c r="AFH42" s="761">
        <v>1</v>
      </c>
      <c r="AFI42" s="761">
        <v>1</v>
      </c>
      <c r="AFJ42" s="761">
        <v>1</v>
      </c>
      <c r="AFK42" s="761">
        <v>1</v>
      </c>
      <c r="AFL42" s="762">
        <v>0.65</v>
      </c>
      <c r="AFM42" s="763"/>
      <c r="AFN42" s="763"/>
      <c r="AFO42" s="761">
        <v>1</v>
      </c>
      <c r="AFP42" s="761">
        <v>1</v>
      </c>
      <c r="AFQ42" s="761">
        <v>1</v>
      </c>
      <c r="AFR42" s="761">
        <v>0</v>
      </c>
      <c r="AFS42" s="762">
        <v>0</v>
      </c>
      <c r="AFT42" s="763"/>
      <c r="AFU42" s="763"/>
      <c r="AFV42" s="761">
        <v>1</v>
      </c>
      <c r="AFW42" s="761">
        <v>1</v>
      </c>
      <c r="AFX42" s="761">
        <v>1</v>
      </c>
      <c r="AFY42" s="761">
        <v>1</v>
      </c>
      <c r="AFZ42" s="762">
        <v>0.65</v>
      </c>
      <c r="AGA42" s="763"/>
      <c r="AGB42" s="763"/>
      <c r="AGC42" s="761">
        <v>1</v>
      </c>
      <c r="AGD42" s="761">
        <v>1</v>
      </c>
      <c r="AGE42" s="761">
        <v>1</v>
      </c>
      <c r="AGF42" s="761">
        <v>1</v>
      </c>
      <c r="AGG42" s="762">
        <v>0.65</v>
      </c>
      <c r="AGH42" s="763"/>
      <c r="AGI42" s="763"/>
      <c r="AGJ42" s="761">
        <v>0</v>
      </c>
      <c r="AGK42" s="761">
        <v>0</v>
      </c>
      <c r="AGL42" s="761">
        <v>0</v>
      </c>
      <c r="AGM42" s="761">
        <v>0</v>
      </c>
      <c r="AGN42" s="762">
        <v>0</v>
      </c>
      <c r="AGO42" s="763"/>
      <c r="AGP42" s="763"/>
      <c r="AGQ42" s="761">
        <v>1</v>
      </c>
      <c r="AGR42" s="761">
        <v>1</v>
      </c>
      <c r="AGS42" s="761">
        <v>1</v>
      </c>
      <c r="AGT42" s="761">
        <v>1</v>
      </c>
      <c r="AGU42" s="762">
        <v>0.65</v>
      </c>
      <c r="AGV42" s="763"/>
      <c r="AGW42" s="763"/>
      <c r="AGX42" s="761">
        <v>1</v>
      </c>
      <c r="AGY42" s="761">
        <v>1</v>
      </c>
      <c r="AGZ42" s="761">
        <v>1</v>
      </c>
      <c r="AHA42" s="761">
        <v>1</v>
      </c>
      <c r="AHB42" s="762">
        <v>0.65</v>
      </c>
      <c r="AHC42" s="763"/>
      <c r="AHD42" s="763"/>
      <c r="AHE42" s="761">
        <v>0</v>
      </c>
      <c r="AHF42" s="761">
        <v>1</v>
      </c>
      <c r="AHG42" s="761">
        <v>1</v>
      </c>
      <c r="AHH42" s="761">
        <v>1</v>
      </c>
      <c r="AHI42" s="762">
        <v>0</v>
      </c>
      <c r="AHJ42" s="763"/>
      <c r="AHK42" s="763"/>
      <c r="AHL42" s="761">
        <v>1</v>
      </c>
      <c r="AHM42" s="761">
        <v>1</v>
      </c>
      <c r="AHN42" s="761">
        <v>1</v>
      </c>
      <c r="AHO42" s="761">
        <v>1</v>
      </c>
      <c r="AHP42" s="762">
        <v>0.65</v>
      </c>
      <c r="AHQ42" s="763"/>
      <c r="AHR42" s="763"/>
      <c r="AHS42" s="761">
        <v>1</v>
      </c>
      <c r="AHT42" s="761">
        <v>1</v>
      </c>
      <c r="AHU42" s="761">
        <v>1</v>
      </c>
      <c r="AHV42" s="761">
        <v>1</v>
      </c>
      <c r="AHW42" s="762">
        <v>0.65</v>
      </c>
      <c r="AHX42" s="763"/>
      <c r="AHY42" s="763"/>
      <c r="AHZ42" s="761">
        <v>1</v>
      </c>
      <c r="AIA42" s="761">
        <v>1</v>
      </c>
      <c r="AIB42" s="761">
        <v>1</v>
      </c>
      <c r="AIC42" s="761">
        <v>1</v>
      </c>
      <c r="AID42" s="762">
        <v>0.65</v>
      </c>
      <c r="AIE42" s="763"/>
      <c r="AIF42" s="763"/>
      <c r="AIG42" s="761">
        <v>1</v>
      </c>
      <c r="AIH42" s="761">
        <v>1</v>
      </c>
      <c r="AII42" s="761">
        <v>1</v>
      </c>
      <c r="AIJ42" s="761">
        <v>1</v>
      </c>
      <c r="AIK42" s="762">
        <v>0.65</v>
      </c>
      <c r="AIL42" s="763"/>
      <c r="AIM42" s="763"/>
      <c r="AIN42" s="761">
        <v>1</v>
      </c>
      <c r="AIO42" s="761">
        <v>1</v>
      </c>
      <c r="AIP42" s="761">
        <v>1</v>
      </c>
      <c r="AIQ42" s="761">
        <v>1</v>
      </c>
      <c r="AIR42" s="762">
        <v>0.65</v>
      </c>
      <c r="AIS42" s="763"/>
      <c r="AIT42" s="763"/>
      <c r="AIU42" s="761">
        <v>1</v>
      </c>
      <c r="AIV42" s="761">
        <v>1</v>
      </c>
      <c r="AIW42" s="761">
        <v>1</v>
      </c>
      <c r="AIX42" s="761">
        <v>1</v>
      </c>
      <c r="AIY42" s="762">
        <v>0.65</v>
      </c>
      <c r="AIZ42" s="763"/>
      <c r="AJA42" s="763"/>
      <c r="AJB42" s="761">
        <v>0</v>
      </c>
      <c r="AJC42" s="761">
        <v>1</v>
      </c>
      <c r="AJD42" s="761">
        <v>1</v>
      </c>
      <c r="AJE42" s="761">
        <v>1</v>
      </c>
      <c r="AJF42" s="762">
        <v>0.65</v>
      </c>
      <c r="AJG42" s="763"/>
      <c r="AJH42" s="763"/>
      <c r="AJI42" s="761">
        <v>1</v>
      </c>
      <c r="AJJ42" s="761">
        <v>1</v>
      </c>
      <c r="AJK42" s="761">
        <v>1</v>
      </c>
      <c r="AJL42" s="761">
        <v>1</v>
      </c>
      <c r="AJM42" s="762">
        <v>0.65</v>
      </c>
      <c r="AJN42" s="763"/>
      <c r="AJO42" s="763"/>
      <c r="AJP42" s="761">
        <v>1</v>
      </c>
      <c r="AJQ42" s="761">
        <v>1</v>
      </c>
      <c r="AJR42" s="761">
        <v>1</v>
      </c>
      <c r="AJS42" s="761">
        <v>1</v>
      </c>
      <c r="AJT42" s="762">
        <v>0.65</v>
      </c>
      <c r="AJU42" s="763"/>
      <c r="AJV42" s="763"/>
      <c r="AJW42" s="761">
        <v>1</v>
      </c>
      <c r="AJX42" s="761">
        <v>1</v>
      </c>
      <c r="AJY42" s="761">
        <v>1</v>
      </c>
      <c r="AJZ42" s="761">
        <v>1</v>
      </c>
      <c r="AKA42" s="762">
        <v>0.65</v>
      </c>
      <c r="AKB42" s="763"/>
      <c r="AKC42" s="763"/>
      <c r="AKD42" s="761">
        <v>1</v>
      </c>
      <c r="AKE42" s="761">
        <v>1</v>
      </c>
      <c r="AKF42" s="761">
        <v>1</v>
      </c>
      <c r="AKG42" s="761">
        <v>1</v>
      </c>
      <c r="AKH42" s="762">
        <v>0.65</v>
      </c>
      <c r="AKI42" s="763"/>
      <c r="AKJ42" s="763"/>
      <c r="AKK42" s="761">
        <v>1</v>
      </c>
      <c r="AKL42" s="761">
        <v>1</v>
      </c>
      <c r="AKM42" s="761">
        <v>1</v>
      </c>
      <c r="AKN42" s="761">
        <v>1</v>
      </c>
      <c r="AKO42" s="762">
        <v>0.65</v>
      </c>
      <c r="AKP42" s="763"/>
      <c r="AKQ42" s="763"/>
      <c r="AKR42" s="761">
        <v>0</v>
      </c>
      <c r="AKS42" s="761">
        <v>0</v>
      </c>
      <c r="AKT42" s="761">
        <v>0</v>
      </c>
      <c r="AKU42" s="761">
        <v>0</v>
      </c>
      <c r="AKV42" s="762">
        <v>0</v>
      </c>
      <c r="AKW42" s="763"/>
      <c r="AKX42" s="763"/>
      <c r="AKY42" s="761">
        <v>1</v>
      </c>
      <c r="AKZ42" s="761">
        <v>1</v>
      </c>
      <c r="ALA42" s="761">
        <v>1</v>
      </c>
      <c r="ALB42" s="761">
        <v>1</v>
      </c>
      <c r="ALC42" s="762">
        <v>0.65</v>
      </c>
      <c r="ALD42" s="763"/>
      <c r="ALE42" s="763"/>
      <c r="ALF42" s="761">
        <v>1</v>
      </c>
      <c r="ALG42" s="761">
        <v>1</v>
      </c>
      <c r="ALH42" s="761">
        <v>1</v>
      </c>
      <c r="ALI42" s="761">
        <v>1</v>
      </c>
      <c r="ALJ42" s="762">
        <v>0.65</v>
      </c>
      <c r="ALK42" s="763"/>
      <c r="ALL42" s="763"/>
      <c r="ALM42" s="761">
        <v>1</v>
      </c>
      <c r="ALN42" s="761">
        <v>1</v>
      </c>
      <c r="ALO42" s="761">
        <v>1</v>
      </c>
      <c r="ALP42" s="761">
        <v>1</v>
      </c>
      <c r="ALQ42" s="762">
        <v>0.65</v>
      </c>
      <c r="ALR42" s="763"/>
      <c r="ALS42" s="763"/>
      <c r="ALT42" s="761">
        <v>1</v>
      </c>
      <c r="ALU42" s="761">
        <v>1</v>
      </c>
      <c r="ALV42" s="761">
        <v>1</v>
      </c>
      <c r="ALW42" s="761">
        <v>1</v>
      </c>
      <c r="ALX42" s="762">
        <v>0.65</v>
      </c>
      <c r="ALY42" s="763"/>
      <c r="ALZ42" s="763"/>
      <c r="AMA42" s="761">
        <v>1</v>
      </c>
      <c r="AMB42" s="761">
        <v>1</v>
      </c>
      <c r="AMC42" s="761">
        <v>1</v>
      </c>
      <c r="AMD42" s="761">
        <v>1</v>
      </c>
      <c r="AME42" s="762">
        <v>0.65</v>
      </c>
      <c r="AMF42" s="763"/>
      <c r="AMG42" s="763"/>
      <c r="AMH42" s="761">
        <v>0</v>
      </c>
      <c r="AMI42" s="761">
        <v>0</v>
      </c>
      <c r="AMJ42" s="761">
        <v>0</v>
      </c>
      <c r="AMK42" s="761">
        <v>0</v>
      </c>
      <c r="AML42" s="762">
        <v>0</v>
      </c>
      <c r="AMM42" s="763"/>
      <c r="AMN42" s="763"/>
      <c r="AMO42" s="761">
        <v>0</v>
      </c>
      <c r="AMP42" s="761">
        <v>0</v>
      </c>
      <c r="AMQ42" s="761">
        <v>0</v>
      </c>
      <c r="AMR42" s="761">
        <v>0</v>
      </c>
      <c r="AMS42" s="762">
        <v>0</v>
      </c>
      <c r="AMT42" s="763"/>
      <c r="AMU42" s="763"/>
      <c r="AMV42" s="761">
        <v>0</v>
      </c>
      <c r="AMW42" s="761">
        <v>0</v>
      </c>
      <c r="AMX42" s="761">
        <v>0</v>
      </c>
      <c r="AMY42" s="761">
        <v>0</v>
      </c>
      <c r="AMZ42" s="762">
        <v>0</v>
      </c>
      <c r="ANA42" s="763"/>
      <c r="ANB42" s="763"/>
      <c r="ANC42" s="761">
        <v>1</v>
      </c>
      <c r="AND42" s="761">
        <v>1</v>
      </c>
      <c r="ANE42" s="761">
        <v>1</v>
      </c>
      <c r="ANF42" s="761">
        <v>1</v>
      </c>
      <c r="ANG42" s="762">
        <v>0.65</v>
      </c>
      <c r="ANH42" s="763"/>
      <c r="ANI42" s="763"/>
      <c r="ANJ42" s="761">
        <v>1</v>
      </c>
      <c r="ANK42" s="761">
        <v>1</v>
      </c>
      <c r="ANL42" s="761">
        <v>1</v>
      </c>
      <c r="ANM42" s="761">
        <v>1</v>
      </c>
      <c r="ANN42" s="762">
        <v>0.65</v>
      </c>
      <c r="ANO42" s="763"/>
      <c r="ANP42" s="763"/>
      <c r="ANQ42" s="761">
        <v>1</v>
      </c>
      <c r="ANR42" s="761">
        <v>1</v>
      </c>
      <c r="ANS42" s="761">
        <v>1</v>
      </c>
      <c r="ANT42" s="761">
        <v>1</v>
      </c>
      <c r="ANU42" s="762">
        <v>0.65</v>
      </c>
      <c r="ANV42" s="763"/>
      <c r="ANW42" s="763"/>
      <c r="ANX42" s="761">
        <v>1</v>
      </c>
      <c r="ANY42" s="761">
        <v>1</v>
      </c>
      <c r="ANZ42" s="761">
        <v>1</v>
      </c>
      <c r="AOA42" s="761">
        <v>1</v>
      </c>
      <c r="AOB42" s="762">
        <v>0.65</v>
      </c>
      <c r="AOC42" s="763"/>
      <c r="AOD42" s="763"/>
      <c r="AOE42" s="761">
        <v>1</v>
      </c>
      <c r="AOF42" s="761">
        <v>1</v>
      </c>
      <c r="AOG42" s="761">
        <v>1</v>
      </c>
      <c r="AOH42" s="761">
        <v>1</v>
      </c>
      <c r="AOI42" s="762">
        <v>0.65</v>
      </c>
      <c r="AOJ42" s="763"/>
      <c r="AOK42" s="763"/>
      <c r="AOL42" s="761">
        <v>1</v>
      </c>
      <c r="AOM42" s="761">
        <v>1</v>
      </c>
      <c r="AON42" s="761">
        <v>1</v>
      </c>
      <c r="AOO42" s="761">
        <v>1</v>
      </c>
      <c r="AOP42" s="762">
        <v>0.65</v>
      </c>
      <c r="AOQ42" s="763"/>
      <c r="AOR42" s="763"/>
      <c r="AOS42" s="761">
        <v>1</v>
      </c>
      <c r="AOT42" s="761">
        <v>1</v>
      </c>
      <c r="AOU42" s="761">
        <v>1</v>
      </c>
      <c r="AOV42" s="761">
        <v>1</v>
      </c>
      <c r="AOW42" s="762">
        <v>0.65</v>
      </c>
    </row>
    <row r="43" spans="1:1089" s="764" customFormat="1" ht="10.5" customHeight="1">
      <c r="A43" s="771" t="s">
        <v>185</v>
      </c>
      <c r="B43" s="771" t="s">
        <v>186</v>
      </c>
      <c r="C43" s="772" t="str">
        <f t="shared" si="1"/>
        <v>Monika Zarzycka</v>
      </c>
      <c r="D43" s="771" t="s">
        <v>137</v>
      </c>
      <c r="E43" s="771" t="s">
        <v>7</v>
      </c>
      <c r="F43" s="757"/>
      <c r="G43" s="713">
        <v>1</v>
      </c>
      <c r="H43" s="713">
        <v>1</v>
      </c>
      <c r="I43" s="713">
        <v>1</v>
      </c>
      <c r="J43" s="713">
        <v>1</v>
      </c>
      <c r="K43" s="714">
        <v>0.65</v>
      </c>
      <c r="L43" s="715">
        <v>0</v>
      </c>
      <c r="M43" s="715">
        <v>0</v>
      </c>
      <c r="N43" s="713">
        <v>1</v>
      </c>
      <c r="O43" s="713">
        <v>1</v>
      </c>
      <c r="P43" s="713">
        <v>1</v>
      </c>
      <c r="Q43" s="713">
        <v>1</v>
      </c>
      <c r="R43" s="714">
        <v>0.65</v>
      </c>
      <c r="S43" s="715">
        <v>0</v>
      </c>
      <c r="T43" s="715">
        <v>0</v>
      </c>
      <c r="U43" s="713">
        <v>1</v>
      </c>
      <c r="V43" s="713">
        <v>1</v>
      </c>
      <c r="W43" s="713">
        <v>1</v>
      </c>
      <c r="X43" s="713">
        <v>1</v>
      </c>
      <c r="Y43" s="714">
        <v>0.65</v>
      </c>
      <c r="Z43" s="715">
        <v>0</v>
      </c>
      <c r="AA43" s="715">
        <v>0</v>
      </c>
      <c r="AB43" s="713">
        <v>0</v>
      </c>
      <c r="AC43" s="713">
        <v>1</v>
      </c>
      <c r="AD43" s="713">
        <v>1</v>
      </c>
      <c r="AE43" s="713">
        <v>1</v>
      </c>
      <c r="AF43" s="714">
        <v>0.65</v>
      </c>
      <c r="AG43" s="715">
        <v>0</v>
      </c>
      <c r="AH43" s="715">
        <v>0</v>
      </c>
      <c r="AI43" s="713">
        <v>1</v>
      </c>
      <c r="AJ43" s="713">
        <v>1</v>
      </c>
      <c r="AK43" s="713">
        <v>1</v>
      </c>
      <c r="AL43" s="713">
        <v>1</v>
      </c>
      <c r="AM43" s="714">
        <v>0.65</v>
      </c>
      <c r="AN43" s="715">
        <v>0</v>
      </c>
      <c r="AO43" s="715">
        <v>0</v>
      </c>
      <c r="AP43" s="713">
        <v>1</v>
      </c>
      <c r="AQ43" s="713">
        <v>1</v>
      </c>
      <c r="AR43" s="713">
        <v>1</v>
      </c>
      <c r="AS43" s="713">
        <v>1</v>
      </c>
      <c r="AT43" s="714">
        <v>0.65</v>
      </c>
      <c r="AU43" s="715">
        <v>0</v>
      </c>
      <c r="AV43" s="715">
        <v>0</v>
      </c>
      <c r="AW43" s="713">
        <v>1</v>
      </c>
      <c r="AX43" s="713">
        <v>1</v>
      </c>
      <c r="AY43" s="713">
        <v>1</v>
      </c>
      <c r="AZ43" s="713">
        <v>1</v>
      </c>
      <c r="BA43" s="714">
        <v>0.65</v>
      </c>
      <c r="BB43" s="715">
        <v>0</v>
      </c>
      <c r="BC43" s="715">
        <v>0</v>
      </c>
      <c r="BD43" s="716">
        <v>1</v>
      </c>
      <c r="BE43" s="716">
        <v>1</v>
      </c>
      <c r="BF43" s="716">
        <v>0</v>
      </c>
      <c r="BG43" s="716">
        <v>1</v>
      </c>
      <c r="BH43" s="716">
        <v>0</v>
      </c>
      <c r="BI43" s="717">
        <v>0</v>
      </c>
      <c r="BJ43" s="717">
        <v>0</v>
      </c>
      <c r="BK43" s="716">
        <v>1</v>
      </c>
      <c r="BL43" s="716">
        <v>1</v>
      </c>
      <c r="BM43" s="716">
        <v>1</v>
      </c>
      <c r="BN43" s="716">
        <v>1</v>
      </c>
      <c r="BO43" s="718">
        <v>0.65</v>
      </c>
      <c r="BP43" s="717">
        <v>0</v>
      </c>
      <c r="BQ43" s="717">
        <v>0</v>
      </c>
      <c r="BR43" s="716">
        <v>1</v>
      </c>
      <c r="BS43" s="716">
        <v>1</v>
      </c>
      <c r="BT43" s="716">
        <v>1</v>
      </c>
      <c r="BU43" s="716">
        <v>1</v>
      </c>
      <c r="BV43" s="718">
        <v>0.65</v>
      </c>
      <c r="BW43" s="717">
        <v>0</v>
      </c>
      <c r="BX43" s="717">
        <v>0</v>
      </c>
      <c r="BY43" s="716">
        <v>1</v>
      </c>
      <c r="BZ43" s="716">
        <v>1</v>
      </c>
      <c r="CA43" s="716">
        <v>1</v>
      </c>
      <c r="CB43" s="716">
        <v>1</v>
      </c>
      <c r="CC43" s="718">
        <v>0.65</v>
      </c>
      <c r="CD43" s="717">
        <v>0</v>
      </c>
      <c r="CE43" s="717">
        <v>0</v>
      </c>
      <c r="CF43" s="716">
        <v>1</v>
      </c>
      <c r="CG43" s="716">
        <v>1</v>
      </c>
      <c r="CH43" s="716">
        <v>1</v>
      </c>
      <c r="CI43" s="716">
        <v>0</v>
      </c>
      <c r="CJ43" s="718">
        <v>0.65</v>
      </c>
      <c r="CK43" s="717">
        <v>0</v>
      </c>
      <c r="CL43" s="717">
        <v>0</v>
      </c>
      <c r="CM43" s="716">
        <v>1</v>
      </c>
      <c r="CN43" s="716">
        <v>1</v>
      </c>
      <c r="CO43" s="716">
        <v>1</v>
      </c>
      <c r="CP43" s="716">
        <v>1</v>
      </c>
      <c r="CQ43" s="718">
        <v>0.65</v>
      </c>
      <c r="CR43" s="717">
        <v>0</v>
      </c>
      <c r="CS43" s="717">
        <v>0</v>
      </c>
      <c r="CT43" s="716">
        <v>1</v>
      </c>
      <c r="CU43" s="716">
        <v>1</v>
      </c>
      <c r="CV43" s="716">
        <v>1</v>
      </c>
      <c r="CW43" s="716">
        <v>1</v>
      </c>
      <c r="CX43" s="718">
        <v>0.65</v>
      </c>
      <c r="CY43" s="717">
        <v>0</v>
      </c>
      <c r="CZ43" s="717">
        <v>0</v>
      </c>
      <c r="DA43" s="716">
        <v>0</v>
      </c>
      <c r="DB43" s="716">
        <v>0</v>
      </c>
      <c r="DC43" s="716">
        <v>0</v>
      </c>
      <c r="DD43" s="716">
        <v>0</v>
      </c>
      <c r="DE43" s="718">
        <v>0</v>
      </c>
      <c r="DF43" s="717">
        <v>0</v>
      </c>
      <c r="DG43" s="717">
        <v>0</v>
      </c>
      <c r="DH43" s="716">
        <v>0</v>
      </c>
      <c r="DI43" s="716">
        <v>0</v>
      </c>
      <c r="DJ43" s="716">
        <v>0</v>
      </c>
      <c r="DK43" s="716">
        <v>0</v>
      </c>
      <c r="DL43" s="718">
        <v>0</v>
      </c>
      <c r="DM43" s="717">
        <v>0</v>
      </c>
      <c r="DN43" s="717">
        <v>0</v>
      </c>
      <c r="DO43" s="716">
        <v>1</v>
      </c>
      <c r="DP43" s="716">
        <v>1</v>
      </c>
      <c r="DQ43" s="716">
        <v>1</v>
      </c>
      <c r="DR43" s="716">
        <v>1</v>
      </c>
      <c r="DS43" s="718">
        <v>0.65</v>
      </c>
      <c r="DT43" s="717">
        <v>0</v>
      </c>
      <c r="DU43" s="717">
        <v>0</v>
      </c>
      <c r="DV43" s="716">
        <v>1</v>
      </c>
      <c r="DW43" s="716">
        <v>1</v>
      </c>
      <c r="DX43" s="716">
        <v>1</v>
      </c>
      <c r="DY43" s="716">
        <v>1</v>
      </c>
      <c r="DZ43" s="718">
        <v>0.65</v>
      </c>
      <c r="EA43" s="717">
        <v>0</v>
      </c>
      <c r="EB43" s="717">
        <v>0</v>
      </c>
      <c r="EC43" s="716">
        <v>1</v>
      </c>
      <c r="ED43" s="716">
        <v>1</v>
      </c>
      <c r="EE43" s="716">
        <v>1</v>
      </c>
      <c r="EF43" s="716">
        <v>1</v>
      </c>
      <c r="EG43" s="718">
        <v>0.65</v>
      </c>
      <c r="EH43" s="717">
        <v>0</v>
      </c>
      <c r="EI43" s="717">
        <v>0</v>
      </c>
      <c r="EJ43" s="716">
        <v>1</v>
      </c>
      <c r="EK43" s="716">
        <v>1</v>
      </c>
      <c r="EL43" s="716">
        <v>1</v>
      </c>
      <c r="EM43" s="716">
        <v>1</v>
      </c>
      <c r="EN43" s="718">
        <v>0.65</v>
      </c>
      <c r="EO43" s="717">
        <v>0</v>
      </c>
      <c r="EP43" s="717">
        <v>0</v>
      </c>
      <c r="EQ43" s="716">
        <v>1</v>
      </c>
      <c r="ER43" s="716">
        <v>1</v>
      </c>
      <c r="ES43" s="716">
        <v>1</v>
      </c>
      <c r="ET43" s="716">
        <v>1</v>
      </c>
      <c r="EU43" s="718">
        <v>0.65</v>
      </c>
      <c r="EV43" s="717">
        <v>0</v>
      </c>
      <c r="EW43" s="717">
        <v>0</v>
      </c>
      <c r="EX43" s="716">
        <v>1</v>
      </c>
      <c r="EY43" s="716">
        <v>1</v>
      </c>
      <c r="EZ43" s="716">
        <v>1</v>
      </c>
      <c r="FA43" s="716">
        <v>1</v>
      </c>
      <c r="FB43" s="718">
        <v>0</v>
      </c>
      <c r="FC43" s="717">
        <v>0</v>
      </c>
      <c r="FD43" s="717">
        <v>0</v>
      </c>
      <c r="FE43" s="716">
        <v>1</v>
      </c>
      <c r="FF43" s="716">
        <v>1</v>
      </c>
      <c r="FG43" s="716">
        <v>1</v>
      </c>
      <c r="FH43" s="716">
        <v>0</v>
      </c>
      <c r="FI43" s="718">
        <v>0.65</v>
      </c>
      <c r="FJ43" s="717">
        <v>0</v>
      </c>
      <c r="FK43" s="717">
        <v>0</v>
      </c>
      <c r="FL43" s="716">
        <v>1</v>
      </c>
      <c r="FM43" s="716">
        <v>1</v>
      </c>
      <c r="FN43" s="716">
        <v>1</v>
      </c>
      <c r="FO43" s="716">
        <v>1</v>
      </c>
      <c r="FP43" s="718">
        <v>0.65</v>
      </c>
      <c r="FQ43" s="717">
        <v>0</v>
      </c>
      <c r="FR43" s="717">
        <v>0</v>
      </c>
      <c r="FS43" s="716">
        <v>1</v>
      </c>
      <c r="FT43" s="716">
        <v>1</v>
      </c>
      <c r="FU43" s="716">
        <v>1</v>
      </c>
      <c r="FV43" s="716">
        <v>1</v>
      </c>
      <c r="FW43" s="718">
        <v>0.65</v>
      </c>
      <c r="FX43" s="717">
        <v>0</v>
      </c>
      <c r="FY43" s="717">
        <v>0</v>
      </c>
      <c r="FZ43" s="716">
        <v>1</v>
      </c>
      <c r="GA43" s="716">
        <v>1</v>
      </c>
      <c r="GB43" s="716">
        <v>0</v>
      </c>
      <c r="GC43" s="716">
        <v>0</v>
      </c>
      <c r="GD43" s="718">
        <v>0</v>
      </c>
      <c r="GE43" s="717">
        <v>0</v>
      </c>
      <c r="GF43" s="717">
        <v>0</v>
      </c>
      <c r="GG43" s="716">
        <v>0</v>
      </c>
      <c r="GH43" s="716">
        <v>0</v>
      </c>
      <c r="GI43" s="716">
        <v>0</v>
      </c>
      <c r="GJ43" s="716">
        <v>0</v>
      </c>
      <c r="GK43" s="718">
        <v>0.65</v>
      </c>
      <c r="GL43" s="717">
        <v>0</v>
      </c>
      <c r="GM43" s="717">
        <v>0</v>
      </c>
      <c r="GN43" s="716">
        <v>1</v>
      </c>
      <c r="GO43" s="716">
        <v>1</v>
      </c>
      <c r="GP43" s="716">
        <v>1</v>
      </c>
      <c r="GQ43" s="716">
        <v>1</v>
      </c>
      <c r="GR43" s="718">
        <v>0.65</v>
      </c>
      <c r="GS43" s="717">
        <v>0</v>
      </c>
      <c r="GT43" s="717">
        <v>0</v>
      </c>
      <c r="GU43" s="716">
        <v>1</v>
      </c>
      <c r="GV43" s="716">
        <v>1</v>
      </c>
      <c r="GW43" s="716">
        <v>1</v>
      </c>
      <c r="GX43" s="716">
        <v>1</v>
      </c>
      <c r="GY43" s="718">
        <v>0.65</v>
      </c>
      <c r="GZ43" s="717">
        <v>0</v>
      </c>
      <c r="HA43" s="717">
        <v>0</v>
      </c>
      <c r="HB43" s="716">
        <v>1</v>
      </c>
      <c r="HC43" s="716">
        <v>1</v>
      </c>
      <c r="HD43" s="716">
        <v>1</v>
      </c>
      <c r="HE43" s="716">
        <v>0</v>
      </c>
      <c r="HF43" s="718">
        <v>0.65</v>
      </c>
      <c r="HG43" s="717">
        <v>0</v>
      </c>
      <c r="HH43" s="717">
        <v>0</v>
      </c>
      <c r="HI43" s="716">
        <v>1</v>
      </c>
      <c r="HJ43" s="716">
        <v>1</v>
      </c>
      <c r="HK43" s="716">
        <v>1</v>
      </c>
      <c r="HL43" s="716">
        <v>1</v>
      </c>
      <c r="HM43" s="718">
        <v>0.65</v>
      </c>
      <c r="HN43" s="717">
        <v>0</v>
      </c>
      <c r="HO43" s="717">
        <v>0</v>
      </c>
      <c r="HP43" s="716">
        <v>1</v>
      </c>
      <c r="HQ43" s="716">
        <v>1</v>
      </c>
      <c r="HR43" s="716">
        <v>1</v>
      </c>
      <c r="HS43" s="716">
        <v>1</v>
      </c>
      <c r="HT43" s="718">
        <v>0.65</v>
      </c>
      <c r="HU43" s="717">
        <v>0</v>
      </c>
      <c r="HV43" s="717">
        <v>0</v>
      </c>
      <c r="HW43" s="716">
        <v>1</v>
      </c>
      <c r="HX43" s="716">
        <v>1</v>
      </c>
      <c r="HY43" s="716">
        <v>1</v>
      </c>
      <c r="HZ43" s="716">
        <v>1</v>
      </c>
      <c r="IA43" s="718">
        <v>0.65</v>
      </c>
      <c r="IB43" s="717">
        <v>0</v>
      </c>
      <c r="IC43" s="717">
        <v>0</v>
      </c>
      <c r="ID43" s="716">
        <v>1</v>
      </c>
      <c r="IE43" s="716">
        <v>1</v>
      </c>
      <c r="IF43" s="716">
        <v>1</v>
      </c>
      <c r="IG43" s="716">
        <v>1</v>
      </c>
      <c r="IH43" s="718">
        <v>0</v>
      </c>
      <c r="II43" s="717">
        <v>0</v>
      </c>
      <c r="IJ43" s="717">
        <v>0</v>
      </c>
      <c r="IK43" s="716">
        <v>1</v>
      </c>
      <c r="IL43" s="716">
        <v>1</v>
      </c>
      <c r="IM43" s="716">
        <v>1</v>
      </c>
      <c r="IN43" s="716">
        <v>1</v>
      </c>
      <c r="IO43" s="718">
        <v>0.65</v>
      </c>
      <c r="IP43" s="717">
        <v>0</v>
      </c>
      <c r="IQ43" s="717">
        <v>0</v>
      </c>
      <c r="IR43" s="716">
        <v>0</v>
      </c>
      <c r="IS43" s="716">
        <v>1</v>
      </c>
      <c r="IT43" s="716">
        <v>1</v>
      </c>
      <c r="IU43" s="716">
        <v>1</v>
      </c>
      <c r="IV43" s="718">
        <v>0.65</v>
      </c>
      <c r="IW43" s="717">
        <v>0</v>
      </c>
      <c r="IX43" s="717">
        <v>0</v>
      </c>
      <c r="IY43" s="716">
        <v>1</v>
      </c>
      <c r="IZ43" s="716">
        <v>1</v>
      </c>
      <c r="JA43" s="716">
        <v>1</v>
      </c>
      <c r="JB43" s="716">
        <v>1</v>
      </c>
      <c r="JC43" s="718">
        <v>0.65</v>
      </c>
      <c r="JD43" s="717">
        <v>0</v>
      </c>
      <c r="JE43" s="717">
        <v>0</v>
      </c>
      <c r="JF43" s="716">
        <v>1</v>
      </c>
      <c r="JG43" s="716">
        <v>1</v>
      </c>
      <c r="JH43" s="716">
        <v>1</v>
      </c>
      <c r="JI43" s="716">
        <v>1</v>
      </c>
      <c r="JJ43" s="718">
        <v>0.65</v>
      </c>
      <c r="JK43" s="717">
        <v>0</v>
      </c>
      <c r="JL43" s="717">
        <v>0</v>
      </c>
      <c r="JM43" s="716">
        <v>1</v>
      </c>
      <c r="JN43" s="716">
        <v>1</v>
      </c>
      <c r="JO43" s="716">
        <v>1</v>
      </c>
      <c r="JP43" s="716">
        <v>1</v>
      </c>
      <c r="JQ43" s="718">
        <v>0.65</v>
      </c>
      <c r="JR43" s="717">
        <v>0</v>
      </c>
      <c r="JS43" s="717">
        <v>0</v>
      </c>
      <c r="JT43" s="716">
        <v>1</v>
      </c>
      <c r="JU43" s="716">
        <v>1</v>
      </c>
      <c r="JV43" s="716">
        <v>1</v>
      </c>
      <c r="JW43" s="716">
        <v>1</v>
      </c>
      <c r="JX43" s="718">
        <v>0.65</v>
      </c>
      <c r="JY43" s="717">
        <v>0</v>
      </c>
      <c r="JZ43" s="717">
        <v>0</v>
      </c>
      <c r="KA43" s="716">
        <v>1</v>
      </c>
      <c r="KB43" s="716">
        <v>1</v>
      </c>
      <c r="KC43" s="716">
        <v>1</v>
      </c>
      <c r="KD43" s="716">
        <v>1</v>
      </c>
      <c r="KE43" s="718">
        <v>0.65</v>
      </c>
      <c r="KF43" s="717">
        <v>0</v>
      </c>
      <c r="KG43" s="717">
        <v>0</v>
      </c>
      <c r="KH43" s="716">
        <v>1</v>
      </c>
      <c r="KI43" s="716">
        <v>1</v>
      </c>
      <c r="KJ43" s="717">
        <v>0</v>
      </c>
      <c r="KK43" s="717">
        <v>0</v>
      </c>
      <c r="KL43" s="718">
        <v>0.65</v>
      </c>
      <c r="KM43" s="717">
        <v>0</v>
      </c>
      <c r="KN43" s="717">
        <v>0</v>
      </c>
      <c r="KO43" s="716">
        <v>1</v>
      </c>
      <c r="KP43" s="716">
        <v>1</v>
      </c>
      <c r="KQ43" s="717">
        <v>0</v>
      </c>
      <c r="KR43" s="716">
        <v>1</v>
      </c>
      <c r="KS43" s="718">
        <v>0.65</v>
      </c>
      <c r="KT43" s="717">
        <v>0</v>
      </c>
      <c r="KU43" s="717">
        <v>0</v>
      </c>
      <c r="KV43" s="717">
        <v>0</v>
      </c>
      <c r="KW43" s="716">
        <v>1</v>
      </c>
      <c r="KX43" s="716">
        <v>1</v>
      </c>
      <c r="KY43" s="716">
        <v>1</v>
      </c>
      <c r="KZ43" s="718">
        <v>0.65</v>
      </c>
      <c r="LA43" s="717">
        <v>0</v>
      </c>
      <c r="LB43" s="717">
        <v>0</v>
      </c>
      <c r="LC43" s="716">
        <v>1</v>
      </c>
      <c r="LD43" s="716">
        <v>1</v>
      </c>
      <c r="LE43" s="716">
        <v>1</v>
      </c>
      <c r="LF43" s="716">
        <v>1</v>
      </c>
      <c r="LG43" s="718">
        <v>0.65</v>
      </c>
      <c r="LH43" s="717">
        <v>0</v>
      </c>
      <c r="LI43" s="717">
        <v>0</v>
      </c>
      <c r="LJ43" s="716">
        <v>1</v>
      </c>
      <c r="LK43" s="716">
        <v>1</v>
      </c>
      <c r="LL43" s="716">
        <v>1</v>
      </c>
      <c r="LM43" s="716">
        <v>1</v>
      </c>
      <c r="LN43" s="718">
        <v>0.65</v>
      </c>
      <c r="LO43" s="717">
        <v>0</v>
      </c>
      <c r="LP43" s="717">
        <v>0</v>
      </c>
      <c r="LQ43" s="716">
        <v>1</v>
      </c>
      <c r="LR43" s="716">
        <v>1</v>
      </c>
      <c r="LS43" s="716">
        <v>1</v>
      </c>
      <c r="LT43" s="716">
        <v>1</v>
      </c>
      <c r="LU43" s="718">
        <v>0.65</v>
      </c>
      <c r="LV43" s="717">
        <v>0</v>
      </c>
      <c r="LW43" s="717">
        <v>0</v>
      </c>
      <c r="LX43" s="716">
        <v>1</v>
      </c>
      <c r="LY43" s="716">
        <v>1</v>
      </c>
      <c r="LZ43" s="716">
        <v>1</v>
      </c>
      <c r="MA43" s="716">
        <v>1</v>
      </c>
      <c r="MB43" s="718">
        <v>0.65</v>
      </c>
      <c r="MC43" s="717">
        <v>0</v>
      </c>
      <c r="MD43" s="717">
        <v>0</v>
      </c>
      <c r="ME43" s="716">
        <v>1</v>
      </c>
      <c r="MF43" s="716">
        <v>1</v>
      </c>
      <c r="MG43" s="716">
        <v>1</v>
      </c>
      <c r="MH43" s="716">
        <v>1</v>
      </c>
      <c r="MI43" s="718">
        <v>0.65</v>
      </c>
      <c r="MJ43" s="717">
        <v>0</v>
      </c>
      <c r="MK43" s="717">
        <v>0</v>
      </c>
      <c r="ML43" s="716">
        <v>0</v>
      </c>
      <c r="MM43" s="716">
        <v>0</v>
      </c>
      <c r="MN43" s="716">
        <v>0</v>
      </c>
      <c r="MO43" s="716">
        <v>0</v>
      </c>
      <c r="MP43" s="718">
        <v>0</v>
      </c>
      <c r="MQ43" s="717">
        <v>0</v>
      </c>
      <c r="MR43" s="717">
        <v>0</v>
      </c>
      <c r="MS43" s="716">
        <v>0</v>
      </c>
      <c r="MT43" s="716">
        <v>0</v>
      </c>
      <c r="MU43" s="716">
        <v>0</v>
      </c>
      <c r="MV43" s="716">
        <v>0</v>
      </c>
      <c r="MW43" s="718">
        <v>0</v>
      </c>
      <c r="MX43" s="717">
        <v>0</v>
      </c>
      <c r="MY43" s="717">
        <v>0</v>
      </c>
      <c r="MZ43" s="716">
        <v>0</v>
      </c>
      <c r="NA43" s="716">
        <v>1</v>
      </c>
      <c r="NB43" s="716">
        <v>1</v>
      </c>
      <c r="NC43" s="716">
        <v>1</v>
      </c>
      <c r="ND43" s="718">
        <v>0.65</v>
      </c>
      <c r="NE43" s="717">
        <v>0</v>
      </c>
      <c r="NF43" s="717">
        <v>0</v>
      </c>
      <c r="NG43" s="716">
        <v>1</v>
      </c>
      <c r="NH43" s="716">
        <v>1</v>
      </c>
      <c r="NI43" s="716">
        <v>1</v>
      </c>
      <c r="NJ43" s="716">
        <v>1</v>
      </c>
      <c r="NK43" s="718">
        <v>0.65</v>
      </c>
      <c r="NL43" s="717">
        <v>0</v>
      </c>
      <c r="NM43" s="717">
        <v>0</v>
      </c>
      <c r="NN43" s="716">
        <v>1</v>
      </c>
      <c r="NO43" s="716">
        <v>1</v>
      </c>
      <c r="NP43" s="716">
        <v>1</v>
      </c>
      <c r="NQ43" s="716">
        <v>1</v>
      </c>
      <c r="NR43" s="718">
        <v>0.65</v>
      </c>
      <c r="NS43" s="717">
        <v>0</v>
      </c>
      <c r="NT43" s="717">
        <v>0</v>
      </c>
      <c r="NU43" s="716">
        <v>1</v>
      </c>
      <c r="NV43" s="716">
        <v>1</v>
      </c>
      <c r="NW43" s="716">
        <v>1</v>
      </c>
      <c r="NX43" s="716">
        <v>1</v>
      </c>
      <c r="NY43" s="718">
        <v>0.65</v>
      </c>
      <c r="NZ43" s="717">
        <v>0</v>
      </c>
      <c r="OA43" s="717">
        <v>0</v>
      </c>
      <c r="OB43" s="716">
        <v>1</v>
      </c>
      <c r="OC43" s="716">
        <v>0</v>
      </c>
      <c r="OD43" s="716">
        <v>0</v>
      </c>
      <c r="OE43" s="716">
        <v>0</v>
      </c>
      <c r="OF43" s="718">
        <v>0</v>
      </c>
      <c r="OG43" s="717">
        <v>0</v>
      </c>
      <c r="OH43" s="717">
        <v>0</v>
      </c>
      <c r="OI43" s="716">
        <v>1</v>
      </c>
      <c r="OJ43" s="716">
        <v>1</v>
      </c>
      <c r="OK43" s="716">
        <v>1</v>
      </c>
      <c r="OL43" s="716">
        <v>1</v>
      </c>
      <c r="OM43" s="718">
        <v>0.65</v>
      </c>
      <c r="ON43" s="717">
        <v>0</v>
      </c>
      <c r="OO43" s="717">
        <v>0</v>
      </c>
      <c r="OP43" s="716">
        <v>1</v>
      </c>
      <c r="OQ43" s="716">
        <v>1</v>
      </c>
      <c r="OR43" s="716">
        <v>1</v>
      </c>
      <c r="OS43" s="716">
        <v>1</v>
      </c>
      <c r="OT43" s="718">
        <v>0.65</v>
      </c>
      <c r="OU43" s="717">
        <v>0</v>
      </c>
      <c r="OV43" s="717">
        <v>0</v>
      </c>
      <c r="OW43" s="716">
        <v>0</v>
      </c>
      <c r="OX43" s="716">
        <v>1</v>
      </c>
      <c r="OY43" s="716">
        <v>1</v>
      </c>
      <c r="OZ43" s="716">
        <v>1</v>
      </c>
      <c r="PA43" s="718">
        <v>0.65</v>
      </c>
      <c r="PB43" s="717">
        <v>0</v>
      </c>
      <c r="PC43" s="717">
        <v>0</v>
      </c>
      <c r="PD43" s="716">
        <v>1</v>
      </c>
      <c r="PE43" s="716">
        <v>1</v>
      </c>
      <c r="PF43" s="716">
        <v>1</v>
      </c>
      <c r="PG43" s="716">
        <v>0</v>
      </c>
      <c r="PH43" s="718">
        <v>0</v>
      </c>
      <c r="PI43" s="717">
        <v>0</v>
      </c>
      <c r="PJ43" s="717">
        <v>0</v>
      </c>
      <c r="PK43" s="716">
        <v>1</v>
      </c>
      <c r="PL43" s="716">
        <v>1</v>
      </c>
      <c r="PM43" s="716">
        <v>1</v>
      </c>
      <c r="PN43" s="716">
        <v>1</v>
      </c>
      <c r="PO43" s="718">
        <v>0.65</v>
      </c>
      <c r="PP43" s="717"/>
      <c r="PQ43" s="717"/>
      <c r="PR43" s="716">
        <v>1</v>
      </c>
      <c r="PS43" s="716">
        <v>1</v>
      </c>
      <c r="PT43" s="716">
        <v>1</v>
      </c>
      <c r="PU43" s="716">
        <v>1</v>
      </c>
      <c r="PV43" s="718">
        <v>0.65</v>
      </c>
      <c r="PW43" s="717"/>
      <c r="PX43" s="717"/>
      <c r="PY43" s="716">
        <v>1</v>
      </c>
      <c r="PZ43" s="716">
        <v>1</v>
      </c>
      <c r="QA43" s="716">
        <v>1</v>
      </c>
      <c r="QB43" s="716">
        <v>1</v>
      </c>
      <c r="QC43" s="718">
        <v>0.65</v>
      </c>
      <c r="QD43" s="717"/>
      <c r="QE43" s="717"/>
      <c r="QF43" s="716">
        <v>1</v>
      </c>
      <c r="QG43" s="716">
        <v>1</v>
      </c>
      <c r="QH43" s="716">
        <v>1</v>
      </c>
      <c r="QI43" s="716">
        <v>1</v>
      </c>
      <c r="QJ43" s="718">
        <v>0.65</v>
      </c>
      <c r="QK43" s="717"/>
      <c r="QL43" s="717"/>
      <c r="QM43" s="716">
        <v>1</v>
      </c>
      <c r="QN43" s="716">
        <v>1</v>
      </c>
      <c r="QO43" s="716">
        <v>0</v>
      </c>
      <c r="QP43" s="716">
        <v>0</v>
      </c>
      <c r="QQ43" s="718">
        <v>0</v>
      </c>
      <c r="QR43" s="717"/>
      <c r="QS43" s="717"/>
      <c r="QT43" s="716">
        <v>1</v>
      </c>
      <c r="QU43" s="716">
        <v>1</v>
      </c>
      <c r="QV43" s="716">
        <v>1</v>
      </c>
      <c r="QW43" s="716">
        <v>1</v>
      </c>
      <c r="QX43" s="718">
        <v>0.65</v>
      </c>
      <c r="QY43" s="717"/>
      <c r="QZ43" s="717"/>
      <c r="RA43" s="716">
        <v>1</v>
      </c>
      <c r="RB43" s="716">
        <v>1</v>
      </c>
      <c r="RC43" s="716">
        <v>1</v>
      </c>
      <c r="RD43" s="717"/>
      <c r="RE43" s="718">
        <v>0.65</v>
      </c>
      <c r="RF43" s="717"/>
      <c r="RG43" s="717"/>
      <c r="RH43" s="716">
        <v>1</v>
      </c>
      <c r="RI43" s="716">
        <v>0</v>
      </c>
      <c r="RJ43" s="716">
        <v>0</v>
      </c>
      <c r="RK43" s="716">
        <v>0</v>
      </c>
      <c r="RL43" s="718">
        <v>0</v>
      </c>
      <c r="RM43" s="717"/>
      <c r="RN43" s="717"/>
      <c r="RO43" s="716">
        <v>0</v>
      </c>
      <c r="RP43" s="716">
        <v>0</v>
      </c>
      <c r="RQ43" s="716">
        <v>0</v>
      </c>
      <c r="RR43" s="716">
        <v>1</v>
      </c>
      <c r="RS43" s="718">
        <v>0.65</v>
      </c>
      <c r="RT43" s="717"/>
      <c r="RU43" s="717"/>
      <c r="RV43" s="716">
        <v>1</v>
      </c>
      <c r="RW43" s="716">
        <v>1</v>
      </c>
      <c r="RX43" s="716">
        <v>1</v>
      </c>
      <c r="RY43" s="716">
        <v>1</v>
      </c>
      <c r="RZ43" s="718">
        <v>0.65</v>
      </c>
      <c r="SA43" s="717"/>
      <c r="SB43" s="717"/>
      <c r="SC43" s="716">
        <v>1</v>
      </c>
      <c r="SD43" s="716">
        <v>1</v>
      </c>
      <c r="SE43" s="716">
        <v>1</v>
      </c>
      <c r="SF43" s="716">
        <v>1</v>
      </c>
      <c r="SG43" s="718">
        <v>0.65</v>
      </c>
      <c r="SH43" s="717"/>
      <c r="SI43" s="717"/>
      <c r="SJ43" s="716">
        <v>1</v>
      </c>
      <c r="SK43" s="716">
        <v>1</v>
      </c>
      <c r="SL43" s="716">
        <v>1</v>
      </c>
      <c r="SM43" s="716">
        <v>1</v>
      </c>
      <c r="SN43" s="718">
        <v>0.65</v>
      </c>
      <c r="SO43" s="717"/>
      <c r="SP43" s="717"/>
      <c r="SQ43" s="716">
        <v>0</v>
      </c>
      <c r="SR43" s="716">
        <v>1</v>
      </c>
      <c r="SS43" s="716">
        <v>1</v>
      </c>
      <c r="ST43" s="716">
        <v>1</v>
      </c>
      <c r="SU43" s="762">
        <v>0.65</v>
      </c>
      <c r="SV43" s="755"/>
      <c r="SW43" s="749"/>
      <c r="SX43" s="748">
        <v>1</v>
      </c>
      <c r="SY43" s="748">
        <v>1</v>
      </c>
      <c r="SZ43" s="748">
        <v>1</v>
      </c>
      <c r="TA43" s="748">
        <v>1</v>
      </c>
      <c r="TB43" s="750">
        <v>0.65</v>
      </c>
      <c r="TC43" s="749"/>
      <c r="TD43" s="749"/>
      <c r="TE43" s="748">
        <v>1</v>
      </c>
      <c r="TF43" s="748">
        <v>1</v>
      </c>
      <c r="TG43" s="748">
        <v>1</v>
      </c>
      <c r="TH43" s="748">
        <v>1</v>
      </c>
      <c r="TI43" s="750">
        <v>0</v>
      </c>
      <c r="TJ43" s="749"/>
      <c r="TK43" s="749"/>
      <c r="TL43" s="748">
        <v>1</v>
      </c>
      <c r="TM43" s="748">
        <v>1</v>
      </c>
      <c r="TN43" s="748">
        <v>1</v>
      </c>
      <c r="TO43" s="748">
        <v>1</v>
      </c>
      <c r="TP43" s="750">
        <v>0.65</v>
      </c>
      <c r="TQ43" s="749"/>
      <c r="TR43" s="749"/>
      <c r="TS43" s="748">
        <v>1</v>
      </c>
      <c r="TT43" s="748">
        <v>1</v>
      </c>
      <c r="TU43" s="748">
        <v>1</v>
      </c>
      <c r="TV43" s="748">
        <v>1</v>
      </c>
      <c r="TW43" s="750">
        <v>0.65</v>
      </c>
      <c r="TX43" s="749"/>
      <c r="TY43" s="766"/>
      <c r="TZ43" s="761">
        <v>1</v>
      </c>
      <c r="UA43" s="756">
        <v>0</v>
      </c>
      <c r="UB43" s="748">
        <v>1</v>
      </c>
      <c r="UC43" s="748">
        <v>1</v>
      </c>
      <c r="UD43" s="750">
        <v>0.65</v>
      </c>
      <c r="UE43" s="749"/>
      <c r="UF43" s="749"/>
      <c r="UG43" s="748">
        <v>1</v>
      </c>
      <c r="UH43" s="748">
        <v>1</v>
      </c>
      <c r="UI43" s="748">
        <v>1</v>
      </c>
      <c r="UJ43" s="748">
        <v>1</v>
      </c>
      <c r="UK43" s="750">
        <v>0.65</v>
      </c>
      <c r="UL43" s="749"/>
      <c r="UM43" s="749"/>
      <c r="UN43" s="748">
        <v>1</v>
      </c>
      <c r="UO43" s="748">
        <v>1</v>
      </c>
      <c r="UP43" s="748">
        <v>1</v>
      </c>
      <c r="UQ43" s="748">
        <v>1</v>
      </c>
      <c r="UR43" s="750">
        <v>0.65</v>
      </c>
      <c r="US43" s="749"/>
      <c r="UT43" s="749"/>
      <c r="UU43" s="748">
        <v>1</v>
      </c>
      <c r="UV43" s="748">
        <v>1</v>
      </c>
      <c r="UW43" s="748">
        <v>1</v>
      </c>
      <c r="UX43" s="748">
        <v>1</v>
      </c>
      <c r="UY43" s="750">
        <v>0.65</v>
      </c>
      <c r="UZ43" s="749"/>
      <c r="VA43" s="749"/>
      <c r="VB43" s="748">
        <v>1</v>
      </c>
      <c r="VC43" s="767">
        <v>1</v>
      </c>
      <c r="VD43" s="761">
        <v>1</v>
      </c>
      <c r="VE43" s="761">
        <v>1</v>
      </c>
      <c r="VF43" s="762">
        <v>0.65</v>
      </c>
      <c r="VG43" s="763"/>
      <c r="VH43" s="763"/>
      <c r="VI43" s="761">
        <v>1</v>
      </c>
      <c r="VJ43" s="761">
        <v>1</v>
      </c>
      <c r="VK43" s="761">
        <v>1</v>
      </c>
      <c r="VL43" s="761">
        <v>1</v>
      </c>
      <c r="VM43" s="762">
        <v>0.65</v>
      </c>
      <c r="VN43" s="763"/>
      <c r="VO43" s="763"/>
      <c r="VP43" s="761">
        <v>0</v>
      </c>
      <c r="VQ43" s="761">
        <v>0</v>
      </c>
      <c r="VR43" s="761">
        <v>0</v>
      </c>
      <c r="VS43" s="761">
        <v>0</v>
      </c>
      <c r="VT43" s="762">
        <v>0.65</v>
      </c>
      <c r="VU43" s="763"/>
      <c r="VV43" s="763"/>
      <c r="VW43" s="761">
        <v>1</v>
      </c>
      <c r="VX43" s="761">
        <v>1</v>
      </c>
      <c r="VY43" s="761">
        <v>1</v>
      </c>
      <c r="VZ43" s="761">
        <v>1</v>
      </c>
      <c r="WA43" s="762">
        <v>0.65</v>
      </c>
      <c r="WB43" s="763"/>
      <c r="WC43" s="763"/>
      <c r="WD43" s="761">
        <v>1</v>
      </c>
      <c r="WE43" s="761">
        <v>1</v>
      </c>
      <c r="WF43" s="761">
        <v>1</v>
      </c>
      <c r="WG43" s="761">
        <v>1</v>
      </c>
      <c r="WH43" s="762">
        <v>0.65</v>
      </c>
      <c r="WI43" s="763"/>
      <c r="WJ43" s="763"/>
      <c r="WK43" s="761">
        <v>1</v>
      </c>
      <c r="WL43" s="761">
        <v>1</v>
      </c>
      <c r="WM43" s="761">
        <v>1</v>
      </c>
      <c r="WN43" s="761">
        <v>1</v>
      </c>
      <c r="WO43" s="762">
        <v>0.65</v>
      </c>
      <c r="WP43" s="763"/>
      <c r="WQ43" s="763"/>
      <c r="WR43" s="761">
        <v>0</v>
      </c>
      <c r="WS43" s="761">
        <v>0</v>
      </c>
      <c r="WT43" s="761">
        <v>1</v>
      </c>
      <c r="WU43" s="761">
        <v>1</v>
      </c>
      <c r="WV43" s="762">
        <v>0.65</v>
      </c>
      <c r="WW43" s="763"/>
      <c r="WX43" s="763"/>
      <c r="WY43" s="761">
        <v>1</v>
      </c>
      <c r="WZ43" s="761">
        <v>1</v>
      </c>
      <c r="XA43" s="761">
        <v>1</v>
      </c>
      <c r="XB43" s="761">
        <v>1</v>
      </c>
      <c r="XC43" s="762">
        <v>0.65</v>
      </c>
      <c r="XD43" s="763"/>
      <c r="XE43" s="763"/>
      <c r="XF43" s="761">
        <v>1</v>
      </c>
      <c r="XG43" s="761">
        <v>1</v>
      </c>
      <c r="XH43" s="761">
        <v>1</v>
      </c>
      <c r="XI43" s="761">
        <v>1</v>
      </c>
      <c r="XJ43" s="762">
        <v>0.65</v>
      </c>
      <c r="XK43" s="763"/>
      <c r="XL43" s="763"/>
      <c r="XM43" s="761">
        <v>1</v>
      </c>
      <c r="XN43" s="761">
        <v>1</v>
      </c>
      <c r="XO43" s="761">
        <v>1</v>
      </c>
      <c r="XP43" s="761">
        <v>1</v>
      </c>
      <c r="XQ43" s="762">
        <v>0.65</v>
      </c>
      <c r="XR43" s="763"/>
      <c r="XS43" s="763"/>
      <c r="XT43" s="761">
        <v>1</v>
      </c>
      <c r="XU43" s="761">
        <v>1</v>
      </c>
      <c r="XV43" s="761">
        <v>1</v>
      </c>
      <c r="XW43" s="761">
        <v>1</v>
      </c>
      <c r="XX43" s="762">
        <v>0.65</v>
      </c>
      <c r="XY43" s="763"/>
      <c r="XZ43" s="763"/>
      <c r="YA43" s="761">
        <v>1</v>
      </c>
      <c r="YB43" s="761">
        <v>1</v>
      </c>
      <c r="YC43" s="761">
        <v>1</v>
      </c>
      <c r="YD43" s="761">
        <v>1</v>
      </c>
      <c r="YE43" s="762">
        <v>0.65</v>
      </c>
      <c r="YF43" s="763"/>
      <c r="YG43" s="763"/>
      <c r="YH43" s="761">
        <v>1</v>
      </c>
      <c r="YI43" s="761">
        <v>1</v>
      </c>
      <c r="YJ43" s="761">
        <v>0</v>
      </c>
      <c r="YK43" s="761">
        <v>0</v>
      </c>
      <c r="YL43" s="761">
        <v>0</v>
      </c>
      <c r="YM43" s="763"/>
      <c r="YN43" s="763"/>
      <c r="YO43" s="761">
        <v>1</v>
      </c>
      <c r="YP43" s="761">
        <v>1</v>
      </c>
      <c r="YQ43" s="761">
        <v>1</v>
      </c>
      <c r="YR43" s="761">
        <v>0</v>
      </c>
      <c r="YS43" s="761">
        <v>0.65</v>
      </c>
      <c r="YT43" s="763"/>
      <c r="YU43" s="763"/>
      <c r="YV43" s="761">
        <v>1</v>
      </c>
      <c r="YW43" s="761">
        <v>0</v>
      </c>
      <c r="YX43" s="761">
        <v>1</v>
      </c>
      <c r="YY43" s="761">
        <v>1</v>
      </c>
      <c r="YZ43" s="762">
        <v>0.65</v>
      </c>
      <c r="ZA43" s="763"/>
      <c r="ZB43" s="763"/>
      <c r="ZC43" s="761">
        <v>1</v>
      </c>
      <c r="ZD43" s="761">
        <v>1</v>
      </c>
      <c r="ZE43" s="761">
        <v>1</v>
      </c>
      <c r="ZF43" s="761">
        <v>0</v>
      </c>
      <c r="ZG43" s="762">
        <v>0</v>
      </c>
      <c r="ZH43" s="763"/>
      <c r="ZI43" s="763"/>
      <c r="ZJ43" s="761">
        <v>0</v>
      </c>
      <c r="ZK43" s="761">
        <v>0</v>
      </c>
      <c r="ZL43" s="761">
        <v>0</v>
      </c>
      <c r="ZM43" s="761">
        <v>0</v>
      </c>
      <c r="ZN43" s="762">
        <v>0</v>
      </c>
      <c r="ZO43" s="763"/>
      <c r="ZP43" s="763"/>
      <c r="ZQ43" s="761">
        <v>1</v>
      </c>
      <c r="ZR43" s="761">
        <v>1</v>
      </c>
      <c r="ZS43" s="761">
        <v>1</v>
      </c>
      <c r="ZT43" s="761">
        <v>1</v>
      </c>
      <c r="ZU43" s="762">
        <v>0.65</v>
      </c>
      <c r="ZV43" s="763"/>
      <c r="ZW43" s="763"/>
      <c r="ZX43" s="761">
        <v>1</v>
      </c>
      <c r="ZY43" s="761">
        <v>1</v>
      </c>
      <c r="ZZ43" s="761">
        <v>1</v>
      </c>
      <c r="AAA43" s="761">
        <v>1</v>
      </c>
      <c r="AAB43" s="762">
        <v>0.65</v>
      </c>
      <c r="AAC43" s="763"/>
      <c r="AAD43" s="763"/>
      <c r="AAE43" s="761">
        <v>1</v>
      </c>
      <c r="AAF43" s="761">
        <v>1</v>
      </c>
      <c r="AAG43" s="761">
        <v>1</v>
      </c>
      <c r="AAH43" s="761">
        <v>1</v>
      </c>
      <c r="AAI43" s="762">
        <v>0.65</v>
      </c>
      <c r="AAJ43" s="763"/>
      <c r="AAK43" s="763"/>
      <c r="AAL43" s="761">
        <v>1</v>
      </c>
      <c r="AAM43" s="761">
        <v>1</v>
      </c>
      <c r="AAN43" s="761">
        <v>1</v>
      </c>
      <c r="AAO43" s="761">
        <v>1</v>
      </c>
      <c r="AAP43" s="762">
        <v>0.65</v>
      </c>
      <c r="AAQ43" s="763"/>
      <c r="AAR43" s="763"/>
      <c r="AAS43" s="761">
        <v>1</v>
      </c>
      <c r="AAT43" s="761">
        <v>1</v>
      </c>
      <c r="AAU43" s="761">
        <v>1</v>
      </c>
      <c r="AAV43" s="761">
        <v>1</v>
      </c>
      <c r="AAW43" s="762">
        <v>0.65</v>
      </c>
      <c r="AAX43" s="763"/>
      <c r="AAY43" s="763"/>
      <c r="AAZ43" s="761">
        <v>1</v>
      </c>
      <c r="ABA43" s="761">
        <v>1</v>
      </c>
      <c r="ABB43" s="761">
        <v>1</v>
      </c>
      <c r="ABC43" s="761">
        <v>1</v>
      </c>
      <c r="ABD43" s="762">
        <v>0.65</v>
      </c>
      <c r="ABE43" s="763"/>
      <c r="ABF43" s="763"/>
      <c r="ABG43" s="761">
        <v>1</v>
      </c>
      <c r="ABH43" s="761">
        <v>1</v>
      </c>
      <c r="ABI43" s="761">
        <v>1</v>
      </c>
      <c r="ABJ43" s="761">
        <v>1</v>
      </c>
      <c r="ABK43" s="762">
        <v>0.65</v>
      </c>
      <c r="ABL43" s="763"/>
      <c r="ABM43" s="763"/>
      <c r="ABN43" s="761">
        <v>1</v>
      </c>
      <c r="ABO43" s="761">
        <v>1</v>
      </c>
      <c r="ABP43" s="761">
        <v>1</v>
      </c>
      <c r="ABQ43" s="761">
        <v>1</v>
      </c>
      <c r="ABR43" s="762">
        <v>0.65</v>
      </c>
      <c r="ABS43" s="763"/>
      <c r="ABT43" s="763"/>
      <c r="ABU43" s="761">
        <v>1</v>
      </c>
      <c r="ABV43" s="761">
        <v>1</v>
      </c>
      <c r="ABW43" s="761">
        <v>1</v>
      </c>
      <c r="ABX43" s="761">
        <v>1</v>
      </c>
      <c r="ABY43" s="762">
        <v>0.65</v>
      </c>
      <c r="ABZ43" s="763"/>
      <c r="ACA43" s="763"/>
      <c r="ACB43" s="761">
        <v>1</v>
      </c>
      <c r="ACC43" s="761">
        <v>1</v>
      </c>
      <c r="ACD43" s="761">
        <v>1</v>
      </c>
      <c r="ACE43" s="761">
        <v>1</v>
      </c>
      <c r="ACF43" s="762">
        <v>0.65</v>
      </c>
      <c r="ACG43" s="763"/>
      <c r="ACH43" s="763"/>
      <c r="ACI43" s="761">
        <v>0</v>
      </c>
      <c r="ACJ43" s="761">
        <v>1</v>
      </c>
      <c r="ACK43" s="761">
        <v>1</v>
      </c>
      <c r="ACL43" s="761">
        <v>1</v>
      </c>
      <c r="ACM43" s="762">
        <v>0.65</v>
      </c>
      <c r="ACN43" s="763"/>
      <c r="ACO43" s="763"/>
      <c r="ACP43" s="761">
        <v>1</v>
      </c>
      <c r="ACQ43" s="761">
        <v>1</v>
      </c>
      <c r="ACR43" s="761">
        <v>1</v>
      </c>
      <c r="ACS43" s="761">
        <v>1</v>
      </c>
      <c r="ACT43" s="762">
        <v>0.65</v>
      </c>
      <c r="ACU43" s="763"/>
      <c r="ACV43" s="763"/>
      <c r="ACW43" s="761">
        <v>1</v>
      </c>
      <c r="ACX43" s="761">
        <v>1</v>
      </c>
      <c r="ACY43" s="761">
        <v>1</v>
      </c>
      <c r="ACZ43" s="761">
        <v>1</v>
      </c>
      <c r="ADA43" s="762">
        <v>0.65</v>
      </c>
      <c r="ADB43" s="763"/>
      <c r="ADC43" s="763"/>
      <c r="ADD43" s="761">
        <v>1</v>
      </c>
      <c r="ADE43" s="761">
        <v>1</v>
      </c>
      <c r="ADF43" s="761">
        <v>1</v>
      </c>
      <c r="ADG43" s="761">
        <v>1</v>
      </c>
      <c r="ADH43" s="762">
        <v>0</v>
      </c>
      <c r="ADI43" s="763"/>
      <c r="ADJ43" s="763"/>
      <c r="ADK43" s="761">
        <v>1</v>
      </c>
      <c r="ADL43" s="761">
        <v>1</v>
      </c>
      <c r="ADM43" s="761">
        <v>1</v>
      </c>
      <c r="ADN43" s="761">
        <v>1</v>
      </c>
      <c r="ADO43" s="762">
        <v>0.65</v>
      </c>
      <c r="ADP43" s="763"/>
      <c r="ADQ43" s="763"/>
      <c r="ADR43" s="761">
        <v>0</v>
      </c>
      <c r="ADS43" s="761">
        <v>0</v>
      </c>
      <c r="ADT43" s="761">
        <v>0</v>
      </c>
      <c r="ADU43" s="761">
        <v>0</v>
      </c>
      <c r="ADV43" s="762">
        <v>0</v>
      </c>
      <c r="ADW43" s="763"/>
      <c r="ADX43" s="763"/>
      <c r="ADY43" s="761">
        <v>0</v>
      </c>
      <c r="ADZ43" s="761">
        <v>0</v>
      </c>
      <c r="AEA43" s="761">
        <v>0</v>
      </c>
      <c r="AEB43" s="761">
        <v>0</v>
      </c>
      <c r="AEC43" s="762">
        <v>0</v>
      </c>
      <c r="AED43" s="763"/>
      <c r="AEE43" s="763"/>
      <c r="AEF43" s="761">
        <v>0</v>
      </c>
      <c r="AEG43" s="761">
        <v>0</v>
      </c>
      <c r="AEH43" s="761">
        <v>0</v>
      </c>
      <c r="AEI43" s="761">
        <v>1</v>
      </c>
      <c r="AEJ43" s="762">
        <v>0.65</v>
      </c>
      <c r="AEK43" s="763"/>
      <c r="AEL43" s="763"/>
      <c r="AEM43" s="761">
        <v>1</v>
      </c>
      <c r="AEN43" s="761">
        <v>1</v>
      </c>
      <c r="AEO43" s="761">
        <v>1</v>
      </c>
      <c r="AEP43" s="761">
        <v>0</v>
      </c>
      <c r="AEQ43" s="762">
        <v>0.65</v>
      </c>
      <c r="AER43" s="763"/>
      <c r="AES43" s="763"/>
      <c r="AET43" s="761">
        <v>1</v>
      </c>
      <c r="AEU43" s="761">
        <v>1</v>
      </c>
      <c r="AEV43" s="761">
        <v>1</v>
      </c>
      <c r="AEW43" s="761">
        <v>1</v>
      </c>
      <c r="AEX43" s="762">
        <v>0.65</v>
      </c>
      <c r="AEY43" s="763"/>
      <c r="AEZ43" s="763"/>
      <c r="AFA43" s="761">
        <v>1</v>
      </c>
      <c r="AFB43" s="761">
        <v>1</v>
      </c>
      <c r="AFC43" s="761">
        <v>0</v>
      </c>
      <c r="AFD43" s="761">
        <v>0</v>
      </c>
      <c r="AFE43" s="762">
        <v>0</v>
      </c>
      <c r="AFF43" s="763"/>
      <c r="AFG43" s="763"/>
      <c r="AFH43" s="761">
        <v>0</v>
      </c>
      <c r="AFI43" s="761">
        <v>0</v>
      </c>
      <c r="AFJ43" s="761">
        <v>0</v>
      </c>
      <c r="AFK43" s="761">
        <v>1</v>
      </c>
      <c r="AFL43" s="762">
        <v>0.65</v>
      </c>
      <c r="AFM43" s="763"/>
      <c r="AFN43" s="763"/>
      <c r="AFO43" s="761">
        <v>1</v>
      </c>
      <c r="AFP43" s="761">
        <v>1</v>
      </c>
      <c r="AFQ43" s="761">
        <v>1</v>
      </c>
      <c r="AFR43" s="761">
        <v>1</v>
      </c>
      <c r="AFS43" s="762">
        <v>0.65</v>
      </c>
      <c r="AFT43" s="763"/>
      <c r="AFU43" s="763"/>
      <c r="AFV43" s="761">
        <v>1</v>
      </c>
      <c r="AFW43" s="761">
        <v>1</v>
      </c>
      <c r="AFX43" s="761">
        <v>1</v>
      </c>
      <c r="AFY43" s="761">
        <v>1</v>
      </c>
      <c r="AFZ43" s="762">
        <v>0.65</v>
      </c>
      <c r="AGA43" s="763"/>
      <c r="AGB43" s="763"/>
      <c r="AGC43" s="761">
        <v>1</v>
      </c>
      <c r="AGD43" s="761">
        <v>1</v>
      </c>
      <c r="AGE43" s="761">
        <v>1</v>
      </c>
      <c r="AGF43" s="761">
        <v>1</v>
      </c>
      <c r="AGG43" s="762">
        <v>0.65</v>
      </c>
      <c r="AGH43" s="763"/>
      <c r="AGI43" s="763"/>
      <c r="AGJ43" s="761">
        <v>1</v>
      </c>
      <c r="AGK43" s="761">
        <v>1</v>
      </c>
      <c r="AGL43" s="761">
        <v>1</v>
      </c>
      <c r="AGM43" s="761">
        <v>1</v>
      </c>
      <c r="AGN43" s="762">
        <v>0.65</v>
      </c>
      <c r="AGO43" s="763"/>
      <c r="AGP43" s="763"/>
      <c r="AGQ43" s="761">
        <v>1</v>
      </c>
      <c r="AGR43" s="761">
        <v>1</v>
      </c>
      <c r="AGS43" s="761">
        <v>1</v>
      </c>
      <c r="AGT43" s="761">
        <v>0</v>
      </c>
      <c r="AGU43" s="762">
        <v>0.65</v>
      </c>
      <c r="AGV43" s="763"/>
      <c r="AGW43" s="763"/>
      <c r="AGX43" s="761">
        <v>1</v>
      </c>
      <c r="AGY43" s="761">
        <v>1</v>
      </c>
      <c r="AGZ43" s="761">
        <v>1</v>
      </c>
      <c r="AHA43" s="761">
        <v>1</v>
      </c>
      <c r="AHB43" s="762">
        <v>0.65</v>
      </c>
      <c r="AHC43" s="763"/>
      <c r="AHD43" s="763"/>
      <c r="AHE43" s="761">
        <v>1</v>
      </c>
      <c r="AHF43" s="761">
        <v>1</v>
      </c>
      <c r="AHG43" s="761">
        <v>1</v>
      </c>
      <c r="AHH43" s="761">
        <v>1</v>
      </c>
      <c r="AHI43" s="762">
        <v>0</v>
      </c>
      <c r="AHJ43" s="763"/>
      <c r="AHK43" s="763"/>
      <c r="AHL43" s="761">
        <v>1</v>
      </c>
      <c r="AHM43" s="761">
        <v>1</v>
      </c>
      <c r="AHN43" s="761">
        <v>1</v>
      </c>
      <c r="AHO43" s="761">
        <v>1</v>
      </c>
      <c r="AHP43" s="762">
        <v>0.65</v>
      </c>
      <c r="AHQ43" s="763"/>
      <c r="AHR43" s="763"/>
      <c r="AHS43" s="761">
        <v>1</v>
      </c>
      <c r="AHT43" s="761">
        <v>1</v>
      </c>
      <c r="AHU43" s="761">
        <v>1</v>
      </c>
      <c r="AHV43" s="761">
        <v>1</v>
      </c>
      <c r="AHW43" s="762">
        <v>0.65</v>
      </c>
      <c r="AHX43" s="763"/>
      <c r="AHY43" s="763"/>
      <c r="AHZ43" s="761">
        <v>1</v>
      </c>
      <c r="AIA43" s="761">
        <v>1</v>
      </c>
      <c r="AIB43" s="761">
        <v>1</v>
      </c>
      <c r="AIC43" s="761">
        <v>1</v>
      </c>
      <c r="AID43" s="762">
        <v>0.65</v>
      </c>
      <c r="AIE43" s="763"/>
      <c r="AIF43" s="763"/>
      <c r="AIG43" s="761">
        <v>1</v>
      </c>
      <c r="AIH43" s="761">
        <v>1</v>
      </c>
      <c r="AII43" s="761">
        <v>1</v>
      </c>
      <c r="AIJ43" s="761">
        <v>1</v>
      </c>
      <c r="AIK43" s="762">
        <v>0.65</v>
      </c>
      <c r="AIL43" s="763"/>
      <c r="AIM43" s="763"/>
      <c r="AIN43" s="761">
        <v>1</v>
      </c>
      <c r="AIO43" s="761">
        <v>1</v>
      </c>
      <c r="AIP43" s="761">
        <v>1</v>
      </c>
      <c r="AIQ43" s="761">
        <v>1</v>
      </c>
      <c r="AIR43" s="762">
        <v>0.65</v>
      </c>
      <c r="AIS43" s="763"/>
      <c r="AIT43" s="763"/>
      <c r="AIU43" s="761">
        <v>1</v>
      </c>
      <c r="AIV43" s="761">
        <v>1</v>
      </c>
      <c r="AIW43" s="761">
        <v>1</v>
      </c>
      <c r="AIX43" s="761">
        <v>1</v>
      </c>
      <c r="AIY43" s="762">
        <v>0.65</v>
      </c>
      <c r="AIZ43" s="763"/>
      <c r="AJA43" s="763"/>
      <c r="AJB43" s="761">
        <v>1</v>
      </c>
      <c r="AJC43" s="761">
        <v>1</v>
      </c>
      <c r="AJD43" s="761">
        <v>1</v>
      </c>
      <c r="AJE43" s="761">
        <v>1</v>
      </c>
      <c r="AJF43" s="762">
        <v>0.65</v>
      </c>
      <c r="AJG43" s="763"/>
      <c r="AJH43" s="763"/>
      <c r="AJI43" s="761">
        <v>1</v>
      </c>
      <c r="AJJ43" s="761">
        <v>1</v>
      </c>
      <c r="AJK43" s="761">
        <v>1</v>
      </c>
      <c r="AJL43" s="761">
        <v>1</v>
      </c>
      <c r="AJM43" s="762">
        <v>0.65</v>
      </c>
      <c r="AJN43" s="763"/>
      <c r="AJO43" s="763"/>
      <c r="AJP43" s="761">
        <v>1</v>
      </c>
      <c r="AJQ43" s="761">
        <v>1</v>
      </c>
      <c r="AJR43" s="761">
        <v>1</v>
      </c>
      <c r="AJS43" s="761">
        <v>1</v>
      </c>
      <c r="AJT43" s="762">
        <v>0.65</v>
      </c>
      <c r="AJU43" s="763"/>
      <c r="AJV43" s="763"/>
      <c r="AJW43" s="761">
        <v>1</v>
      </c>
      <c r="AJX43" s="761">
        <v>1</v>
      </c>
      <c r="AJY43" s="761">
        <v>1</v>
      </c>
      <c r="AJZ43" s="761">
        <v>1</v>
      </c>
      <c r="AKA43" s="762">
        <v>0.65</v>
      </c>
      <c r="AKB43" s="763"/>
      <c r="AKC43" s="763"/>
      <c r="AKD43" s="761">
        <v>1</v>
      </c>
      <c r="AKE43" s="761">
        <v>1</v>
      </c>
      <c r="AKF43" s="761">
        <v>1</v>
      </c>
      <c r="AKG43" s="761">
        <v>1</v>
      </c>
      <c r="AKH43" s="762">
        <v>0.65</v>
      </c>
      <c r="AKI43" s="763"/>
      <c r="AKJ43" s="763"/>
      <c r="AKK43" s="761">
        <v>1</v>
      </c>
      <c r="AKL43" s="761">
        <v>1</v>
      </c>
      <c r="AKM43" s="761">
        <v>1</v>
      </c>
      <c r="AKN43" s="761">
        <v>1</v>
      </c>
      <c r="AKO43" s="762">
        <v>0.65</v>
      </c>
      <c r="AKP43" s="763"/>
      <c r="AKQ43" s="763"/>
      <c r="AKR43" s="761">
        <v>1</v>
      </c>
      <c r="AKS43" s="761">
        <v>1</v>
      </c>
      <c r="AKT43" s="761">
        <v>0</v>
      </c>
      <c r="AKU43" s="761">
        <v>1</v>
      </c>
      <c r="AKV43" s="762">
        <v>0.65</v>
      </c>
      <c r="AKW43" s="763"/>
      <c r="AKX43" s="763"/>
      <c r="AKY43" s="761">
        <v>1</v>
      </c>
      <c r="AKZ43" s="761">
        <v>1</v>
      </c>
      <c r="ALA43" s="761">
        <v>1</v>
      </c>
      <c r="ALB43" s="761">
        <v>1</v>
      </c>
      <c r="ALC43" s="762">
        <v>0.65</v>
      </c>
      <c r="ALD43" s="763"/>
      <c r="ALE43" s="763"/>
      <c r="ALF43" s="761">
        <v>1</v>
      </c>
      <c r="ALG43" s="761">
        <v>1</v>
      </c>
      <c r="ALH43" s="761">
        <v>1</v>
      </c>
      <c r="ALI43" s="761">
        <v>1</v>
      </c>
      <c r="ALJ43" s="762">
        <v>0.65</v>
      </c>
      <c r="ALK43" s="763"/>
      <c r="ALL43" s="763"/>
      <c r="ALM43" s="761">
        <v>1</v>
      </c>
      <c r="ALN43" s="761">
        <v>1</v>
      </c>
      <c r="ALO43" s="761">
        <v>1</v>
      </c>
      <c r="ALP43" s="761">
        <v>1</v>
      </c>
      <c r="ALQ43" s="762">
        <v>0.65</v>
      </c>
      <c r="ALR43" s="763"/>
      <c r="ALS43" s="763"/>
      <c r="ALT43" s="761">
        <v>1</v>
      </c>
      <c r="ALU43" s="761">
        <v>1</v>
      </c>
      <c r="ALV43" s="761">
        <v>1</v>
      </c>
      <c r="ALW43" s="761">
        <v>1</v>
      </c>
      <c r="ALX43" s="762">
        <v>0.65</v>
      </c>
      <c r="ALY43" s="763"/>
      <c r="ALZ43" s="763"/>
      <c r="AMA43" s="761">
        <v>1</v>
      </c>
      <c r="AMB43" s="761">
        <v>1</v>
      </c>
      <c r="AMC43" s="761">
        <v>1</v>
      </c>
      <c r="AMD43" s="761">
        <v>1</v>
      </c>
      <c r="AME43" s="762">
        <v>0.65</v>
      </c>
      <c r="AMF43" s="763"/>
      <c r="AMG43" s="763"/>
      <c r="AMH43" s="761">
        <v>1</v>
      </c>
      <c r="AMI43" s="761">
        <v>1</v>
      </c>
      <c r="AMJ43" s="761">
        <v>1</v>
      </c>
      <c r="AMK43" s="761">
        <v>0</v>
      </c>
      <c r="AML43" s="762">
        <v>0</v>
      </c>
      <c r="AMM43" s="763"/>
      <c r="AMN43" s="763"/>
      <c r="AMO43" s="761">
        <v>1</v>
      </c>
      <c r="AMP43" s="761">
        <v>1</v>
      </c>
      <c r="AMQ43" s="761">
        <v>1</v>
      </c>
      <c r="AMR43" s="761">
        <v>0</v>
      </c>
      <c r="AMS43" s="762">
        <v>0</v>
      </c>
      <c r="AMT43" s="763"/>
      <c r="AMU43" s="763"/>
      <c r="AMV43" s="761">
        <v>1</v>
      </c>
      <c r="AMW43" s="761">
        <v>1</v>
      </c>
      <c r="AMX43" s="761">
        <v>0</v>
      </c>
      <c r="AMY43" s="761">
        <v>1</v>
      </c>
      <c r="AMZ43" s="762">
        <v>0.65</v>
      </c>
      <c r="ANA43" s="763"/>
      <c r="ANB43" s="763"/>
      <c r="ANC43" s="761">
        <v>1</v>
      </c>
      <c r="AND43" s="761">
        <v>1</v>
      </c>
      <c r="ANE43" s="761">
        <v>1</v>
      </c>
      <c r="ANF43" s="761">
        <v>1</v>
      </c>
      <c r="ANG43" s="762">
        <v>0.65</v>
      </c>
      <c r="ANH43" s="763"/>
      <c r="ANI43" s="763"/>
      <c r="ANJ43" s="761">
        <v>1</v>
      </c>
      <c r="ANK43" s="761">
        <v>1</v>
      </c>
      <c r="ANL43" s="761">
        <v>1</v>
      </c>
      <c r="ANM43" s="761">
        <v>1</v>
      </c>
      <c r="ANN43" s="762">
        <v>0.65</v>
      </c>
      <c r="ANO43" s="763"/>
      <c r="ANP43" s="763"/>
      <c r="ANQ43" s="761">
        <v>1</v>
      </c>
      <c r="ANR43" s="761">
        <v>1</v>
      </c>
      <c r="ANS43" s="761">
        <v>1</v>
      </c>
      <c r="ANT43" s="761">
        <v>1</v>
      </c>
      <c r="ANU43" s="762">
        <v>0.65</v>
      </c>
      <c r="ANV43" s="763"/>
      <c r="ANW43" s="763"/>
      <c r="ANX43" s="761">
        <v>1</v>
      </c>
      <c r="ANY43" s="761">
        <v>1</v>
      </c>
      <c r="ANZ43" s="761">
        <v>1</v>
      </c>
      <c r="AOA43" s="761">
        <v>1</v>
      </c>
      <c r="AOB43" s="762">
        <v>0.65</v>
      </c>
      <c r="AOC43" s="763"/>
      <c r="AOD43" s="763"/>
      <c r="AOE43" s="761">
        <v>1</v>
      </c>
      <c r="AOF43" s="761">
        <v>1</v>
      </c>
      <c r="AOG43" s="761">
        <v>1</v>
      </c>
      <c r="AOH43" s="761">
        <v>1</v>
      </c>
      <c r="AOI43" s="762">
        <v>0.65</v>
      </c>
      <c r="AOJ43" s="763"/>
      <c r="AOK43" s="763"/>
      <c r="AOL43" s="761">
        <v>1</v>
      </c>
      <c r="AOM43" s="761">
        <v>1</v>
      </c>
      <c r="AON43" s="761">
        <v>1</v>
      </c>
      <c r="AOO43" s="761">
        <v>1</v>
      </c>
      <c r="AOP43" s="762">
        <v>0.65</v>
      </c>
      <c r="AOQ43" s="763"/>
      <c r="AOR43" s="763"/>
      <c r="AOS43" s="761">
        <v>1</v>
      </c>
      <c r="AOT43" s="761">
        <v>1</v>
      </c>
      <c r="AOU43" s="761">
        <v>1</v>
      </c>
      <c r="AOV43" s="761">
        <v>1</v>
      </c>
      <c r="AOW43" s="762">
        <v>0.65</v>
      </c>
    </row>
    <row r="44" spans="1:1089" s="764" customFormat="1" ht="10.5" customHeight="1">
      <c r="A44" s="771" t="s">
        <v>187</v>
      </c>
      <c r="B44" s="771" t="s">
        <v>188</v>
      </c>
      <c r="C44" s="772" t="str">
        <f t="shared" si="1"/>
        <v>Aleksandra Błaszczyk</v>
      </c>
      <c r="D44" s="771" t="s">
        <v>146</v>
      </c>
      <c r="E44" s="771" t="s">
        <v>7</v>
      </c>
      <c r="F44" s="757"/>
      <c r="G44" s="713">
        <v>1</v>
      </c>
      <c r="H44" s="713">
        <v>1</v>
      </c>
      <c r="I44" s="713">
        <v>1</v>
      </c>
      <c r="J44" s="713">
        <v>1</v>
      </c>
      <c r="K44" s="714">
        <v>0.65</v>
      </c>
      <c r="L44" s="715">
        <v>0</v>
      </c>
      <c r="M44" s="715">
        <v>0</v>
      </c>
      <c r="N44" s="713">
        <v>1</v>
      </c>
      <c r="O44" s="713">
        <v>1</v>
      </c>
      <c r="P44" s="713">
        <v>1</v>
      </c>
      <c r="Q44" s="713">
        <v>1</v>
      </c>
      <c r="R44" s="714">
        <v>0.65</v>
      </c>
      <c r="S44" s="715">
        <v>0</v>
      </c>
      <c r="T44" s="715">
        <v>0</v>
      </c>
      <c r="U44" s="713">
        <v>1</v>
      </c>
      <c r="V44" s="713">
        <v>1</v>
      </c>
      <c r="W44" s="713">
        <v>1</v>
      </c>
      <c r="X44" s="713">
        <v>1</v>
      </c>
      <c r="Y44" s="714">
        <v>0.65</v>
      </c>
      <c r="Z44" s="715">
        <v>0</v>
      </c>
      <c r="AA44" s="715">
        <v>0</v>
      </c>
      <c r="AB44" s="713">
        <v>0</v>
      </c>
      <c r="AC44" s="713">
        <v>1</v>
      </c>
      <c r="AD44" s="713">
        <v>1</v>
      </c>
      <c r="AE44" s="713">
        <v>1</v>
      </c>
      <c r="AF44" s="714">
        <v>0.65</v>
      </c>
      <c r="AG44" s="715">
        <v>0</v>
      </c>
      <c r="AH44" s="715">
        <v>0</v>
      </c>
      <c r="AI44" s="713">
        <v>1</v>
      </c>
      <c r="AJ44" s="713">
        <v>1</v>
      </c>
      <c r="AK44" s="713">
        <v>1</v>
      </c>
      <c r="AL44" s="713">
        <v>1</v>
      </c>
      <c r="AM44" s="714">
        <v>0.65</v>
      </c>
      <c r="AN44" s="715">
        <v>0</v>
      </c>
      <c r="AO44" s="715">
        <v>0</v>
      </c>
      <c r="AP44" s="713">
        <v>1</v>
      </c>
      <c r="AQ44" s="713">
        <v>1</v>
      </c>
      <c r="AR44" s="713">
        <v>1</v>
      </c>
      <c r="AS44" s="713">
        <v>1</v>
      </c>
      <c r="AT44" s="714">
        <v>0.65</v>
      </c>
      <c r="AU44" s="715">
        <v>0</v>
      </c>
      <c r="AV44" s="715">
        <v>0</v>
      </c>
      <c r="AW44" s="713">
        <v>1</v>
      </c>
      <c r="AX44" s="713">
        <v>1</v>
      </c>
      <c r="AY44" s="713">
        <v>1</v>
      </c>
      <c r="AZ44" s="713">
        <v>1</v>
      </c>
      <c r="BA44" s="714">
        <v>0.65</v>
      </c>
      <c r="BB44" s="715">
        <v>0</v>
      </c>
      <c r="BC44" s="715">
        <v>0</v>
      </c>
      <c r="BD44" s="716">
        <v>0</v>
      </c>
      <c r="BE44" s="716">
        <v>0</v>
      </c>
      <c r="BF44" s="716">
        <v>0</v>
      </c>
      <c r="BG44" s="716">
        <v>0</v>
      </c>
      <c r="BH44" s="716">
        <v>0</v>
      </c>
      <c r="BI44" s="717">
        <v>0</v>
      </c>
      <c r="BJ44" s="717">
        <v>0</v>
      </c>
      <c r="BK44" s="716">
        <v>1</v>
      </c>
      <c r="BL44" s="716">
        <v>1</v>
      </c>
      <c r="BM44" s="716">
        <v>1</v>
      </c>
      <c r="BN44" s="716">
        <v>1</v>
      </c>
      <c r="BO44" s="718">
        <v>0.65</v>
      </c>
      <c r="BP44" s="717">
        <v>0</v>
      </c>
      <c r="BQ44" s="717">
        <v>0</v>
      </c>
      <c r="BR44" s="716">
        <v>0</v>
      </c>
      <c r="BS44" s="716">
        <v>0</v>
      </c>
      <c r="BT44" s="716">
        <v>1</v>
      </c>
      <c r="BU44" s="716">
        <v>1</v>
      </c>
      <c r="BV44" s="718">
        <v>0.65</v>
      </c>
      <c r="BW44" s="717">
        <v>0</v>
      </c>
      <c r="BX44" s="717">
        <v>0</v>
      </c>
      <c r="BY44" s="716">
        <v>1</v>
      </c>
      <c r="BZ44" s="716">
        <v>1</v>
      </c>
      <c r="CA44" s="716">
        <v>1</v>
      </c>
      <c r="CB44" s="716">
        <v>1</v>
      </c>
      <c r="CC44" s="718">
        <v>0.65</v>
      </c>
      <c r="CD44" s="717">
        <v>0</v>
      </c>
      <c r="CE44" s="717">
        <v>0</v>
      </c>
      <c r="CF44" s="716">
        <v>1</v>
      </c>
      <c r="CG44" s="716">
        <v>1</v>
      </c>
      <c r="CH44" s="716">
        <v>1</v>
      </c>
      <c r="CI44" s="716">
        <v>0</v>
      </c>
      <c r="CJ44" s="716">
        <v>0</v>
      </c>
      <c r="CK44" s="717">
        <v>0</v>
      </c>
      <c r="CL44" s="717">
        <v>0</v>
      </c>
      <c r="CM44" s="716">
        <v>0</v>
      </c>
      <c r="CN44" s="716">
        <v>1</v>
      </c>
      <c r="CO44" s="716">
        <v>1</v>
      </c>
      <c r="CP44" s="716">
        <v>1</v>
      </c>
      <c r="CQ44" s="718">
        <v>0.65</v>
      </c>
      <c r="CR44" s="717">
        <v>0</v>
      </c>
      <c r="CS44" s="717">
        <v>0</v>
      </c>
      <c r="CT44" s="716">
        <v>1</v>
      </c>
      <c r="CU44" s="716">
        <v>1</v>
      </c>
      <c r="CV44" s="716">
        <v>1</v>
      </c>
      <c r="CW44" s="716">
        <v>1</v>
      </c>
      <c r="CX44" s="718">
        <v>0.65</v>
      </c>
      <c r="CY44" s="717">
        <v>0</v>
      </c>
      <c r="CZ44" s="717">
        <v>0</v>
      </c>
      <c r="DA44" s="716">
        <v>1</v>
      </c>
      <c r="DB44" s="716">
        <v>1</v>
      </c>
      <c r="DC44" s="716">
        <v>1</v>
      </c>
      <c r="DD44" s="716">
        <v>1</v>
      </c>
      <c r="DE44" s="718">
        <v>0.65</v>
      </c>
      <c r="DF44" s="717">
        <v>0</v>
      </c>
      <c r="DG44" s="717">
        <v>0</v>
      </c>
      <c r="DH44" s="716">
        <v>1</v>
      </c>
      <c r="DI44" s="716">
        <v>1</v>
      </c>
      <c r="DJ44" s="716">
        <v>1</v>
      </c>
      <c r="DK44" s="716">
        <v>0</v>
      </c>
      <c r="DL44" s="716">
        <v>0</v>
      </c>
      <c r="DM44" s="717">
        <v>0</v>
      </c>
      <c r="DN44" s="717">
        <v>0</v>
      </c>
      <c r="DO44" s="716">
        <v>1</v>
      </c>
      <c r="DP44" s="716">
        <v>1</v>
      </c>
      <c r="DQ44" s="716">
        <v>1</v>
      </c>
      <c r="DR44" s="716">
        <v>1</v>
      </c>
      <c r="DS44" s="718">
        <v>0.65</v>
      </c>
      <c r="DT44" s="717">
        <v>0</v>
      </c>
      <c r="DU44" s="717">
        <v>0</v>
      </c>
      <c r="DV44" s="716">
        <v>1</v>
      </c>
      <c r="DW44" s="716">
        <v>1</v>
      </c>
      <c r="DX44" s="716">
        <v>1</v>
      </c>
      <c r="DY44" s="716">
        <v>1</v>
      </c>
      <c r="DZ44" s="718">
        <v>0.65</v>
      </c>
      <c r="EA44" s="717">
        <v>0</v>
      </c>
      <c r="EB44" s="717">
        <v>0</v>
      </c>
      <c r="EC44" s="716">
        <v>0</v>
      </c>
      <c r="ED44" s="716">
        <v>0</v>
      </c>
      <c r="EE44" s="716">
        <v>1</v>
      </c>
      <c r="EF44" s="716">
        <v>1</v>
      </c>
      <c r="EG44" s="718">
        <v>0.65</v>
      </c>
      <c r="EH44" s="717">
        <v>0</v>
      </c>
      <c r="EI44" s="717">
        <v>0</v>
      </c>
      <c r="EJ44" s="716">
        <v>1</v>
      </c>
      <c r="EK44" s="716">
        <v>1</v>
      </c>
      <c r="EL44" s="716">
        <v>1</v>
      </c>
      <c r="EM44" s="716">
        <v>1</v>
      </c>
      <c r="EN44" s="718">
        <v>0.65</v>
      </c>
      <c r="EO44" s="717">
        <v>0</v>
      </c>
      <c r="EP44" s="717">
        <v>0</v>
      </c>
      <c r="EQ44" s="716">
        <v>1</v>
      </c>
      <c r="ER44" s="716">
        <v>0</v>
      </c>
      <c r="ES44" s="716">
        <v>0</v>
      </c>
      <c r="ET44" s="716">
        <v>1</v>
      </c>
      <c r="EU44" s="718">
        <v>0.65</v>
      </c>
      <c r="EV44" s="717">
        <v>0</v>
      </c>
      <c r="EW44" s="717">
        <v>0</v>
      </c>
      <c r="EX44" s="716">
        <v>1</v>
      </c>
      <c r="EY44" s="716">
        <v>1</v>
      </c>
      <c r="EZ44" s="716">
        <v>1</v>
      </c>
      <c r="FA44" s="716">
        <v>1</v>
      </c>
      <c r="FB44" s="718">
        <v>0.65</v>
      </c>
      <c r="FC44" s="717">
        <v>0</v>
      </c>
      <c r="FD44" s="717">
        <v>0</v>
      </c>
      <c r="FE44" s="716">
        <v>1</v>
      </c>
      <c r="FF44" s="716">
        <v>1</v>
      </c>
      <c r="FG44" s="716">
        <v>1</v>
      </c>
      <c r="FH44" s="716">
        <v>0</v>
      </c>
      <c r="FI44" s="718">
        <v>0</v>
      </c>
      <c r="FJ44" s="717">
        <v>0</v>
      </c>
      <c r="FK44" s="717">
        <v>0</v>
      </c>
      <c r="FL44" s="716">
        <v>0</v>
      </c>
      <c r="FM44" s="716">
        <v>1</v>
      </c>
      <c r="FN44" s="716">
        <v>1</v>
      </c>
      <c r="FO44" s="716">
        <v>1</v>
      </c>
      <c r="FP44" s="718">
        <v>0.65</v>
      </c>
      <c r="FQ44" s="717">
        <v>0</v>
      </c>
      <c r="FR44" s="717">
        <v>0</v>
      </c>
      <c r="FS44" s="716">
        <v>1</v>
      </c>
      <c r="FT44" s="716">
        <v>1</v>
      </c>
      <c r="FU44" s="716">
        <v>1</v>
      </c>
      <c r="FV44" s="716">
        <v>0</v>
      </c>
      <c r="FW44" s="718">
        <v>0.65</v>
      </c>
      <c r="FX44" s="717">
        <v>0</v>
      </c>
      <c r="FY44" s="717">
        <v>0</v>
      </c>
      <c r="FZ44" s="716">
        <v>1</v>
      </c>
      <c r="GA44" s="716">
        <v>1</v>
      </c>
      <c r="GB44" s="716">
        <v>1</v>
      </c>
      <c r="GC44" s="716">
        <v>1</v>
      </c>
      <c r="GD44" s="718">
        <v>0.65</v>
      </c>
      <c r="GE44" s="717">
        <v>0</v>
      </c>
      <c r="GF44" s="717">
        <v>0</v>
      </c>
      <c r="GG44" s="716">
        <v>1</v>
      </c>
      <c r="GH44" s="716">
        <v>1</v>
      </c>
      <c r="GI44" s="716">
        <v>0</v>
      </c>
      <c r="GJ44" s="716">
        <v>1</v>
      </c>
      <c r="GK44" s="718">
        <v>0.65</v>
      </c>
      <c r="GL44" s="717">
        <v>0</v>
      </c>
      <c r="GM44" s="717">
        <v>0</v>
      </c>
      <c r="GN44" s="716">
        <v>1</v>
      </c>
      <c r="GO44" s="716">
        <v>1</v>
      </c>
      <c r="GP44" s="716">
        <v>1</v>
      </c>
      <c r="GQ44" s="716">
        <v>1</v>
      </c>
      <c r="GR44" s="718">
        <v>0.65</v>
      </c>
      <c r="GS44" s="717">
        <v>0</v>
      </c>
      <c r="GT44" s="717">
        <v>0</v>
      </c>
      <c r="GU44" s="716">
        <v>0</v>
      </c>
      <c r="GV44" s="716">
        <v>0</v>
      </c>
      <c r="GW44" s="716">
        <v>0</v>
      </c>
      <c r="GX44" s="716">
        <v>1</v>
      </c>
      <c r="GY44" s="718">
        <v>0.65</v>
      </c>
      <c r="GZ44" s="717">
        <v>0</v>
      </c>
      <c r="HA44" s="717">
        <v>0</v>
      </c>
      <c r="HB44" s="716">
        <v>0</v>
      </c>
      <c r="HC44" s="716">
        <v>0</v>
      </c>
      <c r="HD44" s="716">
        <v>0</v>
      </c>
      <c r="HE44" s="716">
        <v>0</v>
      </c>
      <c r="HF44" s="716">
        <v>0</v>
      </c>
      <c r="HG44" s="717">
        <v>0</v>
      </c>
      <c r="HH44" s="717">
        <v>0</v>
      </c>
      <c r="HI44" s="716">
        <v>1</v>
      </c>
      <c r="HJ44" s="716">
        <v>1</v>
      </c>
      <c r="HK44" s="716">
        <v>1</v>
      </c>
      <c r="HL44" s="716">
        <v>1</v>
      </c>
      <c r="HM44" s="718">
        <v>0.65</v>
      </c>
      <c r="HN44" s="717">
        <v>0</v>
      </c>
      <c r="HO44" s="717">
        <v>0</v>
      </c>
      <c r="HP44" s="716">
        <v>1</v>
      </c>
      <c r="HQ44" s="716">
        <v>1</v>
      </c>
      <c r="HR44" s="716">
        <v>1</v>
      </c>
      <c r="HS44" s="716">
        <v>1</v>
      </c>
      <c r="HT44" s="718">
        <v>0.65</v>
      </c>
      <c r="HU44" s="717">
        <v>0</v>
      </c>
      <c r="HV44" s="717">
        <v>0</v>
      </c>
      <c r="HW44" s="716">
        <v>1</v>
      </c>
      <c r="HX44" s="716">
        <v>1</v>
      </c>
      <c r="HY44" s="716">
        <v>1</v>
      </c>
      <c r="HZ44" s="716">
        <v>0</v>
      </c>
      <c r="IA44" s="716">
        <v>0</v>
      </c>
      <c r="IB44" s="717">
        <v>0</v>
      </c>
      <c r="IC44" s="717">
        <v>0</v>
      </c>
      <c r="ID44" s="716">
        <v>1</v>
      </c>
      <c r="IE44" s="716">
        <v>1</v>
      </c>
      <c r="IF44" s="716">
        <v>1</v>
      </c>
      <c r="IG44" s="716">
        <v>1</v>
      </c>
      <c r="IH44" s="718">
        <v>0</v>
      </c>
      <c r="II44" s="717">
        <v>0</v>
      </c>
      <c r="IJ44" s="717">
        <v>0</v>
      </c>
      <c r="IK44" s="716">
        <v>1</v>
      </c>
      <c r="IL44" s="716">
        <v>1</v>
      </c>
      <c r="IM44" s="716">
        <v>0</v>
      </c>
      <c r="IN44" s="716">
        <v>0</v>
      </c>
      <c r="IO44" s="716">
        <v>0</v>
      </c>
      <c r="IP44" s="717">
        <v>0</v>
      </c>
      <c r="IQ44" s="717">
        <v>0</v>
      </c>
      <c r="IR44" s="716">
        <v>0</v>
      </c>
      <c r="IS44" s="716">
        <v>1</v>
      </c>
      <c r="IT44" s="716">
        <v>1</v>
      </c>
      <c r="IU44" s="716">
        <v>1</v>
      </c>
      <c r="IV44" s="718">
        <v>0.65</v>
      </c>
      <c r="IW44" s="717">
        <v>0</v>
      </c>
      <c r="IX44" s="717">
        <v>0</v>
      </c>
      <c r="IY44" s="716">
        <v>1</v>
      </c>
      <c r="IZ44" s="716">
        <v>1</v>
      </c>
      <c r="JA44" s="716">
        <v>1</v>
      </c>
      <c r="JB44" s="716">
        <v>1</v>
      </c>
      <c r="JC44" s="718">
        <v>0.65</v>
      </c>
      <c r="JD44" s="717">
        <v>0</v>
      </c>
      <c r="JE44" s="717">
        <v>0</v>
      </c>
      <c r="JF44" s="716">
        <v>1</v>
      </c>
      <c r="JG44" s="716">
        <v>1</v>
      </c>
      <c r="JH44" s="716">
        <v>1</v>
      </c>
      <c r="JI44" s="716">
        <v>1</v>
      </c>
      <c r="JJ44" s="718">
        <v>0.65</v>
      </c>
      <c r="JK44" s="717">
        <v>0</v>
      </c>
      <c r="JL44" s="717">
        <v>0</v>
      </c>
      <c r="JM44" s="716">
        <v>1</v>
      </c>
      <c r="JN44" s="716">
        <v>1</v>
      </c>
      <c r="JO44" s="716">
        <v>1</v>
      </c>
      <c r="JP44" s="716">
        <v>1</v>
      </c>
      <c r="JQ44" s="718">
        <v>0.65</v>
      </c>
      <c r="JR44" s="717">
        <v>0</v>
      </c>
      <c r="JS44" s="717">
        <v>0</v>
      </c>
      <c r="JT44" s="716">
        <v>1</v>
      </c>
      <c r="JU44" s="716">
        <v>1</v>
      </c>
      <c r="JV44" s="716">
        <v>1</v>
      </c>
      <c r="JW44" s="716">
        <v>1</v>
      </c>
      <c r="JX44" s="718">
        <v>0.65</v>
      </c>
      <c r="JY44" s="717">
        <v>0</v>
      </c>
      <c r="JZ44" s="717">
        <v>0</v>
      </c>
      <c r="KA44" s="716">
        <v>1</v>
      </c>
      <c r="KB44" s="716">
        <v>1</v>
      </c>
      <c r="KC44" s="716">
        <v>1</v>
      </c>
      <c r="KD44" s="716">
        <v>1</v>
      </c>
      <c r="KE44" s="718">
        <v>0.65</v>
      </c>
      <c r="KF44" s="717">
        <v>0</v>
      </c>
      <c r="KG44" s="717">
        <v>0</v>
      </c>
      <c r="KH44" s="716">
        <v>1</v>
      </c>
      <c r="KI44" s="716">
        <v>1</v>
      </c>
      <c r="KJ44" s="717">
        <v>0</v>
      </c>
      <c r="KK44" s="717">
        <v>0</v>
      </c>
      <c r="KL44" s="718">
        <v>0.65</v>
      </c>
      <c r="KM44" s="717">
        <v>0</v>
      </c>
      <c r="KN44" s="717">
        <v>0</v>
      </c>
      <c r="KO44" s="716">
        <v>1</v>
      </c>
      <c r="KP44" s="716">
        <v>1</v>
      </c>
      <c r="KQ44" s="717">
        <v>0</v>
      </c>
      <c r="KR44" s="716">
        <v>1</v>
      </c>
      <c r="KS44" s="718">
        <v>0.65</v>
      </c>
      <c r="KT44" s="717">
        <v>0</v>
      </c>
      <c r="KU44" s="717">
        <v>0</v>
      </c>
      <c r="KV44" s="717">
        <v>0</v>
      </c>
      <c r="KW44" s="716">
        <v>0</v>
      </c>
      <c r="KX44" s="716">
        <v>0</v>
      </c>
      <c r="KY44" s="716">
        <v>0</v>
      </c>
      <c r="KZ44" s="718">
        <v>0.65</v>
      </c>
      <c r="LA44" s="717">
        <v>0</v>
      </c>
      <c r="LB44" s="717">
        <v>0</v>
      </c>
      <c r="LC44" s="716">
        <v>1</v>
      </c>
      <c r="LD44" s="716">
        <v>1</v>
      </c>
      <c r="LE44" s="716">
        <v>1</v>
      </c>
      <c r="LF44" s="716">
        <v>1</v>
      </c>
      <c r="LG44" s="718">
        <v>0.65</v>
      </c>
      <c r="LH44" s="717">
        <v>0</v>
      </c>
      <c r="LI44" s="717">
        <v>0</v>
      </c>
      <c r="LJ44" s="716">
        <v>1</v>
      </c>
      <c r="LK44" s="716">
        <v>1</v>
      </c>
      <c r="LL44" s="716">
        <v>1</v>
      </c>
      <c r="LM44" s="716">
        <v>1</v>
      </c>
      <c r="LN44" s="718">
        <v>0.65</v>
      </c>
      <c r="LO44" s="717">
        <v>0</v>
      </c>
      <c r="LP44" s="717">
        <v>0</v>
      </c>
      <c r="LQ44" s="716">
        <v>1</v>
      </c>
      <c r="LR44" s="716">
        <v>1</v>
      </c>
      <c r="LS44" s="716">
        <v>1</v>
      </c>
      <c r="LT44" s="718">
        <v>0</v>
      </c>
      <c r="LU44" s="718">
        <v>0.65</v>
      </c>
      <c r="LV44" s="717">
        <v>0</v>
      </c>
      <c r="LW44" s="717">
        <v>0</v>
      </c>
      <c r="LX44" s="716">
        <v>1</v>
      </c>
      <c r="LY44" s="716">
        <v>1</v>
      </c>
      <c r="LZ44" s="716">
        <v>1</v>
      </c>
      <c r="MA44" s="716">
        <v>1</v>
      </c>
      <c r="MB44" s="718">
        <v>0.65</v>
      </c>
      <c r="MC44" s="717">
        <v>0</v>
      </c>
      <c r="MD44" s="717">
        <v>0</v>
      </c>
      <c r="ME44" s="716">
        <v>1</v>
      </c>
      <c r="MF44" s="716">
        <v>1</v>
      </c>
      <c r="MG44" s="716">
        <v>1</v>
      </c>
      <c r="MH44" s="716">
        <v>0</v>
      </c>
      <c r="MI44" s="718">
        <v>0.65</v>
      </c>
      <c r="MJ44" s="717">
        <v>0</v>
      </c>
      <c r="MK44" s="717">
        <v>0</v>
      </c>
      <c r="ML44" s="716">
        <v>0</v>
      </c>
      <c r="MM44" s="716">
        <v>1</v>
      </c>
      <c r="MN44" s="716">
        <v>1</v>
      </c>
      <c r="MO44" s="716">
        <v>1</v>
      </c>
      <c r="MP44" s="718">
        <v>0.65</v>
      </c>
      <c r="MQ44" s="717">
        <v>0</v>
      </c>
      <c r="MR44" s="717">
        <v>0</v>
      </c>
      <c r="MS44" s="716">
        <v>1</v>
      </c>
      <c r="MT44" s="716">
        <v>1</v>
      </c>
      <c r="MU44" s="716">
        <v>1</v>
      </c>
      <c r="MV44" s="716">
        <v>1</v>
      </c>
      <c r="MW44" s="718">
        <v>0.65</v>
      </c>
      <c r="MX44" s="717">
        <v>0</v>
      </c>
      <c r="MY44" s="717">
        <v>0</v>
      </c>
      <c r="MZ44" s="716">
        <v>1</v>
      </c>
      <c r="NA44" s="716">
        <v>1</v>
      </c>
      <c r="NB44" s="716">
        <v>1</v>
      </c>
      <c r="NC44" s="716">
        <v>1</v>
      </c>
      <c r="ND44" s="718">
        <v>0.65</v>
      </c>
      <c r="NE44" s="717">
        <v>0</v>
      </c>
      <c r="NF44" s="717">
        <v>0</v>
      </c>
      <c r="NG44" s="716">
        <v>1</v>
      </c>
      <c r="NH44" s="716">
        <v>1</v>
      </c>
      <c r="NI44" s="716">
        <v>1</v>
      </c>
      <c r="NJ44" s="716">
        <v>1</v>
      </c>
      <c r="NK44" s="718">
        <v>0.65</v>
      </c>
      <c r="NL44" s="717">
        <v>0</v>
      </c>
      <c r="NM44" s="717">
        <v>0</v>
      </c>
      <c r="NN44" s="716">
        <v>1</v>
      </c>
      <c r="NO44" s="716">
        <v>1</v>
      </c>
      <c r="NP44" s="716">
        <v>1</v>
      </c>
      <c r="NQ44" s="716">
        <v>1</v>
      </c>
      <c r="NR44" s="718">
        <v>0.65</v>
      </c>
      <c r="NS44" s="717">
        <v>0</v>
      </c>
      <c r="NT44" s="717">
        <v>0</v>
      </c>
      <c r="NU44" s="716">
        <v>1</v>
      </c>
      <c r="NV44" s="716">
        <v>1</v>
      </c>
      <c r="NW44" s="716">
        <v>1</v>
      </c>
      <c r="NX44" s="716">
        <v>1</v>
      </c>
      <c r="NY44" s="718">
        <v>0.65</v>
      </c>
      <c r="NZ44" s="717">
        <v>0</v>
      </c>
      <c r="OA44" s="717">
        <v>0</v>
      </c>
      <c r="OB44" s="716">
        <v>1</v>
      </c>
      <c r="OC44" s="716">
        <v>1</v>
      </c>
      <c r="OD44" s="716">
        <v>1</v>
      </c>
      <c r="OE44" s="716">
        <v>1</v>
      </c>
      <c r="OF44" s="718">
        <v>0.65</v>
      </c>
      <c r="OG44" s="717">
        <v>0</v>
      </c>
      <c r="OH44" s="717">
        <v>0</v>
      </c>
      <c r="OI44" s="716">
        <v>1</v>
      </c>
      <c r="OJ44" s="716">
        <v>1</v>
      </c>
      <c r="OK44" s="716">
        <v>1</v>
      </c>
      <c r="OL44" s="716">
        <v>1</v>
      </c>
      <c r="OM44" s="718">
        <v>0.65</v>
      </c>
      <c r="ON44" s="717">
        <v>0</v>
      </c>
      <c r="OO44" s="717">
        <v>0</v>
      </c>
      <c r="OP44" s="716">
        <v>1</v>
      </c>
      <c r="OQ44" s="716">
        <v>1</v>
      </c>
      <c r="OR44" s="716">
        <v>1</v>
      </c>
      <c r="OS44" s="716">
        <v>1</v>
      </c>
      <c r="OT44" s="718">
        <v>0.65</v>
      </c>
      <c r="OU44" s="717">
        <v>0</v>
      </c>
      <c r="OV44" s="717">
        <v>0</v>
      </c>
      <c r="OW44" s="716">
        <v>0</v>
      </c>
      <c r="OX44" s="716">
        <v>1</v>
      </c>
      <c r="OY44" s="716">
        <v>1</v>
      </c>
      <c r="OZ44" s="716">
        <v>1</v>
      </c>
      <c r="PA44" s="718">
        <v>0.65</v>
      </c>
      <c r="PB44" s="717">
        <v>0</v>
      </c>
      <c r="PC44" s="717">
        <v>0</v>
      </c>
      <c r="PD44" s="716">
        <v>1</v>
      </c>
      <c r="PE44" s="716">
        <v>1</v>
      </c>
      <c r="PF44" s="716">
        <v>1</v>
      </c>
      <c r="PG44" s="716">
        <v>0</v>
      </c>
      <c r="PH44" s="718">
        <v>0</v>
      </c>
      <c r="PI44" s="717">
        <v>0</v>
      </c>
      <c r="PJ44" s="717">
        <v>0</v>
      </c>
      <c r="PK44" s="716">
        <v>1</v>
      </c>
      <c r="PL44" s="716">
        <v>1</v>
      </c>
      <c r="PM44" s="716">
        <v>1</v>
      </c>
      <c r="PN44" s="716">
        <v>1</v>
      </c>
      <c r="PO44" s="718">
        <v>0.65</v>
      </c>
      <c r="PP44" s="717"/>
      <c r="PQ44" s="717"/>
      <c r="PR44" s="716">
        <v>1</v>
      </c>
      <c r="PS44" s="716">
        <v>1</v>
      </c>
      <c r="PT44" s="716">
        <v>1</v>
      </c>
      <c r="PU44" s="716">
        <v>1</v>
      </c>
      <c r="PV44" s="718">
        <v>0.65</v>
      </c>
      <c r="PW44" s="717"/>
      <c r="PX44" s="717"/>
      <c r="PY44" s="716">
        <v>0</v>
      </c>
      <c r="PZ44" s="716">
        <v>0</v>
      </c>
      <c r="QA44" s="716">
        <v>1</v>
      </c>
      <c r="QB44" s="716">
        <v>1</v>
      </c>
      <c r="QC44" s="718">
        <v>0.65</v>
      </c>
      <c r="QD44" s="717"/>
      <c r="QE44" s="717"/>
      <c r="QF44" s="716">
        <v>1</v>
      </c>
      <c r="QG44" s="716">
        <v>1</v>
      </c>
      <c r="QH44" s="716">
        <v>1</v>
      </c>
      <c r="QI44" s="716">
        <v>1</v>
      </c>
      <c r="QJ44" s="718">
        <v>0.65</v>
      </c>
      <c r="QK44" s="717"/>
      <c r="QL44" s="717"/>
      <c r="QM44" s="716">
        <v>0</v>
      </c>
      <c r="QN44" s="716">
        <v>0</v>
      </c>
      <c r="QO44" s="716">
        <v>1</v>
      </c>
      <c r="QP44" s="716">
        <v>1</v>
      </c>
      <c r="QQ44" s="718">
        <v>0.65</v>
      </c>
      <c r="QR44" s="717"/>
      <c r="QS44" s="717"/>
      <c r="QT44" s="716">
        <v>0</v>
      </c>
      <c r="QU44" s="716">
        <v>0</v>
      </c>
      <c r="QV44" s="716">
        <v>0</v>
      </c>
      <c r="QW44" s="716">
        <v>0</v>
      </c>
      <c r="QX44" s="716">
        <v>0</v>
      </c>
      <c r="QY44" s="717"/>
      <c r="QZ44" s="717"/>
      <c r="RA44" s="716">
        <v>0</v>
      </c>
      <c r="RB44" s="716">
        <v>0</v>
      </c>
      <c r="RC44" s="716">
        <v>0</v>
      </c>
      <c r="RD44" s="717"/>
      <c r="RE44" s="718">
        <v>0.65</v>
      </c>
      <c r="RF44" s="717"/>
      <c r="RG44" s="717"/>
      <c r="RH44" s="716">
        <v>1</v>
      </c>
      <c r="RI44" s="716">
        <v>1</v>
      </c>
      <c r="RJ44" s="716">
        <v>1</v>
      </c>
      <c r="RK44" s="716">
        <v>1</v>
      </c>
      <c r="RL44" s="718">
        <v>0.65</v>
      </c>
      <c r="RM44" s="717"/>
      <c r="RN44" s="717"/>
      <c r="RO44" s="716">
        <v>1</v>
      </c>
      <c r="RP44" s="716">
        <v>1</v>
      </c>
      <c r="RQ44" s="716">
        <v>1</v>
      </c>
      <c r="RR44" s="716">
        <v>1</v>
      </c>
      <c r="RS44" s="718">
        <v>0.65</v>
      </c>
      <c r="RT44" s="717"/>
      <c r="RU44" s="717"/>
      <c r="RV44" s="716">
        <v>1</v>
      </c>
      <c r="RW44" s="716">
        <v>1</v>
      </c>
      <c r="RX44" s="716">
        <v>1</v>
      </c>
      <c r="RY44" s="716">
        <v>1</v>
      </c>
      <c r="RZ44" s="718">
        <v>0.65</v>
      </c>
      <c r="SA44" s="717"/>
      <c r="SB44" s="717"/>
      <c r="SC44" s="716">
        <v>1</v>
      </c>
      <c r="SD44" s="716">
        <v>1</v>
      </c>
      <c r="SE44" s="716">
        <v>1</v>
      </c>
      <c r="SF44" s="716">
        <v>1</v>
      </c>
      <c r="SG44" s="718">
        <v>0.65</v>
      </c>
      <c r="SH44" s="717"/>
      <c r="SI44" s="717"/>
      <c r="SJ44" s="716">
        <v>1</v>
      </c>
      <c r="SK44" s="716">
        <v>1</v>
      </c>
      <c r="SL44" s="716">
        <v>1</v>
      </c>
      <c r="SM44" s="716">
        <v>1</v>
      </c>
      <c r="SN44" s="718">
        <v>0</v>
      </c>
      <c r="SO44" s="717"/>
      <c r="SP44" s="717"/>
      <c r="SQ44" s="716">
        <v>1</v>
      </c>
      <c r="SR44" s="716">
        <v>1</v>
      </c>
      <c r="SS44" s="716">
        <v>1</v>
      </c>
      <c r="ST44" s="716">
        <v>1</v>
      </c>
      <c r="SU44" s="762">
        <v>0.65</v>
      </c>
      <c r="SV44" s="755"/>
      <c r="SW44" s="749"/>
      <c r="SX44" s="748">
        <v>1</v>
      </c>
      <c r="SY44" s="748">
        <v>1</v>
      </c>
      <c r="SZ44" s="748">
        <v>0</v>
      </c>
      <c r="TA44" s="748">
        <v>1</v>
      </c>
      <c r="TB44" s="750">
        <v>0.65</v>
      </c>
      <c r="TC44" s="749"/>
      <c r="TD44" s="749"/>
      <c r="TE44" s="748">
        <v>1</v>
      </c>
      <c r="TF44" s="748">
        <v>1</v>
      </c>
      <c r="TG44" s="748">
        <v>1</v>
      </c>
      <c r="TH44" s="748">
        <v>1</v>
      </c>
      <c r="TI44" s="750">
        <v>0</v>
      </c>
      <c r="TJ44" s="749"/>
      <c r="TK44" s="749"/>
      <c r="TL44" s="748">
        <v>1</v>
      </c>
      <c r="TM44" s="748">
        <v>1</v>
      </c>
      <c r="TN44" s="748">
        <v>1</v>
      </c>
      <c r="TO44" s="748">
        <v>1</v>
      </c>
      <c r="TP44" s="750">
        <v>0.65</v>
      </c>
      <c r="TQ44" s="749"/>
      <c r="TR44" s="749"/>
      <c r="TS44" s="748">
        <v>0</v>
      </c>
      <c r="TT44" s="748">
        <v>0</v>
      </c>
      <c r="TU44" s="748">
        <v>0</v>
      </c>
      <c r="TV44" s="748">
        <v>1</v>
      </c>
      <c r="TW44" s="750">
        <v>0.65</v>
      </c>
      <c r="TX44" s="749"/>
      <c r="TY44" s="766"/>
      <c r="TZ44" s="761">
        <v>1</v>
      </c>
      <c r="UA44" s="756">
        <v>1</v>
      </c>
      <c r="UB44" s="748">
        <v>1</v>
      </c>
      <c r="UC44" s="748">
        <v>1</v>
      </c>
      <c r="UD44" s="750">
        <v>0.65</v>
      </c>
      <c r="UE44" s="749"/>
      <c r="UF44" s="749"/>
      <c r="UG44" s="748">
        <v>1</v>
      </c>
      <c r="UH44" s="748">
        <v>1</v>
      </c>
      <c r="UI44" s="748">
        <v>1</v>
      </c>
      <c r="UJ44" s="748">
        <v>1</v>
      </c>
      <c r="UK44" s="750">
        <v>0.65</v>
      </c>
      <c r="UL44" s="749"/>
      <c r="UM44" s="749"/>
      <c r="UN44" s="748">
        <v>1</v>
      </c>
      <c r="UO44" s="748">
        <v>1</v>
      </c>
      <c r="UP44" s="748">
        <v>1</v>
      </c>
      <c r="UQ44" s="748">
        <v>1</v>
      </c>
      <c r="UR44" s="750">
        <v>0.65</v>
      </c>
      <c r="US44" s="749"/>
      <c r="UT44" s="749"/>
      <c r="UU44" s="748">
        <v>1</v>
      </c>
      <c r="UV44" s="748">
        <v>1</v>
      </c>
      <c r="UW44" s="748">
        <v>1</v>
      </c>
      <c r="UX44" s="748">
        <v>1</v>
      </c>
      <c r="UY44" s="750">
        <v>0.65</v>
      </c>
      <c r="UZ44" s="749"/>
      <c r="VA44" s="749"/>
      <c r="VB44" s="748">
        <v>0</v>
      </c>
      <c r="VC44" s="767">
        <v>1</v>
      </c>
      <c r="VD44" s="761">
        <v>1</v>
      </c>
      <c r="VE44" s="761">
        <v>1</v>
      </c>
      <c r="VF44" s="762">
        <v>0.65</v>
      </c>
      <c r="VG44" s="763"/>
      <c r="VH44" s="763"/>
      <c r="VI44" s="761">
        <v>1</v>
      </c>
      <c r="VJ44" s="761">
        <v>1</v>
      </c>
      <c r="VK44" s="761">
        <v>1</v>
      </c>
      <c r="VL44" s="761">
        <v>0</v>
      </c>
      <c r="VM44" s="761">
        <v>0</v>
      </c>
      <c r="VN44" s="763"/>
      <c r="VO44" s="763"/>
      <c r="VP44" s="761">
        <v>1</v>
      </c>
      <c r="VQ44" s="761">
        <v>1</v>
      </c>
      <c r="VR44" s="761">
        <v>1</v>
      </c>
      <c r="VS44" s="761">
        <v>1</v>
      </c>
      <c r="VT44" s="762">
        <v>0.65</v>
      </c>
      <c r="VU44" s="763"/>
      <c r="VV44" s="763"/>
      <c r="VW44" s="761">
        <v>1</v>
      </c>
      <c r="VX44" s="761">
        <v>1</v>
      </c>
      <c r="VY44" s="761">
        <v>1</v>
      </c>
      <c r="VZ44" s="761">
        <v>1</v>
      </c>
      <c r="WA44" s="762">
        <v>0.65</v>
      </c>
      <c r="WB44" s="763"/>
      <c r="WC44" s="763"/>
      <c r="WD44" s="761">
        <v>1</v>
      </c>
      <c r="WE44" s="761">
        <v>1</v>
      </c>
      <c r="WF44" s="761">
        <v>1</v>
      </c>
      <c r="WG44" s="761">
        <v>1</v>
      </c>
      <c r="WH44" s="762">
        <v>0.65</v>
      </c>
      <c r="WI44" s="763"/>
      <c r="WJ44" s="763"/>
      <c r="WK44" s="761">
        <v>1</v>
      </c>
      <c r="WL44" s="761">
        <v>1</v>
      </c>
      <c r="WM44" s="761">
        <v>1</v>
      </c>
      <c r="WN44" s="761">
        <v>1</v>
      </c>
      <c r="WO44" s="762">
        <v>0.65</v>
      </c>
      <c r="WP44" s="763"/>
      <c r="WQ44" s="763"/>
      <c r="WR44" s="761">
        <v>0</v>
      </c>
      <c r="WS44" s="761">
        <v>0</v>
      </c>
      <c r="WT44" s="761">
        <v>0</v>
      </c>
      <c r="WU44" s="761">
        <v>0</v>
      </c>
      <c r="WV44" s="761">
        <v>0</v>
      </c>
      <c r="WW44" s="763"/>
      <c r="WX44" s="763"/>
      <c r="WY44" s="761">
        <v>0</v>
      </c>
      <c r="WZ44" s="761">
        <v>0</v>
      </c>
      <c r="XA44" s="761">
        <v>0</v>
      </c>
      <c r="XB44" s="761">
        <v>0</v>
      </c>
      <c r="XC44" s="761">
        <v>0</v>
      </c>
      <c r="XD44" s="763"/>
      <c r="XE44" s="763"/>
      <c r="XF44" s="761">
        <v>1</v>
      </c>
      <c r="XG44" s="761">
        <v>1</v>
      </c>
      <c r="XH44" s="761">
        <v>1</v>
      </c>
      <c r="XI44" s="761">
        <v>1</v>
      </c>
      <c r="XJ44" s="762">
        <v>0.65</v>
      </c>
      <c r="XK44" s="763"/>
      <c r="XL44" s="763"/>
      <c r="XM44" s="761">
        <v>1</v>
      </c>
      <c r="XN44" s="761">
        <v>1</v>
      </c>
      <c r="XO44" s="761">
        <v>1</v>
      </c>
      <c r="XP44" s="761">
        <v>1</v>
      </c>
      <c r="XQ44" s="762">
        <v>0.65</v>
      </c>
      <c r="XR44" s="763"/>
      <c r="XS44" s="763"/>
      <c r="XT44" s="761">
        <v>1</v>
      </c>
      <c r="XU44" s="761">
        <v>1</v>
      </c>
      <c r="XV44" s="761">
        <v>1</v>
      </c>
      <c r="XW44" s="761">
        <v>1</v>
      </c>
      <c r="XX44" s="762">
        <v>0.65</v>
      </c>
      <c r="XY44" s="763"/>
      <c r="XZ44" s="763"/>
      <c r="YA44" s="761">
        <v>0</v>
      </c>
      <c r="YB44" s="761">
        <v>1</v>
      </c>
      <c r="YC44" s="761">
        <v>1</v>
      </c>
      <c r="YD44" s="761">
        <v>1</v>
      </c>
      <c r="YE44" s="762">
        <v>0.65</v>
      </c>
      <c r="YF44" s="763"/>
      <c r="YG44" s="763"/>
      <c r="YH44" s="761">
        <v>1</v>
      </c>
      <c r="YI44" s="761">
        <v>1</v>
      </c>
      <c r="YJ44" s="761">
        <v>0</v>
      </c>
      <c r="YK44" s="761">
        <v>0</v>
      </c>
      <c r="YL44" s="761">
        <v>0</v>
      </c>
      <c r="YM44" s="763"/>
      <c r="YN44" s="763"/>
      <c r="YO44" s="761">
        <v>1</v>
      </c>
      <c r="YP44" s="761">
        <v>1</v>
      </c>
      <c r="YQ44" s="761">
        <v>1</v>
      </c>
      <c r="YR44" s="761">
        <v>0</v>
      </c>
      <c r="YS44" s="761">
        <v>0.65</v>
      </c>
      <c r="YT44" s="763"/>
      <c r="YU44" s="763"/>
      <c r="YV44" s="761">
        <v>0</v>
      </c>
      <c r="YW44" s="761">
        <v>0</v>
      </c>
      <c r="YX44" s="761">
        <v>1</v>
      </c>
      <c r="YY44" s="761">
        <v>1</v>
      </c>
      <c r="YZ44" s="762">
        <v>0.65</v>
      </c>
      <c r="ZA44" s="763"/>
      <c r="ZB44" s="763"/>
      <c r="ZC44" s="761">
        <v>1</v>
      </c>
      <c r="ZD44" s="761">
        <v>1</v>
      </c>
      <c r="ZE44" s="761">
        <v>1</v>
      </c>
      <c r="ZF44" s="761">
        <v>1</v>
      </c>
      <c r="ZG44" s="762">
        <v>0.65</v>
      </c>
      <c r="ZH44" s="763"/>
      <c r="ZI44" s="763"/>
      <c r="ZJ44" s="761">
        <v>1</v>
      </c>
      <c r="ZK44" s="761">
        <v>1</v>
      </c>
      <c r="ZL44" s="761">
        <v>1</v>
      </c>
      <c r="ZM44" s="761">
        <v>1</v>
      </c>
      <c r="ZN44" s="762">
        <v>0.65</v>
      </c>
      <c r="ZO44" s="763"/>
      <c r="ZP44" s="763"/>
      <c r="ZQ44" s="761">
        <v>1</v>
      </c>
      <c r="ZR44" s="761">
        <v>1</v>
      </c>
      <c r="ZS44" s="761">
        <v>1</v>
      </c>
      <c r="ZT44" s="761">
        <v>1</v>
      </c>
      <c r="ZU44" s="762">
        <v>0.65</v>
      </c>
      <c r="ZV44" s="763"/>
      <c r="ZW44" s="763"/>
      <c r="ZX44" s="761">
        <v>1</v>
      </c>
      <c r="ZY44" s="761">
        <v>1</v>
      </c>
      <c r="ZZ44" s="761">
        <v>1</v>
      </c>
      <c r="AAA44" s="761">
        <v>1</v>
      </c>
      <c r="AAB44" s="762">
        <v>0</v>
      </c>
      <c r="AAC44" s="763"/>
      <c r="AAD44" s="763"/>
      <c r="AAE44" s="761">
        <v>1</v>
      </c>
      <c r="AAF44" s="761">
        <v>1</v>
      </c>
      <c r="AAG44" s="761">
        <v>1</v>
      </c>
      <c r="AAH44" s="761">
        <v>1</v>
      </c>
      <c r="AAI44" s="762">
        <v>0.65</v>
      </c>
      <c r="AAJ44" s="763"/>
      <c r="AAK44" s="763"/>
      <c r="AAL44" s="761">
        <v>0</v>
      </c>
      <c r="AAM44" s="761">
        <v>0</v>
      </c>
      <c r="AAN44" s="761">
        <v>1</v>
      </c>
      <c r="AAO44" s="761">
        <v>1</v>
      </c>
      <c r="AAP44" s="762">
        <v>0.65</v>
      </c>
      <c r="AAQ44" s="763"/>
      <c r="AAR44" s="763"/>
      <c r="AAS44" s="761">
        <v>1</v>
      </c>
      <c r="AAT44" s="761">
        <v>1</v>
      </c>
      <c r="AAU44" s="761">
        <v>1</v>
      </c>
      <c r="AAV44" s="761">
        <v>1</v>
      </c>
      <c r="AAW44" s="762">
        <v>0.65</v>
      </c>
      <c r="AAX44" s="763"/>
      <c r="AAY44" s="763"/>
      <c r="AAZ44" s="761">
        <v>0</v>
      </c>
      <c r="ABA44" s="761">
        <v>1</v>
      </c>
      <c r="ABB44" s="761">
        <v>1</v>
      </c>
      <c r="ABC44" s="761">
        <v>1</v>
      </c>
      <c r="ABD44" s="762">
        <v>0.65</v>
      </c>
      <c r="ABE44" s="763"/>
      <c r="ABF44" s="763"/>
      <c r="ABG44" s="761">
        <v>0</v>
      </c>
      <c r="ABH44" s="761">
        <v>1</v>
      </c>
      <c r="ABI44" s="761">
        <v>1</v>
      </c>
      <c r="ABJ44" s="761">
        <v>1</v>
      </c>
      <c r="ABK44" s="762">
        <v>0.65</v>
      </c>
      <c r="ABL44" s="763"/>
      <c r="ABM44" s="763"/>
      <c r="ABN44" s="761">
        <v>1</v>
      </c>
      <c r="ABO44" s="761">
        <v>1</v>
      </c>
      <c r="ABP44" s="761">
        <v>0</v>
      </c>
      <c r="ABQ44" s="761">
        <v>1</v>
      </c>
      <c r="ABR44" s="762">
        <v>0.65</v>
      </c>
      <c r="ABS44" s="763"/>
      <c r="ABT44" s="763"/>
      <c r="ABU44" s="761">
        <v>1</v>
      </c>
      <c r="ABV44" s="761">
        <v>0</v>
      </c>
      <c r="ABW44" s="761">
        <v>1</v>
      </c>
      <c r="ABX44" s="761">
        <v>1</v>
      </c>
      <c r="ABY44" s="762">
        <v>0.65</v>
      </c>
      <c r="ABZ44" s="763"/>
      <c r="ACA44" s="763"/>
      <c r="ACB44" s="761">
        <v>0</v>
      </c>
      <c r="ACC44" s="761">
        <v>1</v>
      </c>
      <c r="ACD44" s="761">
        <v>1</v>
      </c>
      <c r="ACE44" s="761">
        <v>1</v>
      </c>
      <c r="ACF44" s="762">
        <v>0.65</v>
      </c>
      <c r="ACG44" s="763"/>
      <c r="ACH44" s="763"/>
      <c r="ACI44" s="761">
        <v>0</v>
      </c>
      <c r="ACJ44" s="761">
        <v>1</v>
      </c>
      <c r="ACK44" s="761">
        <v>1</v>
      </c>
      <c r="ACL44" s="761">
        <v>1</v>
      </c>
      <c r="ACM44" s="762">
        <v>0.65</v>
      </c>
      <c r="ACN44" s="763"/>
      <c r="ACO44" s="763"/>
      <c r="ACP44" s="761">
        <v>0</v>
      </c>
      <c r="ACQ44" s="761">
        <v>1</v>
      </c>
      <c r="ACR44" s="761">
        <v>1</v>
      </c>
      <c r="ACS44" s="761">
        <v>1</v>
      </c>
      <c r="ACT44" s="762">
        <v>0.65</v>
      </c>
      <c r="ACU44" s="763"/>
      <c r="ACV44" s="763"/>
      <c r="ACW44" s="761">
        <v>0</v>
      </c>
      <c r="ACX44" s="761">
        <v>1</v>
      </c>
      <c r="ACY44" s="761">
        <v>1</v>
      </c>
      <c r="ACZ44" s="761">
        <v>1</v>
      </c>
      <c r="ADA44" s="762">
        <v>0.65</v>
      </c>
      <c r="ADB44" s="763"/>
      <c r="ADC44" s="763"/>
      <c r="ADD44" s="761">
        <v>1</v>
      </c>
      <c r="ADE44" s="761">
        <v>1</v>
      </c>
      <c r="ADF44" s="761">
        <v>1</v>
      </c>
      <c r="ADG44" s="761">
        <v>1</v>
      </c>
      <c r="ADH44" s="762">
        <v>0</v>
      </c>
      <c r="ADI44" s="763"/>
      <c r="ADJ44" s="763"/>
      <c r="ADK44" s="761">
        <v>0</v>
      </c>
      <c r="ADL44" s="761">
        <v>0</v>
      </c>
      <c r="ADM44" s="761">
        <v>0</v>
      </c>
      <c r="ADN44" s="761">
        <v>0</v>
      </c>
      <c r="ADO44" s="761">
        <v>0</v>
      </c>
      <c r="ADP44" s="763"/>
      <c r="ADQ44" s="763"/>
      <c r="ADR44" s="761">
        <v>0</v>
      </c>
      <c r="ADS44" s="761">
        <v>0</v>
      </c>
      <c r="ADT44" s="761">
        <v>1</v>
      </c>
      <c r="ADU44" s="761">
        <v>1</v>
      </c>
      <c r="ADV44" s="762">
        <v>0.65</v>
      </c>
      <c r="ADW44" s="763"/>
      <c r="ADX44" s="763"/>
      <c r="ADY44" s="761">
        <v>1</v>
      </c>
      <c r="ADZ44" s="761">
        <v>1</v>
      </c>
      <c r="AEA44" s="761">
        <v>1</v>
      </c>
      <c r="AEB44" s="761">
        <v>1</v>
      </c>
      <c r="AEC44" s="762">
        <v>0.65</v>
      </c>
      <c r="AED44" s="763"/>
      <c r="AEE44" s="763"/>
      <c r="AEF44" s="761">
        <v>1</v>
      </c>
      <c r="AEG44" s="761">
        <v>1</v>
      </c>
      <c r="AEH44" s="761">
        <v>1</v>
      </c>
      <c r="AEI44" s="761">
        <v>1</v>
      </c>
      <c r="AEJ44" s="762">
        <v>0.65</v>
      </c>
      <c r="AEK44" s="763"/>
      <c r="AEL44" s="763"/>
      <c r="AEM44" s="761">
        <v>1</v>
      </c>
      <c r="AEN44" s="761">
        <v>0</v>
      </c>
      <c r="AEO44" s="761">
        <v>0</v>
      </c>
      <c r="AEP44" s="761">
        <v>0</v>
      </c>
      <c r="AEQ44" s="761">
        <v>0</v>
      </c>
      <c r="AER44" s="763"/>
      <c r="AES44" s="763"/>
      <c r="AET44" s="761">
        <v>1</v>
      </c>
      <c r="AEU44" s="761">
        <v>1</v>
      </c>
      <c r="AEV44" s="761">
        <v>1</v>
      </c>
      <c r="AEW44" s="761">
        <v>1</v>
      </c>
      <c r="AEX44" s="762">
        <v>0.65</v>
      </c>
      <c r="AEY44" s="763"/>
      <c r="AEZ44" s="763"/>
      <c r="AFA44" s="761">
        <v>1</v>
      </c>
      <c r="AFB44" s="761">
        <v>0</v>
      </c>
      <c r="AFC44" s="761">
        <v>0</v>
      </c>
      <c r="AFD44" s="761">
        <v>1</v>
      </c>
      <c r="AFE44" s="762">
        <v>0</v>
      </c>
      <c r="AFF44" s="763"/>
      <c r="AFG44" s="763"/>
      <c r="AFH44" s="761">
        <v>1</v>
      </c>
      <c r="AFI44" s="761">
        <v>1</v>
      </c>
      <c r="AFJ44" s="761">
        <v>1</v>
      </c>
      <c r="AFK44" s="761">
        <v>1</v>
      </c>
      <c r="AFL44" s="762">
        <v>0.65</v>
      </c>
      <c r="AFM44" s="763"/>
      <c r="AFN44" s="763"/>
      <c r="AFO44" s="761">
        <v>1</v>
      </c>
      <c r="AFP44" s="761">
        <v>1</v>
      </c>
      <c r="AFQ44" s="761">
        <v>1</v>
      </c>
      <c r="AFR44" s="761">
        <v>1</v>
      </c>
      <c r="AFS44" s="762">
        <v>0.65</v>
      </c>
      <c r="AFT44" s="763"/>
      <c r="AFU44" s="763"/>
      <c r="AFV44" s="761">
        <v>1</v>
      </c>
      <c r="AFW44" s="761">
        <v>1</v>
      </c>
      <c r="AFX44" s="761">
        <v>1</v>
      </c>
      <c r="AFY44" s="761">
        <v>1</v>
      </c>
      <c r="AFZ44" s="762">
        <v>0.65</v>
      </c>
      <c r="AGA44" s="763"/>
      <c r="AGB44" s="763"/>
      <c r="AGC44" s="761">
        <v>1</v>
      </c>
      <c r="AGD44" s="761">
        <v>1</v>
      </c>
      <c r="AGE44" s="761">
        <v>1</v>
      </c>
      <c r="AGF44" s="761">
        <v>1</v>
      </c>
      <c r="AGG44" s="762">
        <v>0.65</v>
      </c>
      <c r="AGH44" s="763"/>
      <c r="AGI44" s="763"/>
      <c r="AGJ44" s="761">
        <v>0</v>
      </c>
      <c r="AGK44" s="761">
        <v>1</v>
      </c>
      <c r="AGL44" s="761">
        <v>1</v>
      </c>
      <c r="AGM44" s="761">
        <v>0</v>
      </c>
      <c r="AGN44" s="762">
        <v>0.65</v>
      </c>
      <c r="AGO44" s="763"/>
      <c r="AGP44" s="763"/>
      <c r="AGQ44" s="761">
        <v>1</v>
      </c>
      <c r="AGR44" s="761">
        <v>1</v>
      </c>
      <c r="AGS44" s="761">
        <v>0</v>
      </c>
      <c r="AGT44" s="761">
        <v>0</v>
      </c>
      <c r="AGU44" s="762">
        <v>0.65</v>
      </c>
      <c r="AGV44" s="763"/>
      <c r="AGW44" s="763"/>
      <c r="AGX44" s="761">
        <v>1</v>
      </c>
      <c r="AGY44" s="761">
        <v>1</v>
      </c>
      <c r="AGZ44" s="761">
        <v>1</v>
      </c>
      <c r="AHA44" s="761">
        <v>1</v>
      </c>
      <c r="AHB44" s="762">
        <v>0.65</v>
      </c>
      <c r="AHC44" s="763"/>
      <c r="AHD44" s="763"/>
      <c r="AHE44" s="761">
        <v>1</v>
      </c>
      <c r="AHF44" s="761">
        <v>1</v>
      </c>
      <c r="AHG44" s="761">
        <v>1</v>
      </c>
      <c r="AHH44" s="761">
        <v>1</v>
      </c>
      <c r="AHI44" s="762">
        <v>0</v>
      </c>
      <c r="AHJ44" s="763"/>
      <c r="AHK44" s="763"/>
      <c r="AHL44" s="761">
        <v>1</v>
      </c>
      <c r="AHM44" s="761">
        <v>1</v>
      </c>
      <c r="AHN44" s="761">
        <v>1</v>
      </c>
      <c r="AHO44" s="761">
        <v>1</v>
      </c>
      <c r="AHP44" s="762">
        <v>0.65</v>
      </c>
      <c r="AHQ44" s="763"/>
      <c r="AHR44" s="763"/>
      <c r="AHS44" s="761">
        <v>1</v>
      </c>
      <c r="AHT44" s="761">
        <v>1</v>
      </c>
      <c r="AHU44" s="761">
        <v>1</v>
      </c>
      <c r="AHV44" s="761">
        <v>1</v>
      </c>
      <c r="AHW44" s="762">
        <v>0.65</v>
      </c>
      <c r="AHX44" s="763"/>
      <c r="AHY44" s="763"/>
      <c r="AHZ44" s="761">
        <v>1</v>
      </c>
      <c r="AIA44" s="761">
        <v>1</v>
      </c>
      <c r="AIB44" s="761">
        <v>1</v>
      </c>
      <c r="AIC44" s="761">
        <v>1</v>
      </c>
      <c r="AID44" s="762">
        <v>0.65</v>
      </c>
      <c r="AIE44" s="763"/>
      <c r="AIF44" s="763"/>
      <c r="AIG44" s="761">
        <v>1</v>
      </c>
      <c r="AIH44" s="761">
        <v>1</v>
      </c>
      <c r="AII44" s="761">
        <v>1</v>
      </c>
      <c r="AIJ44" s="761">
        <v>1</v>
      </c>
      <c r="AIK44" s="762">
        <v>0.65</v>
      </c>
      <c r="AIL44" s="763"/>
      <c r="AIM44" s="763"/>
      <c r="AIN44" s="761">
        <v>1</v>
      </c>
      <c r="AIO44" s="761">
        <v>1</v>
      </c>
      <c r="AIP44" s="761">
        <v>1</v>
      </c>
      <c r="AIQ44" s="761">
        <v>1</v>
      </c>
      <c r="AIR44" s="762">
        <v>0.65</v>
      </c>
      <c r="AIS44" s="763"/>
      <c r="AIT44" s="763"/>
      <c r="AIU44" s="761">
        <v>1</v>
      </c>
      <c r="AIV44" s="761">
        <v>1</v>
      </c>
      <c r="AIW44" s="761">
        <v>1</v>
      </c>
      <c r="AIX44" s="761">
        <v>1</v>
      </c>
      <c r="AIY44" s="762">
        <v>0.65</v>
      </c>
      <c r="AIZ44" s="763"/>
      <c r="AJA44" s="763"/>
      <c r="AJB44" s="761">
        <v>1</v>
      </c>
      <c r="AJC44" s="761">
        <v>1</v>
      </c>
      <c r="AJD44" s="761">
        <v>1</v>
      </c>
      <c r="AJE44" s="761">
        <v>1</v>
      </c>
      <c r="AJF44" s="762">
        <v>0.65</v>
      </c>
      <c r="AJG44" s="763"/>
      <c r="AJH44" s="763"/>
      <c r="AJI44" s="761">
        <v>1</v>
      </c>
      <c r="AJJ44" s="761">
        <v>1</v>
      </c>
      <c r="AJK44" s="761">
        <v>1</v>
      </c>
      <c r="AJL44" s="761">
        <v>1</v>
      </c>
      <c r="AJM44" s="762">
        <v>0.65</v>
      </c>
      <c r="AJN44" s="763"/>
      <c r="AJO44" s="763"/>
      <c r="AJP44" s="761">
        <v>1</v>
      </c>
      <c r="AJQ44" s="761">
        <v>1</v>
      </c>
      <c r="AJR44" s="761">
        <v>1</v>
      </c>
      <c r="AJS44" s="761">
        <v>1</v>
      </c>
      <c r="AJT44" s="761">
        <v>0</v>
      </c>
      <c r="AJU44" s="763"/>
      <c r="AJV44" s="763"/>
      <c r="AJW44" s="761">
        <v>0</v>
      </c>
      <c r="AJX44" s="761">
        <v>0</v>
      </c>
      <c r="AJY44" s="761">
        <v>0</v>
      </c>
      <c r="AJZ44" s="761">
        <v>0</v>
      </c>
      <c r="AKA44" s="761">
        <v>0</v>
      </c>
      <c r="AKB44" s="763"/>
      <c r="AKC44" s="763"/>
      <c r="AKD44" s="761">
        <v>0</v>
      </c>
      <c r="AKE44" s="761">
        <v>0</v>
      </c>
      <c r="AKF44" s="761">
        <v>0</v>
      </c>
      <c r="AKG44" s="761">
        <v>0</v>
      </c>
      <c r="AKH44" s="761">
        <v>0</v>
      </c>
      <c r="AKI44" s="763"/>
      <c r="AKJ44" s="763"/>
      <c r="AKK44" s="761">
        <v>1</v>
      </c>
      <c r="AKL44" s="761">
        <v>1</v>
      </c>
      <c r="AKM44" s="761">
        <v>1</v>
      </c>
      <c r="AKN44" s="761">
        <v>1</v>
      </c>
      <c r="AKO44" s="762">
        <v>0.65</v>
      </c>
      <c r="AKP44" s="763"/>
      <c r="AKQ44" s="763"/>
      <c r="AKR44" s="761">
        <v>1</v>
      </c>
      <c r="AKS44" s="761">
        <v>1</v>
      </c>
      <c r="AKT44" s="761">
        <v>0</v>
      </c>
      <c r="AKU44" s="761">
        <v>1</v>
      </c>
      <c r="AKV44" s="762">
        <v>0.65</v>
      </c>
      <c r="AKW44" s="763"/>
      <c r="AKX44" s="763"/>
      <c r="AKY44" s="761">
        <v>1</v>
      </c>
      <c r="AKZ44" s="761">
        <v>1</v>
      </c>
      <c r="ALA44" s="761">
        <v>1</v>
      </c>
      <c r="ALB44" s="761">
        <v>1</v>
      </c>
      <c r="ALC44" s="762">
        <v>0.65</v>
      </c>
      <c r="ALD44" s="763"/>
      <c r="ALE44" s="763"/>
      <c r="ALF44" s="761">
        <v>1</v>
      </c>
      <c r="ALG44" s="761">
        <v>1</v>
      </c>
      <c r="ALH44" s="761">
        <v>1</v>
      </c>
      <c r="ALI44" s="761">
        <v>1</v>
      </c>
      <c r="ALJ44" s="762">
        <v>0.65</v>
      </c>
      <c r="ALK44" s="763"/>
      <c r="ALL44" s="763"/>
      <c r="ALM44" s="761">
        <v>1</v>
      </c>
      <c r="ALN44" s="761">
        <v>1</v>
      </c>
      <c r="ALO44" s="761">
        <v>1</v>
      </c>
      <c r="ALP44" s="761">
        <v>1</v>
      </c>
      <c r="ALQ44" s="762">
        <v>0.65</v>
      </c>
      <c r="ALR44" s="763"/>
      <c r="ALS44" s="763"/>
      <c r="ALT44" s="761">
        <v>1</v>
      </c>
      <c r="ALU44" s="761">
        <v>1</v>
      </c>
      <c r="ALV44" s="761">
        <v>1</v>
      </c>
      <c r="ALW44" s="761">
        <v>1</v>
      </c>
      <c r="ALX44" s="762">
        <v>0.65</v>
      </c>
      <c r="ALY44" s="763"/>
      <c r="ALZ44" s="763"/>
      <c r="AMA44" s="761">
        <v>1</v>
      </c>
      <c r="AMB44" s="761">
        <v>1</v>
      </c>
      <c r="AMC44" s="761">
        <v>1</v>
      </c>
      <c r="AMD44" s="761">
        <v>1</v>
      </c>
      <c r="AME44" s="762">
        <v>0.65</v>
      </c>
      <c r="AMF44" s="763"/>
      <c r="AMG44" s="763"/>
      <c r="AMH44" s="761">
        <v>1</v>
      </c>
      <c r="AMI44" s="761">
        <v>1</v>
      </c>
      <c r="AMJ44" s="761">
        <v>1</v>
      </c>
      <c r="AMK44" s="761">
        <v>0</v>
      </c>
      <c r="AML44" s="762">
        <v>0</v>
      </c>
      <c r="AMM44" s="763"/>
      <c r="AMN44" s="763"/>
      <c r="AMO44" s="761">
        <v>1</v>
      </c>
      <c r="AMP44" s="761">
        <v>1</v>
      </c>
      <c r="AMQ44" s="761">
        <v>1</v>
      </c>
      <c r="AMR44" s="761">
        <v>0</v>
      </c>
      <c r="AMS44" s="762">
        <v>0</v>
      </c>
      <c r="AMT44" s="763"/>
      <c r="AMU44" s="763"/>
      <c r="AMV44" s="761">
        <v>1</v>
      </c>
      <c r="AMW44" s="761">
        <v>1</v>
      </c>
      <c r="AMX44" s="761">
        <v>0</v>
      </c>
      <c r="AMY44" s="761">
        <v>1</v>
      </c>
      <c r="AMZ44" s="762">
        <v>0.65</v>
      </c>
      <c r="ANA44" s="763"/>
      <c r="ANB44" s="763"/>
      <c r="ANC44" s="761">
        <v>1</v>
      </c>
      <c r="AND44" s="761">
        <v>1</v>
      </c>
      <c r="ANE44" s="761">
        <v>1</v>
      </c>
      <c r="ANF44" s="761">
        <v>1</v>
      </c>
      <c r="ANG44" s="762">
        <v>0.65</v>
      </c>
      <c r="ANH44" s="763"/>
      <c r="ANI44" s="763"/>
      <c r="ANJ44" s="761">
        <v>1</v>
      </c>
      <c r="ANK44" s="761">
        <v>1</v>
      </c>
      <c r="ANL44" s="761">
        <v>1</v>
      </c>
      <c r="ANM44" s="761">
        <v>1</v>
      </c>
      <c r="ANN44" s="762">
        <v>0.65</v>
      </c>
      <c r="ANO44" s="763"/>
      <c r="ANP44" s="763"/>
      <c r="ANQ44" s="761">
        <v>1</v>
      </c>
      <c r="ANR44" s="761">
        <v>1</v>
      </c>
      <c r="ANS44" s="761">
        <v>1</v>
      </c>
      <c r="ANT44" s="761">
        <v>1</v>
      </c>
      <c r="ANU44" s="762">
        <v>0.65</v>
      </c>
      <c r="ANV44" s="763"/>
      <c r="ANW44" s="763"/>
      <c r="ANX44" s="761">
        <v>1</v>
      </c>
      <c r="ANY44" s="761">
        <v>1</v>
      </c>
      <c r="ANZ44" s="761">
        <v>1</v>
      </c>
      <c r="AOA44" s="761">
        <v>1</v>
      </c>
      <c r="AOB44" s="762">
        <v>0.65</v>
      </c>
      <c r="AOC44" s="763"/>
      <c r="AOD44" s="763"/>
      <c r="AOE44" s="761">
        <v>1</v>
      </c>
      <c r="AOF44" s="761">
        <v>1</v>
      </c>
      <c r="AOG44" s="761">
        <v>1</v>
      </c>
      <c r="AOH44" s="761">
        <v>1</v>
      </c>
      <c r="AOI44" s="762">
        <v>0.65</v>
      </c>
      <c r="AOJ44" s="763"/>
      <c r="AOK44" s="763"/>
      <c r="AOL44" s="761">
        <v>1</v>
      </c>
      <c r="AOM44" s="761">
        <v>1</v>
      </c>
      <c r="AON44" s="761">
        <v>1</v>
      </c>
      <c r="AOO44" s="761">
        <v>1</v>
      </c>
      <c r="AOP44" s="762">
        <v>0.65</v>
      </c>
      <c r="AOQ44" s="763"/>
      <c r="AOR44" s="763"/>
      <c r="AOS44" s="761">
        <v>1</v>
      </c>
      <c r="AOT44" s="761">
        <v>1</v>
      </c>
      <c r="AOU44" s="761">
        <v>1</v>
      </c>
      <c r="AOV44" s="761">
        <v>1</v>
      </c>
      <c r="AOW44" s="762">
        <v>0.65</v>
      </c>
    </row>
    <row r="45" spans="1:1089" s="764" customFormat="1" ht="10.5" customHeight="1">
      <c r="A45" s="771" t="s">
        <v>189</v>
      </c>
      <c r="B45" s="771" t="s">
        <v>190</v>
      </c>
      <c r="C45" s="772" t="str">
        <f t="shared" si="1"/>
        <v>Hubert Foltyn</v>
      </c>
      <c r="D45" s="771" t="s">
        <v>147</v>
      </c>
      <c r="E45" s="771" t="s">
        <v>7</v>
      </c>
      <c r="F45" s="757"/>
      <c r="G45" s="713">
        <v>1</v>
      </c>
      <c r="H45" s="713">
        <v>1</v>
      </c>
      <c r="I45" s="713">
        <v>1</v>
      </c>
      <c r="J45" s="713">
        <v>1</v>
      </c>
      <c r="K45" s="714">
        <v>0.65</v>
      </c>
      <c r="L45" s="715">
        <v>0</v>
      </c>
      <c r="M45" s="715">
        <v>0</v>
      </c>
      <c r="N45" s="713">
        <v>1</v>
      </c>
      <c r="O45" s="713">
        <v>1</v>
      </c>
      <c r="P45" s="713">
        <v>1</v>
      </c>
      <c r="Q45" s="713">
        <v>1</v>
      </c>
      <c r="R45" s="714">
        <v>0.65</v>
      </c>
      <c r="S45" s="715">
        <v>0</v>
      </c>
      <c r="T45" s="715">
        <v>0</v>
      </c>
      <c r="U45" s="713">
        <v>1</v>
      </c>
      <c r="V45" s="713">
        <v>1</v>
      </c>
      <c r="W45" s="713">
        <v>1</v>
      </c>
      <c r="X45" s="713">
        <v>1</v>
      </c>
      <c r="Y45" s="714">
        <v>0.65</v>
      </c>
      <c r="Z45" s="715">
        <v>0</v>
      </c>
      <c r="AA45" s="715">
        <v>0</v>
      </c>
      <c r="AB45" s="713">
        <v>0</v>
      </c>
      <c r="AC45" s="713">
        <v>1</v>
      </c>
      <c r="AD45" s="713">
        <v>1</v>
      </c>
      <c r="AE45" s="713">
        <v>1</v>
      </c>
      <c r="AF45" s="714">
        <v>0.65</v>
      </c>
      <c r="AG45" s="715">
        <v>0</v>
      </c>
      <c r="AH45" s="715">
        <v>0</v>
      </c>
      <c r="AI45" s="713">
        <v>1</v>
      </c>
      <c r="AJ45" s="713">
        <v>1</v>
      </c>
      <c r="AK45" s="713">
        <v>1</v>
      </c>
      <c r="AL45" s="713">
        <v>1</v>
      </c>
      <c r="AM45" s="714">
        <v>0.65</v>
      </c>
      <c r="AN45" s="715">
        <v>0</v>
      </c>
      <c r="AO45" s="715">
        <v>0</v>
      </c>
      <c r="AP45" s="713">
        <v>1</v>
      </c>
      <c r="AQ45" s="713">
        <v>1</v>
      </c>
      <c r="AR45" s="713">
        <v>1</v>
      </c>
      <c r="AS45" s="713">
        <v>1</v>
      </c>
      <c r="AT45" s="714">
        <v>0.65</v>
      </c>
      <c r="AU45" s="715">
        <v>0</v>
      </c>
      <c r="AV45" s="715">
        <v>0</v>
      </c>
      <c r="AW45" s="713">
        <v>1</v>
      </c>
      <c r="AX45" s="713">
        <v>1</v>
      </c>
      <c r="AY45" s="713">
        <v>1</v>
      </c>
      <c r="AZ45" s="713">
        <v>1</v>
      </c>
      <c r="BA45" s="714">
        <v>0.65</v>
      </c>
      <c r="BB45" s="715">
        <v>0</v>
      </c>
      <c r="BC45" s="715">
        <v>0</v>
      </c>
      <c r="BD45" s="716">
        <v>1</v>
      </c>
      <c r="BE45" s="716">
        <v>1</v>
      </c>
      <c r="BF45" s="716">
        <v>0</v>
      </c>
      <c r="BG45" s="716">
        <v>1</v>
      </c>
      <c r="BH45" s="716">
        <v>0</v>
      </c>
      <c r="BI45" s="717">
        <v>0</v>
      </c>
      <c r="BJ45" s="717">
        <v>0</v>
      </c>
      <c r="BK45" s="716">
        <v>1</v>
      </c>
      <c r="BL45" s="716">
        <v>1</v>
      </c>
      <c r="BM45" s="716">
        <v>1</v>
      </c>
      <c r="BN45" s="716">
        <v>1</v>
      </c>
      <c r="BO45" s="718">
        <v>0.65</v>
      </c>
      <c r="BP45" s="717">
        <v>0</v>
      </c>
      <c r="BQ45" s="717">
        <v>0</v>
      </c>
      <c r="BR45" s="716">
        <v>1</v>
      </c>
      <c r="BS45" s="716">
        <v>1</v>
      </c>
      <c r="BT45" s="716">
        <v>1</v>
      </c>
      <c r="BU45" s="716">
        <v>1</v>
      </c>
      <c r="BV45" s="718">
        <v>0.65</v>
      </c>
      <c r="BW45" s="717">
        <v>0</v>
      </c>
      <c r="BX45" s="717">
        <v>0</v>
      </c>
      <c r="BY45" s="716">
        <v>1</v>
      </c>
      <c r="BZ45" s="716">
        <v>1</v>
      </c>
      <c r="CA45" s="716">
        <v>1</v>
      </c>
      <c r="CB45" s="716">
        <v>1</v>
      </c>
      <c r="CC45" s="718">
        <v>0.65</v>
      </c>
      <c r="CD45" s="717">
        <v>0</v>
      </c>
      <c r="CE45" s="717">
        <v>0</v>
      </c>
      <c r="CF45" s="716">
        <v>1</v>
      </c>
      <c r="CG45" s="716">
        <v>1</v>
      </c>
      <c r="CH45" s="716">
        <v>1</v>
      </c>
      <c r="CI45" s="716">
        <v>0</v>
      </c>
      <c r="CJ45" s="718">
        <v>0.65</v>
      </c>
      <c r="CK45" s="717">
        <v>0</v>
      </c>
      <c r="CL45" s="717">
        <v>0</v>
      </c>
      <c r="CM45" s="716">
        <v>1</v>
      </c>
      <c r="CN45" s="716">
        <v>1</v>
      </c>
      <c r="CO45" s="716">
        <v>1</v>
      </c>
      <c r="CP45" s="716">
        <v>1</v>
      </c>
      <c r="CQ45" s="718">
        <v>0.65</v>
      </c>
      <c r="CR45" s="717">
        <v>0</v>
      </c>
      <c r="CS45" s="717">
        <v>0</v>
      </c>
      <c r="CT45" s="716">
        <v>1</v>
      </c>
      <c r="CU45" s="716">
        <v>1</v>
      </c>
      <c r="CV45" s="716">
        <v>1</v>
      </c>
      <c r="CW45" s="716">
        <v>1</v>
      </c>
      <c r="CX45" s="718">
        <v>0.65</v>
      </c>
      <c r="CY45" s="717">
        <v>0</v>
      </c>
      <c r="CZ45" s="717">
        <v>0</v>
      </c>
      <c r="DA45" s="716">
        <v>1</v>
      </c>
      <c r="DB45" s="716">
        <v>1</v>
      </c>
      <c r="DC45" s="716">
        <v>1</v>
      </c>
      <c r="DD45" s="716">
        <v>1</v>
      </c>
      <c r="DE45" s="718">
        <v>0</v>
      </c>
      <c r="DF45" s="717">
        <v>0</v>
      </c>
      <c r="DG45" s="717">
        <v>0</v>
      </c>
      <c r="DH45" s="716">
        <v>1</v>
      </c>
      <c r="DI45" s="716">
        <v>1</v>
      </c>
      <c r="DJ45" s="716">
        <v>1</v>
      </c>
      <c r="DK45" s="716">
        <v>1</v>
      </c>
      <c r="DL45" s="718">
        <v>0.65</v>
      </c>
      <c r="DM45" s="717">
        <v>0</v>
      </c>
      <c r="DN45" s="717">
        <v>0</v>
      </c>
      <c r="DO45" s="716">
        <v>0</v>
      </c>
      <c r="DP45" s="716">
        <v>1</v>
      </c>
      <c r="DQ45" s="716">
        <v>1</v>
      </c>
      <c r="DR45" s="716">
        <v>1</v>
      </c>
      <c r="DS45" s="718">
        <v>0.65</v>
      </c>
      <c r="DT45" s="717">
        <v>0</v>
      </c>
      <c r="DU45" s="717">
        <v>0</v>
      </c>
      <c r="DV45" s="716">
        <v>1</v>
      </c>
      <c r="DW45" s="716">
        <v>1</v>
      </c>
      <c r="DX45" s="716">
        <v>1</v>
      </c>
      <c r="DY45" s="716">
        <v>1</v>
      </c>
      <c r="DZ45" s="718">
        <v>0.65</v>
      </c>
      <c r="EA45" s="717">
        <v>0</v>
      </c>
      <c r="EB45" s="717">
        <v>0</v>
      </c>
      <c r="EC45" s="716">
        <v>1</v>
      </c>
      <c r="ED45" s="716">
        <v>1</v>
      </c>
      <c r="EE45" s="716">
        <v>1</v>
      </c>
      <c r="EF45" s="716">
        <v>1</v>
      </c>
      <c r="EG45" s="718">
        <v>0.65</v>
      </c>
      <c r="EH45" s="717">
        <v>0</v>
      </c>
      <c r="EI45" s="717">
        <v>0</v>
      </c>
      <c r="EJ45" s="716">
        <v>1</v>
      </c>
      <c r="EK45" s="716">
        <v>1</v>
      </c>
      <c r="EL45" s="716">
        <v>1</v>
      </c>
      <c r="EM45" s="716">
        <v>1</v>
      </c>
      <c r="EN45" s="718">
        <v>0.65</v>
      </c>
      <c r="EO45" s="717">
        <v>0</v>
      </c>
      <c r="EP45" s="717">
        <v>0</v>
      </c>
      <c r="EQ45" s="716">
        <v>1</v>
      </c>
      <c r="ER45" s="716">
        <v>1</v>
      </c>
      <c r="ES45" s="716">
        <v>1</v>
      </c>
      <c r="ET45" s="716">
        <v>1</v>
      </c>
      <c r="EU45" s="718">
        <v>0.65</v>
      </c>
      <c r="EV45" s="717">
        <v>0</v>
      </c>
      <c r="EW45" s="717">
        <v>0</v>
      </c>
      <c r="EX45" s="716">
        <v>1</v>
      </c>
      <c r="EY45" s="716">
        <v>1</v>
      </c>
      <c r="EZ45" s="716">
        <v>0</v>
      </c>
      <c r="FA45" s="716">
        <v>0</v>
      </c>
      <c r="FB45" s="718">
        <v>0.65</v>
      </c>
      <c r="FC45" s="717">
        <v>0</v>
      </c>
      <c r="FD45" s="717">
        <v>0</v>
      </c>
      <c r="FE45" s="716">
        <v>1</v>
      </c>
      <c r="FF45" s="716">
        <v>1</v>
      </c>
      <c r="FG45" s="716">
        <v>1</v>
      </c>
      <c r="FH45" s="716">
        <v>0</v>
      </c>
      <c r="FI45" s="716">
        <v>0.65</v>
      </c>
      <c r="FJ45" s="717">
        <v>0</v>
      </c>
      <c r="FK45" s="717">
        <v>0</v>
      </c>
      <c r="FL45" s="716">
        <v>1</v>
      </c>
      <c r="FM45" s="716">
        <v>1</v>
      </c>
      <c r="FN45" s="716">
        <v>1</v>
      </c>
      <c r="FO45" s="716">
        <v>1</v>
      </c>
      <c r="FP45" s="718">
        <v>0.65</v>
      </c>
      <c r="FQ45" s="717">
        <v>0</v>
      </c>
      <c r="FR45" s="717">
        <v>0</v>
      </c>
      <c r="FS45" s="716">
        <v>0</v>
      </c>
      <c r="FT45" s="716">
        <v>0</v>
      </c>
      <c r="FU45" s="716">
        <v>0</v>
      </c>
      <c r="FV45" s="716">
        <v>0</v>
      </c>
      <c r="FW45" s="716">
        <v>0</v>
      </c>
      <c r="FX45" s="717">
        <v>0</v>
      </c>
      <c r="FY45" s="717">
        <v>0</v>
      </c>
      <c r="FZ45" s="716">
        <v>1</v>
      </c>
      <c r="GA45" s="716">
        <v>1</v>
      </c>
      <c r="GB45" s="716">
        <v>1</v>
      </c>
      <c r="GC45" s="716">
        <v>1</v>
      </c>
      <c r="GD45" s="718">
        <v>0.65</v>
      </c>
      <c r="GE45" s="717">
        <v>0</v>
      </c>
      <c r="GF45" s="717">
        <v>0</v>
      </c>
      <c r="GG45" s="716">
        <v>1</v>
      </c>
      <c r="GH45" s="716">
        <v>1</v>
      </c>
      <c r="GI45" s="716">
        <v>1</v>
      </c>
      <c r="GJ45" s="716">
        <v>1</v>
      </c>
      <c r="GK45" s="718">
        <v>0.65</v>
      </c>
      <c r="GL45" s="717">
        <v>0</v>
      </c>
      <c r="GM45" s="717">
        <v>0</v>
      </c>
      <c r="GN45" s="716">
        <v>1</v>
      </c>
      <c r="GO45" s="716">
        <v>1</v>
      </c>
      <c r="GP45" s="716">
        <v>1</v>
      </c>
      <c r="GQ45" s="716">
        <v>1</v>
      </c>
      <c r="GR45" s="718">
        <v>0.65</v>
      </c>
      <c r="GS45" s="717">
        <v>0</v>
      </c>
      <c r="GT45" s="717">
        <v>0</v>
      </c>
      <c r="GU45" s="716">
        <v>1</v>
      </c>
      <c r="GV45" s="716">
        <v>1</v>
      </c>
      <c r="GW45" s="716">
        <v>1</v>
      </c>
      <c r="GX45" s="716">
        <v>1</v>
      </c>
      <c r="GY45" s="718">
        <v>0.65</v>
      </c>
      <c r="GZ45" s="717">
        <v>0</v>
      </c>
      <c r="HA45" s="717">
        <v>0</v>
      </c>
      <c r="HB45" s="716">
        <v>1</v>
      </c>
      <c r="HC45" s="716">
        <v>1</v>
      </c>
      <c r="HD45" s="716">
        <v>1</v>
      </c>
      <c r="HE45" s="716">
        <v>1</v>
      </c>
      <c r="HF45" s="718">
        <v>0.65</v>
      </c>
      <c r="HG45" s="717">
        <v>0</v>
      </c>
      <c r="HH45" s="717">
        <v>0</v>
      </c>
      <c r="HI45" s="716">
        <v>1</v>
      </c>
      <c r="HJ45" s="716">
        <v>1</v>
      </c>
      <c r="HK45" s="716">
        <v>1</v>
      </c>
      <c r="HL45" s="716">
        <v>1</v>
      </c>
      <c r="HM45" s="718">
        <v>0.65</v>
      </c>
      <c r="HN45" s="717">
        <v>0</v>
      </c>
      <c r="HO45" s="717">
        <v>0</v>
      </c>
      <c r="HP45" s="716">
        <v>1</v>
      </c>
      <c r="HQ45" s="716">
        <v>1</v>
      </c>
      <c r="HR45" s="716">
        <v>1</v>
      </c>
      <c r="HS45" s="716">
        <v>1</v>
      </c>
      <c r="HT45" s="718">
        <v>0.65</v>
      </c>
      <c r="HU45" s="717">
        <v>0</v>
      </c>
      <c r="HV45" s="717">
        <v>0</v>
      </c>
      <c r="HW45" s="716">
        <v>1</v>
      </c>
      <c r="HX45" s="716">
        <v>1</v>
      </c>
      <c r="HY45" s="716">
        <v>1</v>
      </c>
      <c r="HZ45" s="716">
        <v>1</v>
      </c>
      <c r="IA45" s="718">
        <v>0.65</v>
      </c>
      <c r="IB45" s="717">
        <v>0</v>
      </c>
      <c r="IC45" s="717">
        <v>0</v>
      </c>
      <c r="ID45" s="716">
        <v>1</v>
      </c>
      <c r="IE45" s="716">
        <v>1</v>
      </c>
      <c r="IF45" s="716">
        <v>1</v>
      </c>
      <c r="IG45" s="716">
        <v>1</v>
      </c>
      <c r="IH45" s="718">
        <v>0</v>
      </c>
      <c r="II45" s="717">
        <v>0</v>
      </c>
      <c r="IJ45" s="717">
        <v>0</v>
      </c>
      <c r="IK45" s="716">
        <v>1</v>
      </c>
      <c r="IL45" s="716">
        <v>1</v>
      </c>
      <c r="IM45" s="716">
        <v>1</v>
      </c>
      <c r="IN45" s="716">
        <v>1</v>
      </c>
      <c r="IO45" s="718">
        <v>0.65</v>
      </c>
      <c r="IP45" s="717">
        <v>0</v>
      </c>
      <c r="IQ45" s="717">
        <v>0</v>
      </c>
      <c r="IR45" s="716">
        <v>0</v>
      </c>
      <c r="IS45" s="716">
        <v>1</v>
      </c>
      <c r="IT45" s="716">
        <v>1</v>
      </c>
      <c r="IU45" s="716">
        <v>1</v>
      </c>
      <c r="IV45" s="718">
        <v>0.65</v>
      </c>
      <c r="IW45" s="717">
        <v>0</v>
      </c>
      <c r="IX45" s="717">
        <v>0</v>
      </c>
      <c r="IY45" s="716">
        <v>1</v>
      </c>
      <c r="IZ45" s="716">
        <v>1</v>
      </c>
      <c r="JA45" s="716">
        <v>1</v>
      </c>
      <c r="JB45" s="716">
        <v>1</v>
      </c>
      <c r="JC45" s="718">
        <v>0.65</v>
      </c>
      <c r="JD45" s="717">
        <v>0</v>
      </c>
      <c r="JE45" s="717">
        <v>0</v>
      </c>
      <c r="JF45" s="716">
        <v>1</v>
      </c>
      <c r="JG45" s="716">
        <v>1</v>
      </c>
      <c r="JH45" s="716">
        <v>1</v>
      </c>
      <c r="JI45" s="716">
        <v>1</v>
      </c>
      <c r="JJ45" s="718">
        <v>0.65</v>
      </c>
      <c r="JK45" s="717">
        <v>0</v>
      </c>
      <c r="JL45" s="717">
        <v>0</v>
      </c>
      <c r="JM45" s="716">
        <v>1</v>
      </c>
      <c r="JN45" s="716">
        <v>1</v>
      </c>
      <c r="JO45" s="716">
        <v>1</v>
      </c>
      <c r="JP45" s="716">
        <v>1</v>
      </c>
      <c r="JQ45" s="718">
        <v>0.65</v>
      </c>
      <c r="JR45" s="717">
        <v>0</v>
      </c>
      <c r="JS45" s="717">
        <v>0</v>
      </c>
      <c r="JT45" s="716">
        <v>1</v>
      </c>
      <c r="JU45" s="716">
        <v>1</v>
      </c>
      <c r="JV45" s="716">
        <v>1</v>
      </c>
      <c r="JW45" s="716">
        <v>1</v>
      </c>
      <c r="JX45" s="718">
        <v>0.65</v>
      </c>
      <c r="JY45" s="717">
        <v>0</v>
      </c>
      <c r="JZ45" s="717">
        <v>0</v>
      </c>
      <c r="KA45" s="717">
        <v>0</v>
      </c>
      <c r="KB45" s="717">
        <v>0</v>
      </c>
      <c r="KC45" s="717">
        <v>0</v>
      </c>
      <c r="KD45" s="717">
        <v>0</v>
      </c>
      <c r="KE45" s="717">
        <v>0</v>
      </c>
      <c r="KF45" s="717">
        <v>0</v>
      </c>
      <c r="KG45" s="717">
        <v>0</v>
      </c>
      <c r="KH45" s="716">
        <v>0</v>
      </c>
      <c r="KI45" s="716">
        <v>0</v>
      </c>
      <c r="KJ45" s="717">
        <v>0</v>
      </c>
      <c r="KK45" s="717">
        <v>0</v>
      </c>
      <c r="KL45" s="718">
        <v>0.65</v>
      </c>
      <c r="KM45" s="717">
        <v>0</v>
      </c>
      <c r="KN45" s="717">
        <v>0</v>
      </c>
      <c r="KO45" s="716">
        <v>1</v>
      </c>
      <c r="KP45" s="716">
        <v>1</v>
      </c>
      <c r="KQ45" s="717">
        <v>0</v>
      </c>
      <c r="KR45" s="716">
        <v>1</v>
      </c>
      <c r="KS45" s="718">
        <v>0.65</v>
      </c>
      <c r="KT45" s="717">
        <v>0</v>
      </c>
      <c r="KU45" s="717">
        <v>0</v>
      </c>
      <c r="KV45" s="717">
        <v>0</v>
      </c>
      <c r="KW45" s="716">
        <v>1</v>
      </c>
      <c r="KX45" s="716">
        <v>1</v>
      </c>
      <c r="KY45" s="716">
        <v>1</v>
      </c>
      <c r="KZ45" s="718">
        <v>0.65</v>
      </c>
      <c r="LA45" s="717">
        <v>0</v>
      </c>
      <c r="LB45" s="717">
        <v>0</v>
      </c>
      <c r="LC45" s="716">
        <v>1</v>
      </c>
      <c r="LD45" s="716">
        <v>1</v>
      </c>
      <c r="LE45" s="716">
        <v>1</v>
      </c>
      <c r="LF45" s="716">
        <v>1</v>
      </c>
      <c r="LG45" s="718">
        <v>0.65</v>
      </c>
      <c r="LH45" s="717">
        <v>0</v>
      </c>
      <c r="LI45" s="717">
        <v>0</v>
      </c>
      <c r="LJ45" s="716">
        <v>1</v>
      </c>
      <c r="LK45" s="716">
        <v>1</v>
      </c>
      <c r="LL45" s="716">
        <v>1</v>
      </c>
      <c r="LM45" s="716">
        <v>1</v>
      </c>
      <c r="LN45" s="718">
        <v>0.65</v>
      </c>
      <c r="LO45" s="717">
        <v>0</v>
      </c>
      <c r="LP45" s="717">
        <v>0</v>
      </c>
      <c r="LQ45" s="716">
        <v>1</v>
      </c>
      <c r="LR45" s="716">
        <v>1</v>
      </c>
      <c r="LS45" s="716">
        <v>1</v>
      </c>
      <c r="LT45" s="716">
        <v>1</v>
      </c>
      <c r="LU45" s="716">
        <v>0</v>
      </c>
      <c r="LV45" s="717">
        <v>0</v>
      </c>
      <c r="LW45" s="717">
        <v>0</v>
      </c>
      <c r="LX45" s="716">
        <v>1</v>
      </c>
      <c r="LY45" s="716">
        <v>1</v>
      </c>
      <c r="LZ45" s="716">
        <v>1</v>
      </c>
      <c r="MA45" s="716">
        <v>1</v>
      </c>
      <c r="MB45" s="718">
        <v>0.65</v>
      </c>
      <c r="MC45" s="717">
        <v>0</v>
      </c>
      <c r="MD45" s="717">
        <v>0</v>
      </c>
      <c r="ME45" s="716">
        <v>1</v>
      </c>
      <c r="MF45" s="716">
        <v>1</v>
      </c>
      <c r="MG45" s="716">
        <v>1</v>
      </c>
      <c r="MH45" s="716">
        <v>1</v>
      </c>
      <c r="MI45" s="718">
        <v>0.65</v>
      </c>
      <c r="MJ45" s="717">
        <v>0</v>
      </c>
      <c r="MK45" s="717">
        <v>0</v>
      </c>
      <c r="ML45" s="716">
        <v>1</v>
      </c>
      <c r="MM45" s="716">
        <v>1</v>
      </c>
      <c r="MN45" s="716">
        <v>1</v>
      </c>
      <c r="MO45" s="716">
        <v>1</v>
      </c>
      <c r="MP45" s="718">
        <v>0</v>
      </c>
      <c r="MQ45" s="717">
        <v>0</v>
      </c>
      <c r="MR45" s="717">
        <v>0</v>
      </c>
      <c r="MS45" s="716">
        <v>1</v>
      </c>
      <c r="MT45" s="716">
        <v>1</v>
      </c>
      <c r="MU45" s="716">
        <v>1</v>
      </c>
      <c r="MV45" s="716">
        <v>1</v>
      </c>
      <c r="MW45" s="718">
        <v>0.65</v>
      </c>
      <c r="MX45" s="717">
        <v>0</v>
      </c>
      <c r="MY45" s="717">
        <v>0</v>
      </c>
      <c r="MZ45" s="716">
        <v>1</v>
      </c>
      <c r="NA45" s="716">
        <v>1</v>
      </c>
      <c r="NB45" s="716">
        <v>1</v>
      </c>
      <c r="NC45" s="716">
        <v>1</v>
      </c>
      <c r="ND45" s="718">
        <v>0.65</v>
      </c>
      <c r="NE45" s="717">
        <v>0</v>
      </c>
      <c r="NF45" s="717">
        <v>0</v>
      </c>
      <c r="NG45" s="716">
        <v>1</v>
      </c>
      <c r="NH45" s="716">
        <v>1</v>
      </c>
      <c r="NI45" s="716">
        <v>1</v>
      </c>
      <c r="NJ45" s="716">
        <v>1</v>
      </c>
      <c r="NK45" s="718">
        <v>0.65</v>
      </c>
      <c r="NL45" s="717">
        <v>0</v>
      </c>
      <c r="NM45" s="717">
        <v>0</v>
      </c>
      <c r="NN45" s="716">
        <v>1</v>
      </c>
      <c r="NO45" s="716">
        <v>1</v>
      </c>
      <c r="NP45" s="716">
        <v>1</v>
      </c>
      <c r="NQ45" s="716">
        <v>1</v>
      </c>
      <c r="NR45" s="716">
        <v>1</v>
      </c>
      <c r="NS45" s="717">
        <v>0</v>
      </c>
      <c r="NT45" s="717">
        <v>0</v>
      </c>
      <c r="NU45" s="716">
        <v>1</v>
      </c>
      <c r="NV45" s="716">
        <v>1</v>
      </c>
      <c r="NW45" s="716">
        <v>1</v>
      </c>
      <c r="NX45" s="716">
        <v>1</v>
      </c>
      <c r="NY45" s="716">
        <v>0</v>
      </c>
      <c r="NZ45" s="717">
        <v>0</v>
      </c>
      <c r="OA45" s="717">
        <v>0</v>
      </c>
      <c r="OB45" s="716">
        <v>1</v>
      </c>
      <c r="OC45" s="716">
        <v>1</v>
      </c>
      <c r="OD45" s="716">
        <v>1</v>
      </c>
      <c r="OE45" s="716">
        <v>1</v>
      </c>
      <c r="OF45" s="718">
        <v>0.65</v>
      </c>
      <c r="OG45" s="717">
        <v>0</v>
      </c>
      <c r="OH45" s="717">
        <v>0</v>
      </c>
      <c r="OI45" s="716">
        <v>0</v>
      </c>
      <c r="OJ45" s="716">
        <v>0</v>
      </c>
      <c r="OK45" s="716">
        <v>0</v>
      </c>
      <c r="OL45" s="716">
        <v>0</v>
      </c>
      <c r="OM45" s="718">
        <v>0.65</v>
      </c>
      <c r="ON45" s="717">
        <v>0</v>
      </c>
      <c r="OO45" s="717">
        <v>0</v>
      </c>
      <c r="OP45" s="716">
        <v>1</v>
      </c>
      <c r="OQ45" s="716">
        <v>1</v>
      </c>
      <c r="OR45" s="716">
        <v>1</v>
      </c>
      <c r="OS45" s="716">
        <v>1</v>
      </c>
      <c r="OT45" s="718">
        <v>0.65</v>
      </c>
      <c r="OU45" s="717">
        <v>0</v>
      </c>
      <c r="OV45" s="717">
        <v>0</v>
      </c>
      <c r="OW45" s="716">
        <v>0</v>
      </c>
      <c r="OX45" s="716">
        <v>1</v>
      </c>
      <c r="OY45" s="716">
        <v>1</v>
      </c>
      <c r="OZ45" s="716">
        <v>1</v>
      </c>
      <c r="PA45" s="718">
        <v>0.65</v>
      </c>
      <c r="PB45" s="717">
        <v>0</v>
      </c>
      <c r="PC45" s="717">
        <v>0</v>
      </c>
      <c r="PD45" s="716">
        <v>1</v>
      </c>
      <c r="PE45" s="716">
        <v>1</v>
      </c>
      <c r="PF45" s="716">
        <v>1</v>
      </c>
      <c r="PG45" s="716">
        <v>0</v>
      </c>
      <c r="PH45" s="718">
        <v>0</v>
      </c>
      <c r="PI45" s="717">
        <v>0</v>
      </c>
      <c r="PJ45" s="717">
        <v>0</v>
      </c>
      <c r="PK45" s="716">
        <v>1</v>
      </c>
      <c r="PL45" s="716">
        <v>1</v>
      </c>
      <c r="PM45" s="716">
        <v>1</v>
      </c>
      <c r="PN45" s="716">
        <v>1</v>
      </c>
      <c r="PO45" s="718">
        <v>0.65</v>
      </c>
      <c r="PP45" s="717"/>
      <c r="PQ45" s="717"/>
      <c r="PR45" s="716">
        <v>1</v>
      </c>
      <c r="PS45" s="716">
        <v>1</v>
      </c>
      <c r="PT45" s="716">
        <v>1</v>
      </c>
      <c r="PU45" s="716">
        <v>1</v>
      </c>
      <c r="PV45" s="718">
        <v>0.65</v>
      </c>
      <c r="PW45" s="717"/>
      <c r="PX45" s="717"/>
      <c r="PY45" s="716">
        <v>1</v>
      </c>
      <c r="PZ45" s="716">
        <v>1</v>
      </c>
      <c r="QA45" s="716">
        <v>1</v>
      </c>
      <c r="QB45" s="716">
        <v>1</v>
      </c>
      <c r="QC45" s="718">
        <v>0.65</v>
      </c>
      <c r="QD45" s="717"/>
      <c r="QE45" s="717"/>
      <c r="QF45" s="716">
        <v>1</v>
      </c>
      <c r="QG45" s="716">
        <v>1</v>
      </c>
      <c r="QH45" s="716">
        <v>1</v>
      </c>
      <c r="QI45" s="716">
        <v>1</v>
      </c>
      <c r="QJ45" s="718">
        <v>0.65</v>
      </c>
      <c r="QK45" s="717"/>
      <c r="QL45" s="717"/>
      <c r="QM45" s="716">
        <v>1</v>
      </c>
      <c r="QN45" s="716">
        <v>1</v>
      </c>
      <c r="QO45" s="716">
        <v>1</v>
      </c>
      <c r="QP45" s="716">
        <v>1</v>
      </c>
      <c r="QQ45" s="718">
        <v>0.65</v>
      </c>
      <c r="QR45" s="717"/>
      <c r="QS45" s="717"/>
      <c r="QT45" s="716">
        <v>1</v>
      </c>
      <c r="QU45" s="716">
        <v>1</v>
      </c>
      <c r="QV45" s="716">
        <v>1</v>
      </c>
      <c r="QW45" s="716">
        <v>1</v>
      </c>
      <c r="QX45" s="718">
        <v>0.65</v>
      </c>
      <c r="QY45" s="717"/>
      <c r="QZ45" s="717"/>
      <c r="RA45" s="716">
        <v>1</v>
      </c>
      <c r="RB45" s="716">
        <v>1</v>
      </c>
      <c r="RC45" s="716">
        <v>1</v>
      </c>
      <c r="RD45" s="717"/>
      <c r="RE45" s="718">
        <v>0.65</v>
      </c>
      <c r="RF45" s="717"/>
      <c r="RG45" s="717"/>
      <c r="RH45" s="716">
        <v>1</v>
      </c>
      <c r="RI45" s="716">
        <v>1</v>
      </c>
      <c r="RJ45" s="716">
        <v>1</v>
      </c>
      <c r="RK45" s="716">
        <v>1</v>
      </c>
      <c r="RL45" s="718">
        <v>0.65</v>
      </c>
      <c r="RM45" s="717"/>
      <c r="RN45" s="717"/>
      <c r="RO45" s="716">
        <v>1</v>
      </c>
      <c r="RP45" s="716">
        <v>1</v>
      </c>
      <c r="RQ45" s="716">
        <v>1</v>
      </c>
      <c r="RR45" s="716">
        <v>1</v>
      </c>
      <c r="RS45" s="718">
        <v>0.65</v>
      </c>
      <c r="RT45" s="717"/>
      <c r="RU45" s="717"/>
      <c r="RV45" s="716">
        <v>0</v>
      </c>
      <c r="RW45" s="716">
        <v>1</v>
      </c>
      <c r="RX45" s="716">
        <v>1</v>
      </c>
      <c r="RY45" s="716">
        <v>1</v>
      </c>
      <c r="RZ45" s="718">
        <v>0.65</v>
      </c>
      <c r="SA45" s="717"/>
      <c r="SB45" s="717"/>
      <c r="SC45" s="716">
        <v>1</v>
      </c>
      <c r="SD45" s="716">
        <v>1</v>
      </c>
      <c r="SE45" s="716">
        <v>1</v>
      </c>
      <c r="SF45" s="716">
        <v>0</v>
      </c>
      <c r="SG45" s="718">
        <v>0.65</v>
      </c>
      <c r="SH45" s="717"/>
      <c r="SI45" s="717"/>
      <c r="SJ45" s="716">
        <v>1</v>
      </c>
      <c r="SK45" s="716">
        <v>1</v>
      </c>
      <c r="SL45" s="716">
        <v>1</v>
      </c>
      <c r="SM45" s="716">
        <v>1</v>
      </c>
      <c r="SN45" s="718">
        <v>0.65</v>
      </c>
      <c r="SO45" s="717"/>
      <c r="SP45" s="717"/>
      <c r="SQ45" s="716">
        <v>1</v>
      </c>
      <c r="SR45" s="716">
        <v>1</v>
      </c>
      <c r="SS45" s="716">
        <v>1</v>
      </c>
      <c r="ST45" s="716">
        <v>1</v>
      </c>
      <c r="SU45" s="762">
        <v>0.65</v>
      </c>
      <c r="SV45" s="755"/>
      <c r="SW45" s="749"/>
      <c r="SX45" s="748">
        <v>1</v>
      </c>
      <c r="SY45" s="748">
        <v>1</v>
      </c>
      <c r="SZ45" s="748">
        <v>1</v>
      </c>
      <c r="TA45" s="748">
        <v>1</v>
      </c>
      <c r="TB45" s="750">
        <v>0.65</v>
      </c>
      <c r="TC45" s="749"/>
      <c r="TD45" s="749"/>
      <c r="TE45" s="748">
        <v>1</v>
      </c>
      <c r="TF45" s="748">
        <v>1</v>
      </c>
      <c r="TG45" s="750">
        <v>0</v>
      </c>
      <c r="TH45" s="750">
        <v>0</v>
      </c>
      <c r="TI45" s="750">
        <v>0</v>
      </c>
      <c r="TJ45" s="749"/>
      <c r="TK45" s="749"/>
      <c r="TL45" s="748">
        <v>1</v>
      </c>
      <c r="TM45" s="748">
        <v>1</v>
      </c>
      <c r="TN45" s="748">
        <v>1</v>
      </c>
      <c r="TO45" s="748">
        <v>1</v>
      </c>
      <c r="TP45" s="750">
        <v>0.65</v>
      </c>
      <c r="TQ45" s="749"/>
      <c r="TR45" s="749"/>
      <c r="TS45" s="748">
        <v>1</v>
      </c>
      <c r="TT45" s="748">
        <v>1</v>
      </c>
      <c r="TU45" s="748">
        <v>1</v>
      </c>
      <c r="TV45" s="748">
        <v>0</v>
      </c>
      <c r="TW45" s="750">
        <v>0</v>
      </c>
      <c r="TX45" s="749"/>
      <c r="TY45" s="766"/>
      <c r="TZ45" s="761">
        <v>1</v>
      </c>
      <c r="UA45" s="756">
        <v>1</v>
      </c>
      <c r="UB45" s="748">
        <v>1</v>
      </c>
      <c r="UC45" s="748">
        <v>1</v>
      </c>
      <c r="UD45" s="750">
        <v>0.65</v>
      </c>
      <c r="UE45" s="749"/>
      <c r="UF45" s="749"/>
      <c r="UG45" s="748">
        <v>1</v>
      </c>
      <c r="UH45" s="748">
        <v>1</v>
      </c>
      <c r="UI45" s="748">
        <v>1</v>
      </c>
      <c r="UJ45" s="748">
        <v>1</v>
      </c>
      <c r="UK45" s="750">
        <v>0.65</v>
      </c>
      <c r="UL45" s="749"/>
      <c r="UM45" s="749"/>
      <c r="UN45" s="748">
        <v>1</v>
      </c>
      <c r="UO45" s="748">
        <v>1</v>
      </c>
      <c r="UP45" s="748">
        <v>1</v>
      </c>
      <c r="UQ45" s="748">
        <v>1</v>
      </c>
      <c r="UR45" s="750">
        <v>0.65</v>
      </c>
      <c r="US45" s="749"/>
      <c r="UT45" s="749"/>
      <c r="UU45" s="748">
        <v>1</v>
      </c>
      <c r="UV45" s="748">
        <v>1</v>
      </c>
      <c r="UW45" s="748">
        <v>0</v>
      </c>
      <c r="UX45" s="748">
        <v>0</v>
      </c>
      <c r="UY45" s="750">
        <v>0.65</v>
      </c>
      <c r="UZ45" s="749"/>
      <c r="VA45" s="749"/>
      <c r="VB45" s="748">
        <v>1</v>
      </c>
      <c r="VC45" s="767">
        <v>1</v>
      </c>
      <c r="VD45" s="761">
        <v>1</v>
      </c>
      <c r="VE45" s="761">
        <v>1</v>
      </c>
      <c r="VF45" s="762">
        <v>0.65</v>
      </c>
      <c r="VG45" s="763"/>
      <c r="VH45" s="763"/>
      <c r="VI45" s="761">
        <v>1</v>
      </c>
      <c r="VJ45" s="761">
        <v>1</v>
      </c>
      <c r="VK45" s="761">
        <v>0</v>
      </c>
      <c r="VL45" s="761">
        <v>1</v>
      </c>
      <c r="VM45" s="762">
        <v>0.65</v>
      </c>
      <c r="VN45" s="763"/>
      <c r="VO45" s="763"/>
      <c r="VP45" s="761">
        <v>1</v>
      </c>
      <c r="VQ45" s="761">
        <v>1</v>
      </c>
      <c r="VR45" s="761">
        <v>1</v>
      </c>
      <c r="VS45" s="761">
        <v>1</v>
      </c>
      <c r="VT45" s="762">
        <v>0.65</v>
      </c>
      <c r="VU45" s="763"/>
      <c r="VV45" s="763"/>
      <c r="VW45" s="761">
        <v>0</v>
      </c>
      <c r="VX45" s="761">
        <v>0</v>
      </c>
      <c r="VY45" s="761">
        <v>0</v>
      </c>
      <c r="VZ45" s="761">
        <v>0</v>
      </c>
      <c r="WA45" s="761">
        <v>0</v>
      </c>
      <c r="WB45" s="763"/>
      <c r="WC45" s="763"/>
      <c r="WD45" s="761">
        <v>1</v>
      </c>
      <c r="WE45" s="761">
        <v>1</v>
      </c>
      <c r="WF45" s="761">
        <v>1</v>
      </c>
      <c r="WG45" s="761">
        <v>1</v>
      </c>
      <c r="WH45" s="761">
        <v>0</v>
      </c>
      <c r="WI45" s="763"/>
      <c r="WJ45" s="763"/>
      <c r="WK45" s="761">
        <v>1</v>
      </c>
      <c r="WL45" s="761">
        <v>1</v>
      </c>
      <c r="WM45" s="761">
        <v>1</v>
      </c>
      <c r="WN45" s="761">
        <v>1</v>
      </c>
      <c r="WO45" s="762">
        <v>0.65</v>
      </c>
      <c r="WP45" s="763"/>
      <c r="WQ45" s="763"/>
      <c r="WR45" s="761">
        <v>0</v>
      </c>
      <c r="WS45" s="761">
        <v>0</v>
      </c>
      <c r="WT45" s="761">
        <v>0</v>
      </c>
      <c r="WU45" s="761">
        <v>0</v>
      </c>
      <c r="WV45" s="761">
        <v>0</v>
      </c>
      <c r="WW45" s="763"/>
      <c r="WX45" s="763"/>
      <c r="WY45" s="761">
        <v>1</v>
      </c>
      <c r="WZ45" s="761">
        <v>1</v>
      </c>
      <c r="XA45" s="761">
        <v>1</v>
      </c>
      <c r="XB45" s="761">
        <v>1</v>
      </c>
      <c r="XC45" s="762">
        <v>0.65</v>
      </c>
      <c r="XD45" s="763"/>
      <c r="XE45" s="763"/>
      <c r="XF45" s="761">
        <v>1</v>
      </c>
      <c r="XG45" s="761">
        <v>1</v>
      </c>
      <c r="XH45" s="761">
        <v>1</v>
      </c>
      <c r="XI45" s="761">
        <v>1</v>
      </c>
      <c r="XJ45" s="762">
        <v>0.65</v>
      </c>
      <c r="XK45" s="763"/>
      <c r="XL45" s="763"/>
      <c r="XM45" s="761">
        <v>1</v>
      </c>
      <c r="XN45" s="761">
        <v>1</v>
      </c>
      <c r="XO45" s="761">
        <v>1</v>
      </c>
      <c r="XP45" s="761">
        <v>1</v>
      </c>
      <c r="XQ45" s="762">
        <v>0.65</v>
      </c>
      <c r="XR45" s="763"/>
      <c r="XS45" s="763"/>
      <c r="XT45" s="761">
        <v>0</v>
      </c>
      <c r="XU45" s="761">
        <v>1</v>
      </c>
      <c r="XV45" s="761">
        <v>1</v>
      </c>
      <c r="XW45" s="761">
        <v>1</v>
      </c>
      <c r="XX45" s="762">
        <v>0.65</v>
      </c>
      <c r="XY45" s="763"/>
      <c r="XZ45" s="763"/>
      <c r="YA45" s="761">
        <v>1</v>
      </c>
      <c r="YB45" s="761">
        <v>1</v>
      </c>
      <c r="YC45" s="761">
        <v>1</v>
      </c>
      <c r="YD45" s="761">
        <v>1</v>
      </c>
      <c r="YE45" s="762">
        <v>0.65</v>
      </c>
      <c r="YF45" s="763"/>
      <c r="YG45" s="763"/>
      <c r="YH45" s="761">
        <v>0</v>
      </c>
      <c r="YI45" s="761">
        <v>0</v>
      </c>
      <c r="YJ45" s="761">
        <v>0</v>
      </c>
      <c r="YK45" s="761">
        <v>0</v>
      </c>
      <c r="YL45" s="761">
        <v>0</v>
      </c>
      <c r="YM45" s="763"/>
      <c r="YN45" s="763"/>
      <c r="YO45" s="761">
        <v>1</v>
      </c>
      <c r="YP45" s="761">
        <v>1</v>
      </c>
      <c r="YQ45" s="761">
        <v>1</v>
      </c>
      <c r="YR45" s="761">
        <v>0</v>
      </c>
      <c r="YS45" s="761">
        <v>0.65</v>
      </c>
      <c r="YT45" s="763"/>
      <c r="YU45" s="763"/>
      <c r="YV45" s="761">
        <v>1</v>
      </c>
      <c r="YW45" s="761">
        <v>0</v>
      </c>
      <c r="YX45" s="761">
        <v>1</v>
      </c>
      <c r="YY45" s="761">
        <v>1</v>
      </c>
      <c r="YZ45" s="762">
        <v>0.65</v>
      </c>
      <c r="ZA45" s="763"/>
      <c r="ZB45" s="763"/>
      <c r="ZC45" s="761">
        <v>1</v>
      </c>
      <c r="ZD45" s="761">
        <v>1</v>
      </c>
      <c r="ZE45" s="761">
        <v>1</v>
      </c>
      <c r="ZF45" s="761">
        <v>1</v>
      </c>
      <c r="ZG45" s="762">
        <v>0.65</v>
      </c>
      <c r="ZH45" s="763"/>
      <c r="ZI45" s="763"/>
      <c r="ZJ45" s="761">
        <v>1</v>
      </c>
      <c r="ZK45" s="761">
        <v>1</v>
      </c>
      <c r="ZL45" s="761">
        <v>0</v>
      </c>
      <c r="ZM45" s="761">
        <v>0</v>
      </c>
      <c r="ZN45" s="761">
        <v>0</v>
      </c>
      <c r="ZO45" s="763"/>
      <c r="ZP45" s="763"/>
      <c r="ZQ45" s="761">
        <v>0</v>
      </c>
      <c r="ZR45" s="761">
        <v>0</v>
      </c>
      <c r="ZS45" s="761">
        <v>0</v>
      </c>
      <c r="ZT45" s="761">
        <v>0</v>
      </c>
      <c r="ZU45" s="762">
        <v>0.65</v>
      </c>
      <c r="ZV45" s="763"/>
      <c r="ZW45" s="763"/>
      <c r="ZX45" s="761">
        <v>1</v>
      </c>
      <c r="ZY45" s="761">
        <v>1</v>
      </c>
      <c r="ZZ45" s="761">
        <v>1</v>
      </c>
      <c r="AAA45" s="761">
        <v>1</v>
      </c>
      <c r="AAB45" s="762">
        <v>0.65</v>
      </c>
      <c r="AAC45" s="763"/>
      <c r="AAD45" s="763"/>
      <c r="AAE45" s="761">
        <v>1</v>
      </c>
      <c r="AAF45" s="761">
        <v>1</v>
      </c>
      <c r="AAG45" s="761">
        <v>1</v>
      </c>
      <c r="AAH45" s="761">
        <v>1</v>
      </c>
      <c r="AAI45" s="762">
        <v>0.65</v>
      </c>
      <c r="AAJ45" s="763"/>
      <c r="AAK45" s="763"/>
      <c r="AAL45" s="761">
        <v>1</v>
      </c>
      <c r="AAM45" s="761">
        <v>1</v>
      </c>
      <c r="AAN45" s="761">
        <v>1</v>
      </c>
      <c r="AAO45" s="761">
        <v>1</v>
      </c>
      <c r="AAP45" s="762">
        <v>0.65</v>
      </c>
      <c r="AAQ45" s="763"/>
      <c r="AAR45" s="763"/>
      <c r="AAS45" s="761">
        <v>1</v>
      </c>
      <c r="AAT45" s="761">
        <v>1</v>
      </c>
      <c r="AAU45" s="761">
        <v>1</v>
      </c>
      <c r="AAV45" s="761">
        <v>1</v>
      </c>
      <c r="AAW45" s="762">
        <v>0.65</v>
      </c>
      <c r="AAX45" s="763"/>
      <c r="AAY45" s="763"/>
      <c r="AAZ45" s="761">
        <v>1</v>
      </c>
      <c r="ABA45" s="761">
        <v>1</v>
      </c>
      <c r="ABB45" s="761">
        <v>1</v>
      </c>
      <c r="ABC45" s="761">
        <v>1</v>
      </c>
      <c r="ABD45" s="762">
        <v>0.65</v>
      </c>
      <c r="ABE45" s="763"/>
      <c r="ABF45" s="763"/>
      <c r="ABG45" s="761">
        <v>1</v>
      </c>
      <c r="ABH45" s="761">
        <v>1</v>
      </c>
      <c r="ABI45" s="761">
        <v>1</v>
      </c>
      <c r="ABJ45" s="761">
        <v>0</v>
      </c>
      <c r="ABK45" s="762">
        <v>0.65</v>
      </c>
      <c r="ABL45" s="763"/>
      <c r="ABM45" s="763"/>
      <c r="ABN45" s="761">
        <v>1</v>
      </c>
      <c r="ABO45" s="761">
        <v>1</v>
      </c>
      <c r="ABP45" s="761">
        <v>1</v>
      </c>
      <c r="ABQ45" s="761">
        <v>1</v>
      </c>
      <c r="ABR45" s="762">
        <v>0.65</v>
      </c>
      <c r="ABS45" s="763"/>
      <c r="ABT45" s="763"/>
      <c r="ABU45" s="761">
        <v>1</v>
      </c>
      <c r="ABV45" s="761">
        <v>1</v>
      </c>
      <c r="ABW45" s="761">
        <v>1</v>
      </c>
      <c r="ABX45" s="761">
        <v>1</v>
      </c>
      <c r="ABY45" s="761">
        <v>0</v>
      </c>
      <c r="ABZ45" s="763"/>
      <c r="ACA45" s="763"/>
      <c r="ACB45" s="761">
        <v>1</v>
      </c>
      <c r="ACC45" s="761">
        <v>1</v>
      </c>
      <c r="ACD45" s="761">
        <v>1</v>
      </c>
      <c r="ACE45" s="761">
        <v>1</v>
      </c>
      <c r="ACF45" s="762">
        <v>0.65</v>
      </c>
      <c r="ACG45" s="763"/>
      <c r="ACH45" s="763"/>
      <c r="ACI45" s="761">
        <v>0</v>
      </c>
      <c r="ACJ45" s="761">
        <v>1</v>
      </c>
      <c r="ACK45" s="761">
        <v>1</v>
      </c>
      <c r="ACL45" s="761">
        <v>1</v>
      </c>
      <c r="ACM45" s="762">
        <v>0.65</v>
      </c>
      <c r="ACN45" s="763"/>
      <c r="ACO45" s="763"/>
      <c r="ACP45" s="761">
        <v>1</v>
      </c>
      <c r="ACQ45" s="761">
        <v>1</v>
      </c>
      <c r="ACR45" s="761">
        <v>1</v>
      </c>
      <c r="ACS45" s="761">
        <v>0</v>
      </c>
      <c r="ACT45" s="762">
        <v>0.65</v>
      </c>
      <c r="ACU45" s="763"/>
      <c r="ACV45" s="763"/>
      <c r="ACW45" s="761">
        <v>1</v>
      </c>
      <c r="ACX45" s="761">
        <v>1</v>
      </c>
      <c r="ACY45" s="761">
        <v>1</v>
      </c>
      <c r="ACZ45" s="761">
        <v>1</v>
      </c>
      <c r="ADA45" s="762">
        <v>0.65</v>
      </c>
      <c r="ADB45" s="763"/>
      <c r="ADC45" s="763"/>
      <c r="ADD45" s="761">
        <v>1</v>
      </c>
      <c r="ADE45" s="761">
        <v>1</v>
      </c>
      <c r="ADF45" s="761">
        <v>1</v>
      </c>
      <c r="ADG45" s="761">
        <v>1</v>
      </c>
      <c r="ADH45" s="762">
        <v>0</v>
      </c>
      <c r="ADI45" s="763"/>
      <c r="ADJ45" s="763"/>
      <c r="ADK45" s="761">
        <v>0</v>
      </c>
      <c r="ADL45" s="761">
        <v>1</v>
      </c>
      <c r="ADM45" s="761">
        <v>1</v>
      </c>
      <c r="ADN45" s="761">
        <v>1</v>
      </c>
      <c r="ADO45" s="762">
        <v>0.65</v>
      </c>
      <c r="ADP45" s="763"/>
      <c r="ADQ45" s="763"/>
      <c r="ADR45" s="761">
        <v>1</v>
      </c>
      <c r="ADS45" s="761">
        <v>1</v>
      </c>
      <c r="ADT45" s="761">
        <v>1</v>
      </c>
      <c r="ADU45" s="761">
        <v>1</v>
      </c>
      <c r="ADV45" s="762">
        <v>0.65</v>
      </c>
      <c r="ADW45" s="763"/>
      <c r="ADX45" s="763"/>
      <c r="ADY45" s="761">
        <v>1</v>
      </c>
      <c r="ADZ45" s="761">
        <v>1</v>
      </c>
      <c r="AEA45" s="761">
        <v>1</v>
      </c>
      <c r="AEB45" s="761">
        <v>1</v>
      </c>
      <c r="AEC45" s="762">
        <v>0.65</v>
      </c>
      <c r="AED45" s="763"/>
      <c r="AEE45" s="763"/>
      <c r="AEF45" s="761">
        <v>0</v>
      </c>
      <c r="AEG45" s="761">
        <v>0</v>
      </c>
      <c r="AEH45" s="761">
        <v>1</v>
      </c>
      <c r="AEI45" s="761">
        <v>1</v>
      </c>
      <c r="AEJ45" s="762">
        <v>0.65</v>
      </c>
      <c r="AEK45" s="763"/>
      <c r="AEL45" s="763"/>
      <c r="AEM45" s="761">
        <v>1</v>
      </c>
      <c r="AEN45" s="761">
        <v>1</v>
      </c>
      <c r="AEO45" s="761">
        <v>1</v>
      </c>
      <c r="AEP45" s="761">
        <v>0</v>
      </c>
      <c r="AEQ45" s="761">
        <v>0</v>
      </c>
      <c r="AER45" s="763"/>
      <c r="AES45" s="763"/>
      <c r="AET45" s="761">
        <v>1</v>
      </c>
      <c r="AEU45" s="761">
        <v>1</v>
      </c>
      <c r="AEV45" s="761">
        <v>1</v>
      </c>
      <c r="AEW45" s="761">
        <v>1</v>
      </c>
      <c r="AEX45" s="762">
        <v>0.65</v>
      </c>
      <c r="AEY45" s="763"/>
      <c r="AEZ45" s="763"/>
      <c r="AFA45" s="761">
        <v>1</v>
      </c>
      <c r="AFB45" s="761">
        <v>1</v>
      </c>
      <c r="AFC45" s="761">
        <v>1</v>
      </c>
      <c r="AFD45" s="761">
        <v>1</v>
      </c>
      <c r="AFE45" s="762">
        <v>0.65</v>
      </c>
      <c r="AFF45" s="763"/>
      <c r="AFG45" s="763"/>
      <c r="AFH45" s="761">
        <v>1</v>
      </c>
      <c r="AFI45" s="761">
        <v>1</v>
      </c>
      <c r="AFJ45" s="761">
        <v>1</v>
      </c>
      <c r="AFK45" s="761">
        <v>1</v>
      </c>
      <c r="AFL45" s="762">
        <v>0.65</v>
      </c>
      <c r="AFM45" s="763"/>
      <c r="AFN45" s="763"/>
      <c r="AFO45" s="761">
        <v>1</v>
      </c>
      <c r="AFP45" s="761">
        <v>1</v>
      </c>
      <c r="AFQ45" s="761">
        <v>0</v>
      </c>
      <c r="AFR45" s="761">
        <v>0</v>
      </c>
      <c r="AFS45" s="761">
        <v>0</v>
      </c>
      <c r="AFT45" s="763"/>
      <c r="AFU45" s="763"/>
      <c r="AFV45" s="761">
        <v>1</v>
      </c>
      <c r="AFW45" s="761">
        <v>1</v>
      </c>
      <c r="AFX45" s="761">
        <v>1</v>
      </c>
      <c r="AFY45" s="761">
        <v>1</v>
      </c>
      <c r="AFZ45" s="762">
        <v>0.65</v>
      </c>
      <c r="AGA45" s="763"/>
      <c r="AGB45" s="763"/>
      <c r="AGC45" s="761">
        <v>0</v>
      </c>
      <c r="AGD45" s="761">
        <v>0</v>
      </c>
      <c r="AGE45" s="761">
        <v>1</v>
      </c>
      <c r="AGF45" s="761">
        <v>1</v>
      </c>
      <c r="AGG45" s="762">
        <v>0.65</v>
      </c>
      <c r="AGH45" s="763"/>
      <c r="AGI45" s="763"/>
      <c r="AGJ45" s="761">
        <v>1</v>
      </c>
      <c r="AGK45" s="761">
        <v>1</v>
      </c>
      <c r="AGL45" s="761">
        <v>1</v>
      </c>
      <c r="AGM45" s="761">
        <v>1</v>
      </c>
      <c r="AGN45" s="762">
        <v>0.65</v>
      </c>
      <c r="AGO45" s="763"/>
      <c r="AGP45" s="763"/>
      <c r="AGQ45" s="761">
        <v>1</v>
      </c>
      <c r="AGR45" s="761">
        <v>1</v>
      </c>
      <c r="AGS45" s="761">
        <v>1</v>
      </c>
      <c r="AGT45" s="761">
        <v>1</v>
      </c>
      <c r="AGU45" s="762">
        <v>0.65</v>
      </c>
      <c r="AGV45" s="763"/>
      <c r="AGW45" s="763"/>
      <c r="AGX45" s="761">
        <v>1</v>
      </c>
      <c r="AGY45" s="761">
        <v>1</v>
      </c>
      <c r="AGZ45" s="761">
        <v>1</v>
      </c>
      <c r="AHA45" s="761">
        <v>1</v>
      </c>
      <c r="AHB45" s="762">
        <v>0.65</v>
      </c>
      <c r="AHC45" s="763"/>
      <c r="AHD45" s="763"/>
      <c r="AHE45" s="761">
        <v>1</v>
      </c>
      <c r="AHF45" s="761">
        <v>1</v>
      </c>
      <c r="AHG45" s="761">
        <v>1</v>
      </c>
      <c r="AHH45" s="761">
        <v>1</v>
      </c>
      <c r="AHI45" s="762">
        <v>0</v>
      </c>
      <c r="AHJ45" s="763"/>
      <c r="AHK45" s="763"/>
      <c r="AHL45" s="761">
        <v>1</v>
      </c>
      <c r="AHM45" s="761">
        <v>1</v>
      </c>
      <c r="AHN45" s="761">
        <v>1</v>
      </c>
      <c r="AHO45" s="761">
        <v>1</v>
      </c>
      <c r="AHP45" s="762">
        <v>0.65</v>
      </c>
      <c r="AHQ45" s="763"/>
      <c r="AHR45" s="763"/>
      <c r="AHS45" s="761">
        <v>1</v>
      </c>
      <c r="AHT45" s="761">
        <v>1</v>
      </c>
      <c r="AHU45" s="761">
        <v>1</v>
      </c>
      <c r="AHV45" s="761">
        <v>1</v>
      </c>
      <c r="AHW45" s="762">
        <v>0.65</v>
      </c>
      <c r="AHX45" s="763"/>
      <c r="AHY45" s="763"/>
      <c r="AHZ45" s="761">
        <v>1</v>
      </c>
      <c r="AIA45" s="761">
        <v>1</v>
      </c>
      <c r="AIB45" s="761">
        <v>1</v>
      </c>
      <c r="AIC45" s="761">
        <v>1</v>
      </c>
      <c r="AID45" s="762">
        <v>0.65</v>
      </c>
      <c r="AIE45" s="763"/>
      <c r="AIF45" s="763"/>
      <c r="AIG45" s="761">
        <v>1</v>
      </c>
      <c r="AIH45" s="761">
        <v>1</v>
      </c>
      <c r="AII45" s="761">
        <v>1</v>
      </c>
      <c r="AIJ45" s="761">
        <v>1</v>
      </c>
      <c r="AIK45" s="762">
        <v>0.65</v>
      </c>
      <c r="AIL45" s="763"/>
      <c r="AIM45" s="763"/>
      <c r="AIN45" s="761">
        <v>1</v>
      </c>
      <c r="AIO45" s="761">
        <v>1</v>
      </c>
      <c r="AIP45" s="761">
        <v>1</v>
      </c>
      <c r="AIQ45" s="761">
        <v>1</v>
      </c>
      <c r="AIR45" s="762">
        <v>0.65</v>
      </c>
      <c r="AIS45" s="763"/>
      <c r="AIT45" s="763"/>
      <c r="AIU45" s="761">
        <v>1</v>
      </c>
      <c r="AIV45" s="761">
        <v>1</v>
      </c>
      <c r="AIW45" s="761">
        <v>1</v>
      </c>
      <c r="AIX45" s="761">
        <v>1</v>
      </c>
      <c r="AIY45" s="762">
        <v>0.65</v>
      </c>
      <c r="AIZ45" s="763"/>
      <c r="AJA45" s="763"/>
      <c r="AJB45" s="761">
        <v>1</v>
      </c>
      <c r="AJC45" s="761">
        <v>1</v>
      </c>
      <c r="AJD45" s="761">
        <v>1</v>
      </c>
      <c r="AJE45" s="761">
        <v>1</v>
      </c>
      <c r="AJF45" s="762">
        <v>0.65</v>
      </c>
      <c r="AJG45" s="763"/>
      <c r="AJH45" s="763"/>
      <c r="AJI45" s="761">
        <v>1</v>
      </c>
      <c r="AJJ45" s="761">
        <v>1</v>
      </c>
      <c r="AJK45" s="761">
        <v>1</v>
      </c>
      <c r="AJL45" s="761">
        <v>1</v>
      </c>
      <c r="AJM45" s="762">
        <v>0.65</v>
      </c>
      <c r="AJN45" s="763"/>
      <c r="AJO45" s="763"/>
      <c r="AJP45" s="761">
        <v>1</v>
      </c>
      <c r="AJQ45" s="761">
        <v>1</v>
      </c>
      <c r="AJR45" s="761">
        <v>1</v>
      </c>
      <c r="AJS45" s="761">
        <v>1</v>
      </c>
      <c r="AJT45" s="762">
        <v>0.65</v>
      </c>
      <c r="AJU45" s="763"/>
      <c r="AJV45" s="763"/>
      <c r="AJW45" s="761">
        <v>1</v>
      </c>
      <c r="AJX45" s="761">
        <v>1</v>
      </c>
      <c r="AJY45" s="761">
        <v>1</v>
      </c>
      <c r="AJZ45" s="761">
        <v>1</v>
      </c>
      <c r="AKA45" s="762">
        <v>0.65</v>
      </c>
      <c r="AKB45" s="763"/>
      <c r="AKC45" s="763"/>
      <c r="AKD45" s="761">
        <v>1</v>
      </c>
      <c r="AKE45" s="761">
        <v>1</v>
      </c>
      <c r="AKF45" s="761">
        <v>1</v>
      </c>
      <c r="AKG45" s="761">
        <v>1</v>
      </c>
      <c r="AKH45" s="762">
        <v>0.65</v>
      </c>
      <c r="AKI45" s="763"/>
      <c r="AKJ45" s="763"/>
      <c r="AKK45" s="761">
        <v>1</v>
      </c>
      <c r="AKL45" s="761">
        <v>1</v>
      </c>
      <c r="AKM45" s="761">
        <v>1</v>
      </c>
      <c r="AKN45" s="761">
        <v>1</v>
      </c>
      <c r="AKO45" s="762">
        <v>0.65</v>
      </c>
      <c r="AKP45" s="763"/>
      <c r="AKQ45" s="763"/>
      <c r="AKR45" s="761">
        <v>1</v>
      </c>
      <c r="AKS45" s="761">
        <v>1</v>
      </c>
      <c r="AKT45" s="761">
        <v>0</v>
      </c>
      <c r="AKU45" s="761">
        <v>1</v>
      </c>
      <c r="AKV45" s="762">
        <v>0.65</v>
      </c>
      <c r="AKW45" s="763"/>
      <c r="AKX45" s="763"/>
      <c r="AKY45" s="761">
        <v>1</v>
      </c>
      <c r="AKZ45" s="761">
        <v>1</v>
      </c>
      <c r="ALA45" s="761">
        <v>1</v>
      </c>
      <c r="ALB45" s="761">
        <v>1</v>
      </c>
      <c r="ALC45" s="762">
        <v>0.65</v>
      </c>
      <c r="ALD45" s="763"/>
      <c r="ALE45" s="763"/>
      <c r="ALF45" s="761">
        <v>1</v>
      </c>
      <c r="ALG45" s="761">
        <v>1</v>
      </c>
      <c r="ALH45" s="761">
        <v>1</v>
      </c>
      <c r="ALI45" s="761">
        <v>1</v>
      </c>
      <c r="ALJ45" s="762">
        <v>0.65</v>
      </c>
      <c r="ALK45" s="763"/>
      <c r="ALL45" s="763"/>
      <c r="ALM45" s="761">
        <v>1</v>
      </c>
      <c r="ALN45" s="761">
        <v>1</v>
      </c>
      <c r="ALO45" s="761">
        <v>1</v>
      </c>
      <c r="ALP45" s="761">
        <v>1</v>
      </c>
      <c r="ALQ45" s="762">
        <v>0.65</v>
      </c>
      <c r="ALR45" s="763"/>
      <c r="ALS45" s="763"/>
      <c r="ALT45" s="761">
        <v>1</v>
      </c>
      <c r="ALU45" s="761">
        <v>1</v>
      </c>
      <c r="ALV45" s="761">
        <v>1</v>
      </c>
      <c r="ALW45" s="761">
        <v>1</v>
      </c>
      <c r="ALX45" s="762">
        <v>0.65</v>
      </c>
      <c r="ALY45" s="763"/>
      <c r="ALZ45" s="763"/>
      <c r="AMA45" s="761">
        <v>1</v>
      </c>
      <c r="AMB45" s="761">
        <v>1</v>
      </c>
      <c r="AMC45" s="761">
        <v>1</v>
      </c>
      <c r="AMD45" s="761">
        <v>1</v>
      </c>
      <c r="AME45" s="762">
        <v>0.65</v>
      </c>
      <c r="AMF45" s="763"/>
      <c r="AMG45" s="763"/>
      <c r="AMH45" s="761">
        <v>1</v>
      </c>
      <c r="AMI45" s="761">
        <v>1</v>
      </c>
      <c r="AMJ45" s="761">
        <v>1</v>
      </c>
      <c r="AMK45" s="761">
        <v>0</v>
      </c>
      <c r="AML45" s="762">
        <v>0</v>
      </c>
      <c r="AMM45" s="763"/>
      <c r="AMN45" s="763"/>
      <c r="AMO45" s="761">
        <v>1</v>
      </c>
      <c r="AMP45" s="761">
        <v>1</v>
      </c>
      <c r="AMQ45" s="761">
        <v>1</v>
      </c>
      <c r="AMR45" s="761">
        <v>0</v>
      </c>
      <c r="AMS45" s="762">
        <v>0</v>
      </c>
      <c r="AMT45" s="763"/>
      <c r="AMU45" s="763"/>
      <c r="AMV45" s="761">
        <v>1</v>
      </c>
      <c r="AMW45" s="761">
        <v>1</v>
      </c>
      <c r="AMX45" s="761">
        <v>0</v>
      </c>
      <c r="AMY45" s="761">
        <v>1</v>
      </c>
      <c r="AMZ45" s="762">
        <v>0.65</v>
      </c>
      <c r="ANA45" s="763"/>
      <c r="ANB45" s="763"/>
      <c r="ANC45" s="761">
        <v>1</v>
      </c>
      <c r="AND45" s="761">
        <v>1</v>
      </c>
      <c r="ANE45" s="761">
        <v>1</v>
      </c>
      <c r="ANF45" s="761">
        <v>1</v>
      </c>
      <c r="ANG45" s="762">
        <v>0.65</v>
      </c>
      <c r="ANH45" s="763"/>
      <c r="ANI45" s="763"/>
      <c r="ANJ45" s="761">
        <v>1</v>
      </c>
      <c r="ANK45" s="761">
        <v>1</v>
      </c>
      <c r="ANL45" s="761">
        <v>1</v>
      </c>
      <c r="ANM45" s="761">
        <v>1</v>
      </c>
      <c r="ANN45" s="762">
        <v>0.65</v>
      </c>
      <c r="ANO45" s="763"/>
      <c r="ANP45" s="763"/>
      <c r="ANQ45" s="761">
        <v>1</v>
      </c>
      <c r="ANR45" s="761">
        <v>1</v>
      </c>
      <c r="ANS45" s="761">
        <v>1</v>
      </c>
      <c r="ANT45" s="761">
        <v>1</v>
      </c>
      <c r="ANU45" s="762">
        <v>0.65</v>
      </c>
      <c r="ANV45" s="763"/>
      <c r="ANW45" s="763"/>
      <c r="ANX45" s="761">
        <v>1</v>
      </c>
      <c r="ANY45" s="761">
        <v>1</v>
      </c>
      <c r="ANZ45" s="761">
        <v>1</v>
      </c>
      <c r="AOA45" s="761">
        <v>1</v>
      </c>
      <c r="AOB45" s="762">
        <v>0.65</v>
      </c>
      <c r="AOC45" s="763"/>
      <c r="AOD45" s="763"/>
      <c r="AOE45" s="761">
        <v>1</v>
      </c>
      <c r="AOF45" s="761">
        <v>1</v>
      </c>
      <c r="AOG45" s="761">
        <v>1</v>
      </c>
      <c r="AOH45" s="761">
        <v>1</v>
      </c>
      <c r="AOI45" s="762">
        <v>0.65</v>
      </c>
      <c r="AOJ45" s="763"/>
      <c r="AOK45" s="763"/>
      <c r="AOL45" s="761">
        <v>1</v>
      </c>
      <c r="AOM45" s="761">
        <v>1</v>
      </c>
      <c r="AON45" s="761">
        <v>1</v>
      </c>
      <c r="AOO45" s="761">
        <v>1</v>
      </c>
      <c r="AOP45" s="762">
        <v>0.65</v>
      </c>
      <c r="AOQ45" s="763"/>
      <c r="AOR45" s="763"/>
      <c r="AOS45" s="761">
        <v>1</v>
      </c>
      <c r="AOT45" s="761">
        <v>1</v>
      </c>
      <c r="AOU45" s="761">
        <v>1</v>
      </c>
      <c r="AOV45" s="761">
        <v>1</v>
      </c>
      <c r="AOW45" s="762">
        <v>0.65</v>
      </c>
    </row>
    <row r="46" spans="1:1089" s="764" customFormat="1" ht="10.5" customHeight="1">
      <c r="A46" s="771" t="s">
        <v>191</v>
      </c>
      <c r="B46" s="771" t="s">
        <v>192</v>
      </c>
      <c r="C46" s="772" t="str">
        <f t="shared" si="1"/>
        <v>Kaja Jach</v>
      </c>
      <c r="D46" s="771" t="s">
        <v>147</v>
      </c>
      <c r="E46" s="771" t="s">
        <v>7</v>
      </c>
      <c r="F46" s="757"/>
      <c r="G46" s="713">
        <v>1</v>
      </c>
      <c r="H46" s="713">
        <v>1</v>
      </c>
      <c r="I46" s="713">
        <v>1</v>
      </c>
      <c r="J46" s="713">
        <v>1</v>
      </c>
      <c r="K46" s="714">
        <v>0.65</v>
      </c>
      <c r="L46" s="715">
        <v>0</v>
      </c>
      <c r="M46" s="715">
        <v>0</v>
      </c>
      <c r="N46" s="713">
        <v>1</v>
      </c>
      <c r="O46" s="713">
        <v>1</v>
      </c>
      <c r="P46" s="713">
        <v>1</v>
      </c>
      <c r="Q46" s="713">
        <v>1</v>
      </c>
      <c r="R46" s="714">
        <v>0.65</v>
      </c>
      <c r="S46" s="715">
        <v>0</v>
      </c>
      <c r="T46" s="715">
        <v>0</v>
      </c>
      <c r="U46" s="713">
        <v>1</v>
      </c>
      <c r="V46" s="713">
        <v>1</v>
      </c>
      <c r="W46" s="713">
        <v>1</v>
      </c>
      <c r="X46" s="713">
        <v>1</v>
      </c>
      <c r="Y46" s="714">
        <v>0.65</v>
      </c>
      <c r="Z46" s="715">
        <v>0</v>
      </c>
      <c r="AA46" s="715">
        <v>0</v>
      </c>
      <c r="AB46" s="713">
        <v>0</v>
      </c>
      <c r="AC46" s="713">
        <v>1</v>
      </c>
      <c r="AD46" s="713">
        <v>1</v>
      </c>
      <c r="AE46" s="713">
        <v>1</v>
      </c>
      <c r="AF46" s="714">
        <v>0.65</v>
      </c>
      <c r="AG46" s="715">
        <v>0</v>
      </c>
      <c r="AH46" s="715">
        <v>0</v>
      </c>
      <c r="AI46" s="713">
        <v>1</v>
      </c>
      <c r="AJ46" s="713">
        <v>1</v>
      </c>
      <c r="AK46" s="713">
        <v>1</v>
      </c>
      <c r="AL46" s="713">
        <v>1</v>
      </c>
      <c r="AM46" s="714">
        <v>0.65</v>
      </c>
      <c r="AN46" s="715">
        <v>0</v>
      </c>
      <c r="AO46" s="715">
        <v>0</v>
      </c>
      <c r="AP46" s="713">
        <v>1</v>
      </c>
      <c r="AQ46" s="713">
        <v>1</v>
      </c>
      <c r="AR46" s="713">
        <v>1</v>
      </c>
      <c r="AS46" s="713">
        <v>1</v>
      </c>
      <c r="AT46" s="714">
        <v>0.65</v>
      </c>
      <c r="AU46" s="715">
        <v>0</v>
      </c>
      <c r="AV46" s="715">
        <v>0</v>
      </c>
      <c r="AW46" s="713">
        <v>1</v>
      </c>
      <c r="AX46" s="713">
        <v>1</v>
      </c>
      <c r="AY46" s="713">
        <v>1</v>
      </c>
      <c r="AZ46" s="713">
        <v>1</v>
      </c>
      <c r="BA46" s="714">
        <v>0.65</v>
      </c>
      <c r="BB46" s="715">
        <v>0</v>
      </c>
      <c r="BC46" s="715">
        <v>0</v>
      </c>
      <c r="BD46" s="716">
        <v>1</v>
      </c>
      <c r="BE46" s="716">
        <v>1</v>
      </c>
      <c r="BF46" s="716">
        <v>0</v>
      </c>
      <c r="BG46" s="716">
        <v>1</v>
      </c>
      <c r="BH46" s="716">
        <v>0</v>
      </c>
      <c r="BI46" s="717">
        <v>0</v>
      </c>
      <c r="BJ46" s="717">
        <v>0</v>
      </c>
      <c r="BK46" s="716">
        <v>0</v>
      </c>
      <c r="BL46" s="716">
        <v>0</v>
      </c>
      <c r="BM46" s="716">
        <v>0</v>
      </c>
      <c r="BN46" s="716">
        <v>0</v>
      </c>
      <c r="BO46" s="718">
        <v>0</v>
      </c>
      <c r="BP46" s="717">
        <v>0</v>
      </c>
      <c r="BQ46" s="717">
        <v>0</v>
      </c>
      <c r="BR46" s="716">
        <v>0</v>
      </c>
      <c r="BS46" s="716">
        <v>0</v>
      </c>
      <c r="BT46" s="716">
        <v>1</v>
      </c>
      <c r="BU46" s="716">
        <v>1</v>
      </c>
      <c r="BV46" s="718">
        <v>0.65</v>
      </c>
      <c r="BW46" s="717">
        <v>0</v>
      </c>
      <c r="BX46" s="717">
        <v>0</v>
      </c>
      <c r="BY46" s="716">
        <v>1</v>
      </c>
      <c r="BZ46" s="716">
        <v>1</v>
      </c>
      <c r="CA46" s="716">
        <v>1</v>
      </c>
      <c r="CB46" s="716">
        <v>1</v>
      </c>
      <c r="CC46" s="718">
        <v>0.65</v>
      </c>
      <c r="CD46" s="717">
        <v>0</v>
      </c>
      <c r="CE46" s="717">
        <v>0</v>
      </c>
      <c r="CF46" s="716">
        <v>1</v>
      </c>
      <c r="CG46" s="716">
        <v>1</v>
      </c>
      <c r="CH46" s="716">
        <v>1</v>
      </c>
      <c r="CI46" s="716">
        <v>0</v>
      </c>
      <c r="CJ46" s="718">
        <v>0.65</v>
      </c>
      <c r="CK46" s="717">
        <v>0</v>
      </c>
      <c r="CL46" s="717">
        <v>0</v>
      </c>
      <c r="CM46" s="716">
        <v>1</v>
      </c>
      <c r="CN46" s="716">
        <v>1</v>
      </c>
      <c r="CO46" s="716">
        <v>1</v>
      </c>
      <c r="CP46" s="716">
        <v>1</v>
      </c>
      <c r="CQ46" s="718">
        <v>0.65</v>
      </c>
      <c r="CR46" s="717">
        <v>0</v>
      </c>
      <c r="CS46" s="717">
        <v>0</v>
      </c>
      <c r="CT46" s="716">
        <v>1</v>
      </c>
      <c r="CU46" s="716">
        <v>1</v>
      </c>
      <c r="CV46" s="716">
        <v>1</v>
      </c>
      <c r="CW46" s="716">
        <v>1</v>
      </c>
      <c r="CX46" s="718">
        <v>0.65</v>
      </c>
      <c r="CY46" s="717">
        <v>0</v>
      </c>
      <c r="CZ46" s="717">
        <v>0</v>
      </c>
      <c r="DA46" s="716">
        <v>1</v>
      </c>
      <c r="DB46" s="716">
        <v>1</v>
      </c>
      <c r="DC46" s="716">
        <v>1</v>
      </c>
      <c r="DD46" s="716">
        <v>1</v>
      </c>
      <c r="DE46" s="718">
        <v>0.65</v>
      </c>
      <c r="DF46" s="717">
        <v>0</v>
      </c>
      <c r="DG46" s="717">
        <v>0</v>
      </c>
      <c r="DH46" s="716">
        <v>1</v>
      </c>
      <c r="DI46" s="716">
        <v>1</v>
      </c>
      <c r="DJ46" s="716">
        <v>1</v>
      </c>
      <c r="DK46" s="716">
        <v>1</v>
      </c>
      <c r="DL46" s="718">
        <v>0.65</v>
      </c>
      <c r="DM46" s="717">
        <v>0</v>
      </c>
      <c r="DN46" s="717">
        <v>0</v>
      </c>
      <c r="DO46" s="716">
        <v>1</v>
      </c>
      <c r="DP46" s="716">
        <v>1</v>
      </c>
      <c r="DQ46" s="716">
        <v>1</v>
      </c>
      <c r="DR46" s="716">
        <v>1</v>
      </c>
      <c r="DS46" s="718">
        <v>0.65</v>
      </c>
      <c r="DT46" s="717">
        <v>0</v>
      </c>
      <c r="DU46" s="717">
        <v>0</v>
      </c>
      <c r="DV46" s="716">
        <v>1</v>
      </c>
      <c r="DW46" s="716">
        <v>1</v>
      </c>
      <c r="DX46" s="716">
        <v>1</v>
      </c>
      <c r="DY46" s="716">
        <v>1</v>
      </c>
      <c r="DZ46" s="718">
        <v>0.65</v>
      </c>
      <c r="EA46" s="717">
        <v>0</v>
      </c>
      <c r="EB46" s="717">
        <v>0</v>
      </c>
      <c r="EC46" s="716">
        <v>1</v>
      </c>
      <c r="ED46" s="716">
        <v>1</v>
      </c>
      <c r="EE46" s="716">
        <v>0</v>
      </c>
      <c r="EF46" s="716">
        <v>1</v>
      </c>
      <c r="EG46" s="718">
        <v>0.65</v>
      </c>
      <c r="EH46" s="717">
        <v>0</v>
      </c>
      <c r="EI46" s="717">
        <v>0</v>
      </c>
      <c r="EJ46" s="716">
        <v>1</v>
      </c>
      <c r="EK46" s="716">
        <v>1</v>
      </c>
      <c r="EL46" s="716">
        <v>1</v>
      </c>
      <c r="EM46" s="716">
        <v>1</v>
      </c>
      <c r="EN46" s="718">
        <v>0</v>
      </c>
      <c r="EO46" s="717">
        <v>0</v>
      </c>
      <c r="EP46" s="717">
        <v>0</v>
      </c>
      <c r="EQ46" s="716">
        <v>1</v>
      </c>
      <c r="ER46" s="716">
        <v>1</v>
      </c>
      <c r="ES46" s="716">
        <v>1</v>
      </c>
      <c r="ET46" s="716">
        <v>1</v>
      </c>
      <c r="EU46" s="718">
        <v>0.65</v>
      </c>
      <c r="EV46" s="717">
        <v>0</v>
      </c>
      <c r="EW46" s="717">
        <v>0</v>
      </c>
      <c r="EX46" s="716">
        <v>1</v>
      </c>
      <c r="EY46" s="716">
        <v>1</v>
      </c>
      <c r="EZ46" s="716">
        <v>1</v>
      </c>
      <c r="FA46" s="716">
        <v>1</v>
      </c>
      <c r="FB46" s="718">
        <v>0.65</v>
      </c>
      <c r="FC46" s="717">
        <v>0</v>
      </c>
      <c r="FD46" s="717">
        <v>0</v>
      </c>
      <c r="FE46" s="716">
        <v>1</v>
      </c>
      <c r="FF46" s="716">
        <v>1</v>
      </c>
      <c r="FG46" s="716">
        <v>1</v>
      </c>
      <c r="FH46" s="716">
        <v>0</v>
      </c>
      <c r="FI46" s="718">
        <v>0.65</v>
      </c>
      <c r="FJ46" s="717">
        <v>0</v>
      </c>
      <c r="FK46" s="717">
        <v>0</v>
      </c>
      <c r="FL46" s="716">
        <v>1</v>
      </c>
      <c r="FM46" s="716">
        <v>1</v>
      </c>
      <c r="FN46" s="716">
        <v>1</v>
      </c>
      <c r="FO46" s="716">
        <v>1</v>
      </c>
      <c r="FP46" s="718">
        <v>0.65</v>
      </c>
      <c r="FQ46" s="717">
        <v>0</v>
      </c>
      <c r="FR46" s="717">
        <v>0</v>
      </c>
      <c r="FS46" s="716">
        <v>1</v>
      </c>
      <c r="FT46" s="716">
        <v>1</v>
      </c>
      <c r="FU46" s="716">
        <v>1</v>
      </c>
      <c r="FV46" s="716">
        <v>0</v>
      </c>
      <c r="FW46" s="718">
        <v>0.65</v>
      </c>
      <c r="FX46" s="717">
        <v>0</v>
      </c>
      <c r="FY46" s="717">
        <v>0</v>
      </c>
      <c r="FZ46" s="716">
        <v>1</v>
      </c>
      <c r="GA46" s="716">
        <v>1</v>
      </c>
      <c r="GB46" s="716">
        <v>1</v>
      </c>
      <c r="GC46" s="716">
        <v>1</v>
      </c>
      <c r="GD46" s="718">
        <v>0.65</v>
      </c>
      <c r="GE46" s="717">
        <v>0</v>
      </c>
      <c r="GF46" s="717">
        <v>0</v>
      </c>
      <c r="GG46" s="716">
        <v>1</v>
      </c>
      <c r="GH46" s="716">
        <v>1</v>
      </c>
      <c r="GI46" s="716">
        <v>1</v>
      </c>
      <c r="GJ46" s="716">
        <v>1</v>
      </c>
      <c r="GK46" s="718">
        <v>0.65</v>
      </c>
      <c r="GL46" s="717">
        <v>0</v>
      </c>
      <c r="GM46" s="717">
        <v>0</v>
      </c>
      <c r="GN46" s="716">
        <v>1</v>
      </c>
      <c r="GO46" s="716">
        <v>1</v>
      </c>
      <c r="GP46" s="716">
        <v>1</v>
      </c>
      <c r="GQ46" s="716">
        <v>1</v>
      </c>
      <c r="GR46" s="718">
        <v>0.65</v>
      </c>
      <c r="GS46" s="717">
        <v>0</v>
      </c>
      <c r="GT46" s="717">
        <v>0</v>
      </c>
      <c r="GU46" s="716">
        <v>1</v>
      </c>
      <c r="GV46" s="716">
        <v>1</v>
      </c>
      <c r="GW46" s="716">
        <v>1</v>
      </c>
      <c r="GX46" s="716">
        <v>1</v>
      </c>
      <c r="GY46" s="718">
        <v>0.65</v>
      </c>
      <c r="GZ46" s="717">
        <v>0</v>
      </c>
      <c r="HA46" s="717">
        <v>0</v>
      </c>
      <c r="HB46" s="716">
        <v>1</v>
      </c>
      <c r="HC46" s="716">
        <v>1</v>
      </c>
      <c r="HD46" s="716">
        <v>1</v>
      </c>
      <c r="HE46" s="716">
        <v>1</v>
      </c>
      <c r="HF46" s="718">
        <v>0.65</v>
      </c>
      <c r="HG46" s="717">
        <v>0</v>
      </c>
      <c r="HH46" s="717">
        <v>0</v>
      </c>
      <c r="HI46" s="716">
        <v>0</v>
      </c>
      <c r="HJ46" s="716">
        <v>0</v>
      </c>
      <c r="HK46" s="716">
        <v>1</v>
      </c>
      <c r="HL46" s="716">
        <v>1</v>
      </c>
      <c r="HM46" s="718">
        <v>0.65</v>
      </c>
      <c r="HN46" s="717">
        <v>0</v>
      </c>
      <c r="HO46" s="717">
        <v>0</v>
      </c>
      <c r="HP46" s="716">
        <v>1</v>
      </c>
      <c r="HQ46" s="716">
        <v>1</v>
      </c>
      <c r="HR46" s="716">
        <v>1</v>
      </c>
      <c r="HS46" s="716">
        <v>1</v>
      </c>
      <c r="HT46" s="718">
        <v>0.65</v>
      </c>
      <c r="HU46" s="717">
        <v>0</v>
      </c>
      <c r="HV46" s="717">
        <v>0</v>
      </c>
      <c r="HW46" s="716">
        <v>1</v>
      </c>
      <c r="HX46" s="716">
        <v>1</v>
      </c>
      <c r="HY46" s="716">
        <v>1</v>
      </c>
      <c r="HZ46" s="716">
        <v>1</v>
      </c>
      <c r="IA46" s="718">
        <v>0.65</v>
      </c>
      <c r="IB46" s="717">
        <v>0</v>
      </c>
      <c r="IC46" s="717">
        <v>0</v>
      </c>
      <c r="ID46" s="716">
        <v>1</v>
      </c>
      <c r="IE46" s="716">
        <v>1</v>
      </c>
      <c r="IF46" s="716">
        <v>1</v>
      </c>
      <c r="IG46" s="716">
        <v>1</v>
      </c>
      <c r="IH46" s="718">
        <v>0</v>
      </c>
      <c r="II46" s="717">
        <v>0</v>
      </c>
      <c r="IJ46" s="717">
        <v>0</v>
      </c>
      <c r="IK46" s="716">
        <v>0</v>
      </c>
      <c r="IL46" s="716">
        <v>1</v>
      </c>
      <c r="IM46" s="716">
        <v>1</v>
      </c>
      <c r="IN46" s="716">
        <v>1</v>
      </c>
      <c r="IO46" s="718">
        <v>0.65</v>
      </c>
      <c r="IP46" s="717">
        <v>0</v>
      </c>
      <c r="IQ46" s="717">
        <v>0</v>
      </c>
      <c r="IR46" s="716">
        <v>0</v>
      </c>
      <c r="IS46" s="716">
        <v>1</v>
      </c>
      <c r="IT46" s="716">
        <v>1</v>
      </c>
      <c r="IU46" s="716">
        <v>1</v>
      </c>
      <c r="IV46" s="718">
        <v>0.65</v>
      </c>
      <c r="IW46" s="717">
        <v>0</v>
      </c>
      <c r="IX46" s="717">
        <v>0</v>
      </c>
      <c r="IY46" s="716">
        <v>0</v>
      </c>
      <c r="IZ46" s="716">
        <v>0</v>
      </c>
      <c r="JA46" s="716">
        <v>0</v>
      </c>
      <c r="JB46" s="716">
        <v>0</v>
      </c>
      <c r="JC46" s="716">
        <v>0</v>
      </c>
      <c r="JD46" s="716">
        <v>0</v>
      </c>
      <c r="JE46" s="716">
        <v>0</v>
      </c>
      <c r="JF46" s="716">
        <v>0</v>
      </c>
      <c r="JG46" s="716">
        <v>0</v>
      </c>
      <c r="JH46" s="716">
        <v>0</v>
      </c>
      <c r="JI46" s="716">
        <v>0</v>
      </c>
      <c r="JJ46" s="716">
        <v>0</v>
      </c>
      <c r="JK46" s="717">
        <v>0</v>
      </c>
      <c r="JL46" s="717">
        <v>0</v>
      </c>
      <c r="JM46" s="716">
        <v>1</v>
      </c>
      <c r="JN46" s="716">
        <v>1</v>
      </c>
      <c r="JO46" s="716">
        <v>1</v>
      </c>
      <c r="JP46" s="716">
        <v>1</v>
      </c>
      <c r="JQ46" s="718">
        <v>0.65</v>
      </c>
      <c r="JR46" s="717">
        <v>0</v>
      </c>
      <c r="JS46" s="717">
        <v>0</v>
      </c>
      <c r="JT46" s="716">
        <v>1</v>
      </c>
      <c r="JU46" s="716">
        <v>1</v>
      </c>
      <c r="JV46" s="716">
        <v>1</v>
      </c>
      <c r="JW46" s="716">
        <v>1</v>
      </c>
      <c r="JX46" s="718">
        <v>0.65</v>
      </c>
      <c r="JY46" s="717">
        <v>0</v>
      </c>
      <c r="JZ46" s="717">
        <v>0</v>
      </c>
      <c r="KA46" s="716">
        <v>1</v>
      </c>
      <c r="KB46" s="716">
        <v>1</v>
      </c>
      <c r="KC46" s="716">
        <v>1</v>
      </c>
      <c r="KD46" s="716">
        <v>1</v>
      </c>
      <c r="KE46" s="718">
        <v>0.65</v>
      </c>
      <c r="KF46" s="717">
        <v>0</v>
      </c>
      <c r="KG46" s="717">
        <v>0</v>
      </c>
      <c r="KH46" s="716">
        <v>1</v>
      </c>
      <c r="KI46" s="716">
        <v>1</v>
      </c>
      <c r="KJ46" s="717">
        <v>0</v>
      </c>
      <c r="KK46" s="717">
        <v>0</v>
      </c>
      <c r="KL46" s="718">
        <v>0.65</v>
      </c>
      <c r="KM46" s="717">
        <v>0</v>
      </c>
      <c r="KN46" s="717">
        <v>0</v>
      </c>
      <c r="KO46" s="716">
        <v>1</v>
      </c>
      <c r="KP46" s="716">
        <v>1</v>
      </c>
      <c r="KQ46" s="717">
        <v>0</v>
      </c>
      <c r="KR46" s="716">
        <v>0</v>
      </c>
      <c r="KS46" s="718">
        <v>0</v>
      </c>
      <c r="KT46" s="717">
        <v>0</v>
      </c>
      <c r="KU46" s="717">
        <v>0</v>
      </c>
      <c r="KV46" s="717">
        <v>0</v>
      </c>
      <c r="KW46" s="716">
        <v>1</v>
      </c>
      <c r="KX46" s="716">
        <v>1</v>
      </c>
      <c r="KY46" s="716">
        <v>1</v>
      </c>
      <c r="KZ46" s="718">
        <v>0.65</v>
      </c>
      <c r="LA46" s="717">
        <v>0</v>
      </c>
      <c r="LB46" s="717">
        <v>0</v>
      </c>
      <c r="LC46" s="716">
        <v>1</v>
      </c>
      <c r="LD46" s="716">
        <v>1</v>
      </c>
      <c r="LE46" s="716">
        <v>1</v>
      </c>
      <c r="LF46" s="716">
        <v>1</v>
      </c>
      <c r="LG46" s="718">
        <v>0.65</v>
      </c>
      <c r="LH46" s="717">
        <v>0</v>
      </c>
      <c r="LI46" s="717">
        <v>0</v>
      </c>
      <c r="LJ46" s="716">
        <v>1</v>
      </c>
      <c r="LK46" s="716">
        <v>1</v>
      </c>
      <c r="LL46" s="716">
        <v>1</v>
      </c>
      <c r="LM46" s="716">
        <v>1</v>
      </c>
      <c r="LN46" s="718">
        <v>0.65</v>
      </c>
      <c r="LO46" s="717">
        <v>0</v>
      </c>
      <c r="LP46" s="717">
        <v>0</v>
      </c>
      <c r="LQ46" s="716">
        <v>1</v>
      </c>
      <c r="LR46" s="716">
        <v>1</v>
      </c>
      <c r="LS46" s="716">
        <v>1</v>
      </c>
      <c r="LT46" s="716">
        <v>1</v>
      </c>
      <c r="LU46" s="718">
        <v>0.65</v>
      </c>
      <c r="LV46" s="717">
        <v>0</v>
      </c>
      <c r="LW46" s="717">
        <v>0</v>
      </c>
      <c r="LX46" s="716">
        <v>1</v>
      </c>
      <c r="LY46" s="716">
        <v>1</v>
      </c>
      <c r="LZ46" s="716">
        <v>1</v>
      </c>
      <c r="MA46" s="716">
        <v>1</v>
      </c>
      <c r="MB46" s="718">
        <v>0.65</v>
      </c>
      <c r="MC46" s="717">
        <v>0</v>
      </c>
      <c r="MD46" s="717">
        <v>0</v>
      </c>
      <c r="ME46" s="716">
        <v>1</v>
      </c>
      <c r="MF46" s="716">
        <v>1</v>
      </c>
      <c r="MG46" s="716">
        <v>1</v>
      </c>
      <c r="MH46" s="716">
        <v>1</v>
      </c>
      <c r="MI46" s="718">
        <v>0.65</v>
      </c>
      <c r="MJ46" s="717">
        <v>0</v>
      </c>
      <c r="MK46" s="717">
        <v>0</v>
      </c>
      <c r="ML46" s="716">
        <v>1</v>
      </c>
      <c r="MM46" s="716">
        <v>1</v>
      </c>
      <c r="MN46" s="716">
        <v>1</v>
      </c>
      <c r="MO46" s="716">
        <v>1</v>
      </c>
      <c r="MP46" s="718">
        <v>0.65</v>
      </c>
      <c r="MQ46" s="717">
        <v>0</v>
      </c>
      <c r="MR46" s="717">
        <v>0</v>
      </c>
      <c r="MS46" s="716">
        <v>1</v>
      </c>
      <c r="MT46" s="716">
        <v>1</v>
      </c>
      <c r="MU46" s="716">
        <v>1</v>
      </c>
      <c r="MV46" s="716">
        <v>1</v>
      </c>
      <c r="MW46" s="718">
        <v>0.65</v>
      </c>
      <c r="MX46" s="717">
        <v>0</v>
      </c>
      <c r="MY46" s="717">
        <v>0</v>
      </c>
      <c r="MZ46" s="716">
        <v>1</v>
      </c>
      <c r="NA46" s="716">
        <v>1</v>
      </c>
      <c r="NB46" s="716">
        <v>1</v>
      </c>
      <c r="NC46" s="716">
        <v>1</v>
      </c>
      <c r="ND46" s="718">
        <v>0.65</v>
      </c>
      <c r="NE46" s="717">
        <v>0</v>
      </c>
      <c r="NF46" s="717">
        <v>0</v>
      </c>
      <c r="NG46" s="716">
        <v>1</v>
      </c>
      <c r="NH46" s="716">
        <v>1</v>
      </c>
      <c r="NI46" s="716">
        <v>1</v>
      </c>
      <c r="NJ46" s="716">
        <v>1</v>
      </c>
      <c r="NK46" s="718">
        <v>0.65</v>
      </c>
      <c r="NL46" s="717">
        <v>0</v>
      </c>
      <c r="NM46" s="717">
        <v>0</v>
      </c>
      <c r="NN46" s="716">
        <v>1</v>
      </c>
      <c r="NO46" s="716">
        <v>1</v>
      </c>
      <c r="NP46" s="716">
        <v>1</v>
      </c>
      <c r="NQ46" s="716">
        <v>1</v>
      </c>
      <c r="NR46" s="718">
        <v>0.65</v>
      </c>
      <c r="NS46" s="717">
        <v>0</v>
      </c>
      <c r="NT46" s="717">
        <v>0</v>
      </c>
      <c r="NU46" s="716">
        <v>0</v>
      </c>
      <c r="NV46" s="716">
        <v>0</v>
      </c>
      <c r="NW46" s="716">
        <v>0</v>
      </c>
      <c r="NX46" s="716">
        <v>0</v>
      </c>
      <c r="NY46" s="718">
        <v>0</v>
      </c>
      <c r="NZ46" s="717">
        <v>0</v>
      </c>
      <c r="OA46" s="717">
        <v>0</v>
      </c>
      <c r="OB46" s="716">
        <v>1</v>
      </c>
      <c r="OC46" s="716">
        <v>1</v>
      </c>
      <c r="OD46" s="716">
        <v>1</v>
      </c>
      <c r="OE46" s="716">
        <v>1</v>
      </c>
      <c r="OF46" s="718">
        <v>0.65</v>
      </c>
      <c r="OG46" s="717">
        <v>0</v>
      </c>
      <c r="OH46" s="717">
        <v>0</v>
      </c>
      <c r="OI46" s="716">
        <v>1</v>
      </c>
      <c r="OJ46" s="716">
        <v>1</v>
      </c>
      <c r="OK46" s="716">
        <v>1</v>
      </c>
      <c r="OL46" s="716">
        <v>1</v>
      </c>
      <c r="OM46" s="718">
        <v>0.65</v>
      </c>
      <c r="ON46" s="717">
        <v>0</v>
      </c>
      <c r="OO46" s="717">
        <v>0</v>
      </c>
      <c r="OP46" s="716">
        <v>1</v>
      </c>
      <c r="OQ46" s="716">
        <v>1</v>
      </c>
      <c r="OR46" s="716">
        <v>1</v>
      </c>
      <c r="OS46" s="716">
        <v>1</v>
      </c>
      <c r="OT46" s="718">
        <v>0.65</v>
      </c>
      <c r="OU46" s="717">
        <v>0</v>
      </c>
      <c r="OV46" s="717">
        <v>0</v>
      </c>
      <c r="OW46" s="716">
        <v>0</v>
      </c>
      <c r="OX46" s="716">
        <v>1</v>
      </c>
      <c r="OY46" s="716">
        <v>1</v>
      </c>
      <c r="OZ46" s="716">
        <v>1</v>
      </c>
      <c r="PA46" s="718">
        <v>0.65</v>
      </c>
      <c r="PB46" s="717">
        <v>0</v>
      </c>
      <c r="PC46" s="717">
        <v>0</v>
      </c>
      <c r="PD46" s="716">
        <v>1</v>
      </c>
      <c r="PE46" s="716">
        <v>1</v>
      </c>
      <c r="PF46" s="716">
        <v>1</v>
      </c>
      <c r="PG46" s="716">
        <v>0</v>
      </c>
      <c r="PH46" s="718">
        <v>0</v>
      </c>
      <c r="PI46" s="717">
        <v>0</v>
      </c>
      <c r="PJ46" s="717">
        <v>0</v>
      </c>
      <c r="PK46" s="716">
        <v>1</v>
      </c>
      <c r="PL46" s="716">
        <v>1</v>
      </c>
      <c r="PM46" s="716">
        <v>1</v>
      </c>
      <c r="PN46" s="716">
        <v>1</v>
      </c>
      <c r="PO46" s="718">
        <v>0.65</v>
      </c>
      <c r="PP46" s="717"/>
      <c r="PQ46" s="717"/>
      <c r="PR46" s="716">
        <v>1</v>
      </c>
      <c r="PS46" s="716">
        <v>1</v>
      </c>
      <c r="PT46" s="716">
        <v>1</v>
      </c>
      <c r="PU46" s="716">
        <v>1</v>
      </c>
      <c r="PV46" s="718">
        <v>0.65</v>
      </c>
      <c r="PW46" s="717"/>
      <c r="PX46" s="717"/>
      <c r="PY46" s="716">
        <v>1</v>
      </c>
      <c r="PZ46" s="716">
        <v>1</v>
      </c>
      <c r="QA46" s="716">
        <v>1</v>
      </c>
      <c r="QB46" s="716">
        <v>1</v>
      </c>
      <c r="QC46" s="718">
        <v>0.65</v>
      </c>
      <c r="QD46" s="717"/>
      <c r="QE46" s="717"/>
      <c r="QF46" s="716">
        <v>1</v>
      </c>
      <c r="QG46" s="716">
        <v>1</v>
      </c>
      <c r="QH46" s="716">
        <v>1</v>
      </c>
      <c r="QI46" s="716">
        <v>1</v>
      </c>
      <c r="QJ46" s="718">
        <v>0.65</v>
      </c>
      <c r="QK46" s="717"/>
      <c r="QL46" s="717"/>
      <c r="QM46" s="716">
        <v>1</v>
      </c>
      <c r="QN46" s="716">
        <v>1</v>
      </c>
      <c r="QO46" s="716">
        <v>1</v>
      </c>
      <c r="QP46" s="716">
        <v>1</v>
      </c>
      <c r="QQ46" s="718">
        <v>0.65</v>
      </c>
      <c r="QR46" s="717"/>
      <c r="QS46" s="717"/>
      <c r="QT46" s="716">
        <v>1</v>
      </c>
      <c r="QU46" s="716">
        <v>1</v>
      </c>
      <c r="QV46" s="716">
        <v>1</v>
      </c>
      <c r="QW46" s="716">
        <v>1</v>
      </c>
      <c r="QX46" s="718">
        <v>0.65</v>
      </c>
      <c r="QY46" s="717"/>
      <c r="QZ46" s="717"/>
      <c r="RA46" s="716">
        <v>1</v>
      </c>
      <c r="RB46" s="716">
        <v>1</v>
      </c>
      <c r="RC46" s="716">
        <v>1</v>
      </c>
      <c r="RD46" s="717"/>
      <c r="RE46" s="718">
        <v>0.65</v>
      </c>
      <c r="RF46" s="717"/>
      <c r="RG46" s="717"/>
      <c r="RH46" s="716">
        <v>1</v>
      </c>
      <c r="RI46" s="716">
        <v>0</v>
      </c>
      <c r="RJ46" s="716">
        <v>1</v>
      </c>
      <c r="RK46" s="716">
        <v>1</v>
      </c>
      <c r="RL46" s="718">
        <v>0.65</v>
      </c>
      <c r="RM46" s="717"/>
      <c r="RN46" s="717"/>
      <c r="RO46" s="716">
        <v>0</v>
      </c>
      <c r="RP46" s="716">
        <v>1</v>
      </c>
      <c r="RQ46" s="716">
        <v>1</v>
      </c>
      <c r="RR46" s="716">
        <v>1</v>
      </c>
      <c r="RS46" s="718">
        <v>0.65</v>
      </c>
      <c r="RT46" s="717"/>
      <c r="RU46" s="717"/>
      <c r="RV46" s="716">
        <v>1</v>
      </c>
      <c r="RW46" s="716">
        <v>1</v>
      </c>
      <c r="RX46" s="716">
        <v>1</v>
      </c>
      <c r="RY46" s="716">
        <v>1</v>
      </c>
      <c r="RZ46" s="718">
        <v>0.65</v>
      </c>
      <c r="SA46" s="717"/>
      <c r="SB46" s="717"/>
      <c r="SC46" s="716">
        <v>1</v>
      </c>
      <c r="SD46" s="716">
        <v>1</v>
      </c>
      <c r="SE46" s="716">
        <v>1</v>
      </c>
      <c r="SF46" s="716">
        <v>1</v>
      </c>
      <c r="SG46" s="718">
        <v>0.65</v>
      </c>
      <c r="SH46" s="717"/>
      <c r="SI46" s="717"/>
      <c r="SJ46" s="716">
        <v>1</v>
      </c>
      <c r="SK46" s="716">
        <v>1</v>
      </c>
      <c r="SL46" s="716">
        <v>1</v>
      </c>
      <c r="SM46" s="716">
        <v>1</v>
      </c>
      <c r="SN46" s="718">
        <v>0.65</v>
      </c>
      <c r="SO46" s="717"/>
      <c r="SP46" s="717"/>
      <c r="SQ46" s="716">
        <v>0</v>
      </c>
      <c r="SR46" s="716">
        <v>0</v>
      </c>
      <c r="SS46" s="716">
        <v>0</v>
      </c>
      <c r="ST46" s="716">
        <v>1</v>
      </c>
      <c r="SU46" s="762">
        <v>0.65</v>
      </c>
      <c r="SV46" s="755"/>
      <c r="SW46" s="749"/>
      <c r="SX46" s="748">
        <v>1</v>
      </c>
      <c r="SY46" s="748">
        <v>1</v>
      </c>
      <c r="SZ46" s="748">
        <v>1</v>
      </c>
      <c r="TA46" s="748">
        <v>1</v>
      </c>
      <c r="TB46" s="750">
        <v>0.65</v>
      </c>
      <c r="TC46" s="749"/>
      <c r="TD46" s="749"/>
      <c r="TE46" s="748">
        <v>1</v>
      </c>
      <c r="TF46" s="748">
        <v>1</v>
      </c>
      <c r="TG46" s="748">
        <v>1</v>
      </c>
      <c r="TH46" s="748">
        <v>1</v>
      </c>
      <c r="TI46" s="750">
        <v>0</v>
      </c>
      <c r="TJ46" s="749"/>
      <c r="TK46" s="749"/>
      <c r="TL46" s="748">
        <v>1</v>
      </c>
      <c r="TM46" s="748">
        <v>1</v>
      </c>
      <c r="TN46" s="748">
        <v>1</v>
      </c>
      <c r="TO46" s="748">
        <v>1</v>
      </c>
      <c r="TP46" s="750">
        <v>0.65</v>
      </c>
      <c r="TQ46" s="749"/>
      <c r="TR46" s="749"/>
      <c r="TS46" s="748">
        <v>1</v>
      </c>
      <c r="TT46" s="748">
        <v>1</v>
      </c>
      <c r="TU46" s="748">
        <v>1</v>
      </c>
      <c r="TV46" s="748">
        <v>1</v>
      </c>
      <c r="TW46" s="750">
        <v>0.65</v>
      </c>
      <c r="TX46" s="749"/>
      <c r="TY46" s="766"/>
      <c r="TZ46" s="761">
        <v>1</v>
      </c>
      <c r="UA46" s="756">
        <v>1</v>
      </c>
      <c r="UB46" s="748">
        <v>1</v>
      </c>
      <c r="UC46" s="748">
        <v>1</v>
      </c>
      <c r="UD46" s="750">
        <v>0</v>
      </c>
      <c r="UE46" s="749"/>
      <c r="UF46" s="749"/>
      <c r="UG46" s="748">
        <v>0</v>
      </c>
      <c r="UH46" s="748">
        <v>0</v>
      </c>
      <c r="UI46" s="748">
        <v>0</v>
      </c>
      <c r="UJ46" s="748">
        <v>0</v>
      </c>
      <c r="UK46" s="750">
        <v>0</v>
      </c>
      <c r="UL46" s="749"/>
      <c r="UM46" s="749"/>
      <c r="UN46" s="748">
        <v>0</v>
      </c>
      <c r="UO46" s="748">
        <v>0</v>
      </c>
      <c r="UP46" s="748">
        <v>0</v>
      </c>
      <c r="UQ46" s="748">
        <v>0</v>
      </c>
      <c r="UR46" s="750">
        <v>0</v>
      </c>
      <c r="US46" s="749"/>
      <c r="UT46" s="749"/>
      <c r="UU46" s="748">
        <v>0</v>
      </c>
      <c r="UV46" s="748">
        <v>1</v>
      </c>
      <c r="UW46" s="748">
        <v>1</v>
      </c>
      <c r="UX46" s="748">
        <v>1</v>
      </c>
      <c r="UY46" s="750">
        <v>0.65</v>
      </c>
      <c r="UZ46" s="749"/>
      <c r="VA46" s="749"/>
      <c r="VB46" s="748">
        <v>1</v>
      </c>
      <c r="VC46" s="767">
        <v>1</v>
      </c>
      <c r="VD46" s="761">
        <v>1</v>
      </c>
      <c r="VE46" s="761">
        <v>1</v>
      </c>
      <c r="VF46" s="762">
        <v>0.65</v>
      </c>
      <c r="VG46" s="763"/>
      <c r="VH46" s="763"/>
      <c r="VI46" s="761">
        <v>1</v>
      </c>
      <c r="VJ46" s="761">
        <v>1</v>
      </c>
      <c r="VK46" s="761">
        <v>1</v>
      </c>
      <c r="VL46" s="761">
        <v>1</v>
      </c>
      <c r="VM46" s="762">
        <v>0.65</v>
      </c>
      <c r="VN46" s="763"/>
      <c r="VO46" s="763"/>
      <c r="VP46" s="761">
        <v>1</v>
      </c>
      <c r="VQ46" s="761">
        <v>1</v>
      </c>
      <c r="VR46" s="761">
        <v>1</v>
      </c>
      <c r="VS46" s="761">
        <v>1</v>
      </c>
      <c r="VT46" s="762">
        <v>0.65</v>
      </c>
      <c r="VU46" s="763"/>
      <c r="VV46" s="763"/>
      <c r="VW46" s="761">
        <v>1</v>
      </c>
      <c r="VX46" s="761">
        <v>1</v>
      </c>
      <c r="VY46" s="761">
        <v>1</v>
      </c>
      <c r="VZ46" s="761">
        <v>1</v>
      </c>
      <c r="WA46" s="762">
        <v>0.65</v>
      </c>
      <c r="WB46" s="763"/>
      <c r="WC46" s="763"/>
      <c r="WD46" s="761">
        <v>1</v>
      </c>
      <c r="WE46" s="761">
        <v>0</v>
      </c>
      <c r="WF46" s="761">
        <v>1</v>
      </c>
      <c r="WG46" s="761">
        <v>1</v>
      </c>
      <c r="WH46" s="762">
        <v>0.65</v>
      </c>
      <c r="WI46" s="763"/>
      <c r="WJ46" s="763"/>
      <c r="WK46" s="761">
        <v>1</v>
      </c>
      <c r="WL46" s="761">
        <v>0</v>
      </c>
      <c r="WM46" s="761">
        <v>0</v>
      </c>
      <c r="WN46" s="761">
        <v>0</v>
      </c>
      <c r="WO46" s="762">
        <v>0</v>
      </c>
      <c r="WP46" s="763"/>
      <c r="WQ46" s="763"/>
      <c r="WR46" s="761">
        <v>0</v>
      </c>
      <c r="WS46" s="761">
        <v>0</v>
      </c>
      <c r="WT46" s="761">
        <v>1</v>
      </c>
      <c r="WU46" s="761">
        <v>1</v>
      </c>
      <c r="WV46" s="762">
        <v>0.65</v>
      </c>
      <c r="WW46" s="763"/>
      <c r="WX46" s="763"/>
      <c r="WY46" s="761">
        <v>1</v>
      </c>
      <c r="WZ46" s="761">
        <v>1</v>
      </c>
      <c r="XA46" s="761">
        <v>1</v>
      </c>
      <c r="XB46" s="761">
        <v>1</v>
      </c>
      <c r="XC46" s="762">
        <v>0.65</v>
      </c>
      <c r="XD46" s="763"/>
      <c r="XE46" s="763"/>
      <c r="XF46" s="761">
        <v>1</v>
      </c>
      <c r="XG46" s="761">
        <v>1</v>
      </c>
      <c r="XH46" s="761">
        <v>1</v>
      </c>
      <c r="XI46" s="761">
        <v>1</v>
      </c>
      <c r="XJ46" s="762">
        <v>0.65</v>
      </c>
      <c r="XK46" s="763"/>
      <c r="XL46" s="763"/>
      <c r="XM46" s="761">
        <v>1</v>
      </c>
      <c r="XN46" s="761">
        <v>0</v>
      </c>
      <c r="XO46" s="761">
        <v>0</v>
      </c>
      <c r="XP46" s="761">
        <v>0</v>
      </c>
      <c r="XQ46" s="762">
        <v>0</v>
      </c>
      <c r="XR46" s="763"/>
      <c r="XS46" s="763"/>
      <c r="XT46" s="761">
        <v>0</v>
      </c>
      <c r="XU46" s="761">
        <v>0</v>
      </c>
      <c r="XV46" s="761">
        <v>0</v>
      </c>
      <c r="XW46" s="761">
        <v>0</v>
      </c>
      <c r="XX46" s="762">
        <v>0</v>
      </c>
      <c r="XY46" s="763"/>
      <c r="XZ46" s="763"/>
      <c r="YA46" s="761">
        <v>0</v>
      </c>
      <c r="YB46" s="761">
        <v>0</v>
      </c>
      <c r="YC46" s="761">
        <v>0</v>
      </c>
      <c r="YD46" s="761">
        <v>0</v>
      </c>
      <c r="YE46" s="762">
        <v>0</v>
      </c>
      <c r="YF46" s="763"/>
      <c r="YG46" s="763"/>
      <c r="YH46" s="761">
        <v>0</v>
      </c>
      <c r="YI46" s="761">
        <v>0</v>
      </c>
      <c r="YJ46" s="761">
        <v>0</v>
      </c>
      <c r="YK46" s="761">
        <v>0</v>
      </c>
      <c r="YL46" s="761">
        <v>0</v>
      </c>
      <c r="YM46" s="763"/>
      <c r="YN46" s="763"/>
      <c r="YO46" s="761">
        <v>0</v>
      </c>
      <c r="YP46" s="761">
        <v>0</v>
      </c>
      <c r="YQ46" s="761">
        <v>0</v>
      </c>
      <c r="YR46" s="761">
        <v>0</v>
      </c>
      <c r="YS46" s="761">
        <v>0</v>
      </c>
      <c r="YT46" s="763"/>
      <c r="YU46" s="763"/>
      <c r="YV46" s="761">
        <v>0</v>
      </c>
      <c r="YW46" s="761">
        <v>0</v>
      </c>
      <c r="YX46" s="761">
        <v>0</v>
      </c>
      <c r="YY46" s="761">
        <v>0</v>
      </c>
      <c r="YZ46" s="762">
        <v>0</v>
      </c>
      <c r="ZA46" s="763"/>
      <c r="ZB46" s="763"/>
      <c r="ZC46" s="761">
        <v>0</v>
      </c>
      <c r="ZD46" s="761">
        <v>0</v>
      </c>
      <c r="ZE46" s="761">
        <v>0</v>
      </c>
      <c r="ZF46" s="761">
        <v>0</v>
      </c>
      <c r="ZG46" s="762">
        <v>0</v>
      </c>
      <c r="ZH46" s="763"/>
      <c r="ZI46" s="763"/>
      <c r="ZJ46" s="761">
        <v>0</v>
      </c>
      <c r="ZK46" s="761">
        <v>0</v>
      </c>
      <c r="ZL46" s="761">
        <v>0</v>
      </c>
      <c r="ZM46" s="761">
        <v>0</v>
      </c>
      <c r="ZN46" s="762">
        <v>0</v>
      </c>
      <c r="ZO46" s="763"/>
      <c r="ZP46" s="763"/>
      <c r="ZQ46" s="761">
        <v>0</v>
      </c>
      <c r="ZR46" s="761">
        <v>0</v>
      </c>
      <c r="ZS46" s="761">
        <v>0</v>
      </c>
      <c r="ZT46" s="761">
        <v>0</v>
      </c>
      <c r="ZU46" s="762">
        <v>0</v>
      </c>
      <c r="ZV46" s="763"/>
      <c r="ZW46" s="763"/>
      <c r="ZX46" s="761">
        <v>0</v>
      </c>
      <c r="ZY46" s="761">
        <v>0</v>
      </c>
      <c r="ZZ46" s="761">
        <v>0</v>
      </c>
      <c r="AAA46" s="761">
        <v>0</v>
      </c>
      <c r="AAB46" s="762">
        <v>0</v>
      </c>
      <c r="AAC46" s="763"/>
      <c r="AAD46" s="763"/>
      <c r="AAE46" s="761">
        <v>0</v>
      </c>
      <c r="AAF46" s="761">
        <v>0</v>
      </c>
      <c r="AAG46" s="761">
        <v>0</v>
      </c>
      <c r="AAH46" s="761">
        <v>0</v>
      </c>
      <c r="AAI46" s="762">
        <v>0</v>
      </c>
      <c r="AAJ46" s="763"/>
      <c r="AAK46" s="763"/>
      <c r="AAL46" s="761"/>
      <c r="AAM46" s="761"/>
      <c r="AAN46" s="761"/>
      <c r="AAO46" s="761"/>
      <c r="AAP46" s="762"/>
      <c r="AAQ46" s="763"/>
      <c r="AAR46" s="763"/>
      <c r="AAS46" s="761"/>
      <c r="AAT46" s="761"/>
      <c r="AAU46" s="761"/>
      <c r="AAV46" s="761"/>
      <c r="AAW46" s="762"/>
      <c r="AAX46" s="763"/>
      <c r="AAY46" s="763"/>
      <c r="AAZ46" s="761"/>
      <c r="ABA46" s="761"/>
      <c r="ABB46" s="761"/>
      <c r="ABC46" s="761"/>
      <c r="ABD46" s="762"/>
      <c r="ABE46" s="763"/>
      <c r="ABF46" s="763"/>
      <c r="ABG46" s="761"/>
      <c r="ABH46" s="761"/>
      <c r="ABI46" s="761"/>
      <c r="ABJ46" s="761"/>
      <c r="ABK46" s="762"/>
      <c r="ABL46" s="763"/>
      <c r="ABM46" s="763"/>
      <c r="ABN46" s="761"/>
      <c r="ABO46" s="761"/>
      <c r="ABP46" s="761"/>
      <c r="ABQ46" s="761"/>
      <c r="ABR46" s="762"/>
      <c r="ABS46" s="763"/>
      <c r="ABT46" s="763"/>
      <c r="ABU46" s="761"/>
      <c r="ABV46" s="761"/>
      <c r="ABW46" s="761"/>
      <c r="ABX46" s="761"/>
      <c r="ABY46" s="762"/>
      <c r="ABZ46" s="763"/>
      <c r="ACA46" s="763"/>
      <c r="ACB46" s="761"/>
      <c r="ACC46" s="761"/>
      <c r="ACD46" s="761"/>
      <c r="ACE46" s="761"/>
      <c r="ACF46" s="762"/>
      <c r="ACG46" s="763"/>
      <c r="ACH46" s="763"/>
      <c r="ACI46" s="761">
        <v>0</v>
      </c>
      <c r="ACJ46" s="761"/>
      <c r="ACK46" s="761"/>
      <c r="ACL46" s="761"/>
      <c r="ACM46" s="762"/>
      <c r="ACN46" s="763"/>
      <c r="ACO46" s="763"/>
      <c r="ACP46" s="761"/>
      <c r="ACQ46" s="761"/>
      <c r="ACR46" s="761"/>
      <c r="ACS46" s="761"/>
      <c r="ACT46" s="762"/>
      <c r="ACU46" s="763"/>
      <c r="ACV46" s="763"/>
      <c r="ACW46" s="761"/>
      <c r="ACX46" s="761"/>
      <c r="ACY46" s="761"/>
      <c r="ACZ46" s="761"/>
      <c r="ADA46" s="762"/>
      <c r="ADB46" s="763"/>
      <c r="ADC46" s="763"/>
      <c r="ADD46" s="761"/>
      <c r="ADE46" s="761"/>
      <c r="ADF46" s="761"/>
      <c r="ADG46" s="761"/>
      <c r="ADH46" s="762">
        <v>0</v>
      </c>
      <c r="ADI46" s="763"/>
      <c r="ADJ46" s="763"/>
      <c r="ADK46" s="761"/>
      <c r="ADL46" s="761"/>
      <c r="ADM46" s="761"/>
      <c r="ADN46" s="761"/>
      <c r="ADO46" s="762"/>
      <c r="ADP46" s="763"/>
      <c r="ADQ46" s="763"/>
      <c r="ADR46" s="761"/>
      <c r="ADS46" s="761"/>
      <c r="ADT46" s="761"/>
      <c r="ADU46" s="761"/>
      <c r="ADV46" s="762"/>
      <c r="ADW46" s="763"/>
      <c r="ADX46" s="763"/>
      <c r="ADY46" s="761"/>
      <c r="ADZ46" s="761"/>
      <c r="AEA46" s="761"/>
      <c r="AEB46" s="761"/>
      <c r="AEC46" s="762"/>
      <c r="AED46" s="763"/>
      <c r="AEE46" s="763"/>
      <c r="AEF46" s="761">
        <v>0</v>
      </c>
      <c r="AEG46" s="761">
        <v>0</v>
      </c>
      <c r="AEH46" s="761">
        <v>0</v>
      </c>
      <c r="AEI46" s="761">
        <v>0</v>
      </c>
      <c r="AEJ46" s="762">
        <v>0</v>
      </c>
      <c r="AEK46" s="763"/>
      <c r="AEL46" s="763"/>
      <c r="AEM46" s="761">
        <v>0</v>
      </c>
      <c r="AEN46" s="761">
        <v>0</v>
      </c>
      <c r="AEO46" s="761">
        <v>0</v>
      </c>
      <c r="AEP46" s="761">
        <v>0</v>
      </c>
      <c r="AEQ46" s="762">
        <v>0</v>
      </c>
      <c r="AER46" s="763"/>
      <c r="AES46" s="763"/>
      <c r="AET46" s="761">
        <v>0</v>
      </c>
      <c r="AEU46" s="761">
        <v>0</v>
      </c>
      <c r="AEV46" s="761">
        <v>0</v>
      </c>
      <c r="AEW46" s="761">
        <v>0</v>
      </c>
      <c r="AEX46" s="762">
        <v>0</v>
      </c>
      <c r="AEY46" s="763"/>
      <c r="AEZ46" s="763"/>
      <c r="AFA46" s="761">
        <v>0</v>
      </c>
      <c r="AFB46" s="761">
        <v>0</v>
      </c>
      <c r="AFC46" s="761">
        <v>0</v>
      </c>
      <c r="AFD46" s="761">
        <v>0</v>
      </c>
      <c r="AFE46" s="762">
        <v>0</v>
      </c>
      <c r="AFF46" s="763"/>
      <c r="AFG46" s="763"/>
      <c r="AFH46" s="761">
        <v>0</v>
      </c>
      <c r="AFI46" s="761">
        <v>0</v>
      </c>
      <c r="AFJ46" s="761">
        <v>0</v>
      </c>
      <c r="AFK46" s="761">
        <v>0</v>
      </c>
      <c r="AFL46" s="762">
        <v>0</v>
      </c>
      <c r="AFM46" s="763"/>
      <c r="AFN46" s="763"/>
      <c r="AFO46" s="761">
        <v>0</v>
      </c>
      <c r="AFP46" s="761">
        <v>0</v>
      </c>
      <c r="AFQ46" s="761">
        <v>0</v>
      </c>
      <c r="AFR46" s="761">
        <v>0</v>
      </c>
      <c r="AFS46" s="762">
        <v>0</v>
      </c>
      <c r="AFT46" s="763"/>
      <c r="AFU46" s="763"/>
      <c r="AFV46" s="761">
        <v>0</v>
      </c>
      <c r="AFW46" s="761">
        <v>0</v>
      </c>
      <c r="AFX46" s="761">
        <v>0</v>
      </c>
      <c r="AFY46" s="761">
        <v>0</v>
      </c>
      <c r="AFZ46" s="762">
        <v>0</v>
      </c>
      <c r="AGA46" s="763"/>
      <c r="AGB46" s="763"/>
      <c r="AGC46" s="761">
        <v>0</v>
      </c>
      <c r="AGD46" s="761">
        <v>0</v>
      </c>
      <c r="AGE46" s="761">
        <v>0</v>
      </c>
      <c r="AGF46" s="761">
        <v>0</v>
      </c>
      <c r="AGG46" s="762">
        <v>0</v>
      </c>
      <c r="AGH46" s="763"/>
      <c r="AGI46" s="763"/>
      <c r="AGJ46" s="761">
        <v>0</v>
      </c>
      <c r="AGK46" s="761">
        <v>0</v>
      </c>
      <c r="AGL46" s="761">
        <v>0</v>
      </c>
      <c r="AGM46" s="761">
        <v>0</v>
      </c>
      <c r="AGN46" s="762">
        <v>0</v>
      </c>
      <c r="AGO46" s="763"/>
      <c r="AGP46" s="763"/>
      <c r="AGQ46" s="761">
        <v>0</v>
      </c>
      <c r="AGR46" s="761">
        <v>0</v>
      </c>
      <c r="AGS46" s="761">
        <v>0</v>
      </c>
      <c r="AGT46" s="761">
        <v>0</v>
      </c>
      <c r="AGU46" s="762">
        <v>0</v>
      </c>
      <c r="AGV46" s="763"/>
      <c r="AGW46" s="763"/>
      <c r="AGX46" s="761">
        <v>0</v>
      </c>
      <c r="AGY46" s="761">
        <v>0</v>
      </c>
      <c r="AGZ46" s="761">
        <v>0</v>
      </c>
      <c r="AHA46" s="761">
        <v>0</v>
      </c>
      <c r="AHB46" s="762">
        <v>0</v>
      </c>
      <c r="AHC46" s="763"/>
      <c r="AHD46" s="763"/>
      <c r="AHE46" s="761">
        <v>0</v>
      </c>
      <c r="AHF46" s="761">
        <v>0</v>
      </c>
      <c r="AHG46" s="761">
        <v>0</v>
      </c>
      <c r="AHH46" s="761">
        <v>0</v>
      </c>
      <c r="AHI46" s="762">
        <v>0</v>
      </c>
      <c r="AHJ46" s="763"/>
      <c r="AHK46" s="763"/>
      <c r="AHL46" s="761">
        <v>0</v>
      </c>
      <c r="AHM46" s="761">
        <v>0</v>
      </c>
      <c r="AHN46" s="761">
        <v>0</v>
      </c>
      <c r="AHO46" s="761">
        <v>0</v>
      </c>
      <c r="AHP46" s="762">
        <v>0</v>
      </c>
      <c r="AHQ46" s="763"/>
      <c r="AHR46" s="763"/>
      <c r="AHS46" s="761">
        <v>0</v>
      </c>
      <c r="AHT46" s="761">
        <v>0</v>
      </c>
      <c r="AHU46" s="761">
        <v>0</v>
      </c>
      <c r="AHV46" s="761">
        <v>0</v>
      </c>
      <c r="AHW46" s="762">
        <v>0</v>
      </c>
      <c r="AHX46" s="763"/>
      <c r="AHY46" s="763"/>
      <c r="AHZ46" s="761">
        <v>0</v>
      </c>
      <c r="AIA46" s="761">
        <v>0</v>
      </c>
      <c r="AIB46" s="761">
        <v>0</v>
      </c>
      <c r="AIC46" s="761">
        <v>0</v>
      </c>
      <c r="AID46" s="762">
        <v>0</v>
      </c>
      <c r="AIE46" s="763"/>
      <c r="AIF46" s="763"/>
      <c r="AIG46" s="761">
        <v>0</v>
      </c>
      <c r="AIH46" s="761">
        <v>0</v>
      </c>
      <c r="AII46" s="761">
        <v>0</v>
      </c>
      <c r="AIJ46" s="761">
        <v>0</v>
      </c>
      <c r="AIK46" s="762">
        <v>0</v>
      </c>
      <c r="AIL46" s="763"/>
      <c r="AIM46" s="763"/>
      <c r="AIN46" s="761">
        <v>0</v>
      </c>
      <c r="AIO46" s="761">
        <v>0</v>
      </c>
      <c r="AIP46" s="761">
        <v>0</v>
      </c>
      <c r="AIQ46" s="761">
        <v>0</v>
      </c>
      <c r="AIR46" s="762">
        <v>0</v>
      </c>
      <c r="AIS46" s="763"/>
      <c r="AIT46" s="763"/>
      <c r="AIU46" s="761">
        <v>0</v>
      </c>
      <c r="AIV46" s="761">
        <v>0</v>
      </c>
      <c r="AIW46" s="761">
        <v>0</v>
      </c>
      <c r="AIX46" s="761">
        <v>0</v>
      </c>
      <c r="AIY46" s="762">
        <v>0</v>
      </c>
      <c r="AIZ46" s="763"/>
      <c r="AJA46" s="763"/>
      <c r="AJB46" s="761">
        <v>0</v>
      </c>
      <c r="AJC46" s="761">
        <v>0</v>
      </c>
      <c r="AJD46" s="761">
        <v>0</v>
      </c>
      <c r="AJE46" s="761">
        <v>0</v>
      </c>
      <c r="AJF46" s="762">
        <v>0</v>
      </c>
      <c r="AJG46" s="763"/>
      <c r="AJH46" s="763"/>
      <c r="AJI46" s="761">
        <v>0</v>
      </c>
      <c r="AJJ46" s="761">
        <v>0</v>
      </c>
      <c r="AJK46" s="761">
        <v>0</v>
      </c>
      <c r="AJL46" s="761">
        <v>0</v>
      </c>
      <c r="AJM46" s="762">
        <v>0</v>
      </c>
      <c r="AJN46" s="763"/>
      <c r="AJO46" s="763"/>
      <c r="AJP46" s="761">
        <v>0</v>
      </c>
      <c r="AJQ46" s="761">
        <v>0</v>
      </c>
      <c r="AJR46" s="761">
        <v>0</v>
      </c>
      <c r="AJS46" s="761">
        <v>0</v>
      </c>
      <c r="AJT46" s="762">
        <v>0</v>
      </c>
      <c r="AJU46" s="763"/>
      <c r="AJV46" s="763"/>
      <c r="AJW46" s="761">
        <v>0</v>
      </c>
      <c r="AJX46" s="761">
        <v>0</v>
      </c>
      <c r="AJY46" s="761">
        <v>0</v>
      </c>
      <c r="AJZ46" s="761">
        <v>0</v>
      </c>
      <c r="AKA46" s="762">
        <v>0</v>
      </c>
      <c r="AKB46" s="763"/>
      <c r="AKC46" s="763"/>
      <c r="AKD46" s="761">
        <v>0</v>
      </c>
      <c r="AKE46" s="761">
        <v>0</v>
      </c>
      <c r="AKF46" s="761">
        <v>0</v>
      </c>
      <c r="AKG46" s="761">
        <v>0</v>
      </c>
      <c r="AKH46" s="762">
        <v>0</v>
      </c>
      <c r="AKI46" s="763"/>
      <c r="AKJ46" s="763"/>
      <c r="AKK46" s="761">
        <v>0</v>
      </c>
      <c r="AKL46" s="761">
        <v>0</v>
      </c>
      <c r="AKM46" s="761">
        <v>0</v>
      </c>
      <c r="AKN46" s="761">
        <v>0</v>
      </c>
      <c r="AKO46" s="762">
        <v>0</v>
      </c>
      <c r="AKP46" s="763"/>
      <c r="AKQ46" s="763"/>
      <c r="AKR46" s="761">
        <v>0</v>
      </c>
      <c r="AKS46" s="761">
        <v>0</v>
      </c>
      <c r="AKT46" s="761">
        <v>0</v>
      </c>
      <c r="AKU46" s="761">
        <v>0</v>
      </c>
      <c r="AKV46" s="762">
        <v>0</v>
      </c>
      <c r="AKW46" s="763"/>
      <c r="AKX46" s="763"/>
      <c r="AKY46" s="761">
        <v>0</v>
      </c>
      <c r="AKZ46" s="761">
        <v>0</v>
      </c>
      <c r="ALA46" s="761">
        <v>0</v>
      </c>
      <c r="ALB46" s="761">
        <v>0</v>
      </c>
      <c r="ALC46" s="762">
        <v>0</v>
      </c>
      <c r="ALD46" s="763"/>
      <c r="ALE46" s="763"/>
      <c r="ALF46" s="761">
        <v>0</v>
      </c>
      <c r="ALG46" s="761">
        <v>0</v>
      </c>
      <c r="ALH46" s="761">
        <v>0</v>
      </c>
      <c r="ALI46" s="761">
        <v>0</v>
      </c>
      <c r="ALJ46" s="762">
        <v>0</v>
      </c>
      <c r="ALK46" s="763"/>
      <c r="ALL46" s="763"/>
      <c r="ALM46" s="761">
        <v>0</v>
      </c>
      <c r="ALN46" s="761">
        <v>0</v>
      </c>
      <c r="ALO46" s="761">
        <v>0</v>
      </c>
      <c r="ALP46" s="761">
        <v>0</v>
      </c>
      <c r="ALQ46" s="762">
        <v>0</v>
      </c>
      <c r="ALR46" s="763"/>
      <c r="ALS46" s="763"/>
      <c r="ALT46" s="761">
        <v>0</v>
      </c>
      <c r="ALU46" s="761">
        <v>0</v>
      </c>
      <c r="ALV46" s="761">
        <v>0</v>
      </c>
      <c r="ALW46" s="761">
        <v>0</v>
      </c>
      <c r="ALX46" s="762">
        <v>0</v>
      </c>
      <c r="ALY46" s="763"/>
      <c r="ALZ46" s="763"/>
      <c r="AMA46" s="761">
        <v>0</v>
      </c>
      <c r="AMB46" s="761">
        <v>0</v>
      </c>
      <c r="AMC46" s="761">
        <v>0</v>
      </c>
      <c r="AMD46" s="761">
        <v>0</v>
      </c>
      <c r="AME46" s="762">
        <v>0</v>
      </c>
      <c r="AMF46" s="763"/>
      <c r="AMG46" s="763"/>
      <c r="AMH46" s="761">
        <v>0</v>
      </c>
      <c r="AMI46" s="761">
        <v>0</v>
      </c>
      <c r="AMJ46" s="761">
        <v>0</v>
      </c>
      <c r="AMK46" s="761">
        <v>0</v>
      </c>
      <c r="AML46" s="762">
        <v>0</v>
      </c>
      <c r="AMM46" s="763"/>
      <c r="AMN46" s="763"/>
      <c r="AMO46" s="761">
        <v>0</v>
      </c>
      <c r="AMP46" s="761">
        <v>0</v>
      </c>
      <c r="AMQ46" s="761">
        <v>0</v>
      </c>
      <c r="AMR46" s="761">
        <v>0</v>
      </c>
      <c r="AMS46" s="762">
        <v>0</v>
      </c>
      <c r="AMT46" s="763"/>
      <c r="AMU46" s="763"/>
      <c r="AMV46" s="761">
        <v>0</v>
      </c>
      <c r="AMW46" s="761">
        <v>0</v>
      </c>
      <c r="AMX46" s="761">
        <v>0</v>
      </c>
      <c r="AMY46" s="761">
        <v>0</v>
      </c>
      <c r="AMZ46" s="762">
        <v>0</v>
      </c>
      <c r="ANA46" s="763"/>
      <c r="ANB46" s="763"/>
      <c r="ANC46" s="761">
        <v>0</v>
      </c>
      <c r="AND46" s="761">
        <v>0</v>
      </c>
      <c r="ANE46" s="761">
        <v>0</v>
      </c>
      <c r="ANF46" s="761">
        <v>0</v>
      </c>
      <c r="ANG46" s="762">
        <v>0</v>
      </c>
      <c r="ANH46" s="763"/>
      <c r="ANI46" s="763"/>
      <c r="ANJ46" s="761">
        <v>0</v>
      </c>
      <c r="ANK46" s="761">
        <v>0</v>
      </c>
      <c r="ANL46" s="761">
        <v>0</v>
      </c>
      <c r="ANM46" s="761">
        <v>0</v>
      </c>
      <c r="ANN46" s="762">
        <v>0</v>
      </c>
      <c r="ANO46" s="763"/>
      <c r="ANP46" s="763"/>
      <c r="ANQ46" s="761">
        <v>0</v>
      </c>
      <c r="ANR46" s="761">
        <v>0</v>
      </c>
      <c r="ANS46" s="761">
        <v>0</v>
      </c>
      <c r="ANT46" s="761">
        <v>0</v>
      </c>
      <c r="ANU46" s="762">
        <v>0</v>
      </c>
      <c r="ANV46" s="763"/>
      <c r="ANW46" s="763"/>
      <c r="ANX46" s="761">
        <v>0</v>
      </c>
      <c r="ANY46" s="761">
        <v>0</v>
      </c>
      <c r="ANZ46" s="761">
        <v>0</v>
      </c>
      <c r="AOA46" s="761">
        <v>0</v>
      </c>
      <c r="AOB46" s="762">
        <v>0</v>
      </c>
      <c r="AOC46" s="763"/>
      <c r="AOD46" s="763"/>
      <c r="AOE46" s="761">
        <v>0</v>
      </c>
      <c r="AOF46" s="761">
        <v>0</v>
      </c>
      <c r="AOG46" s="761">
        <v>0</v>
      </c>
      <c r="AOH46" s="761">
        <v>0</v>
      </c>
      <c r="AOI46" s="762">
        <v>0</v>
      </c>
      <c r="AOJ46" s="763"/>
      <c r="AOK46" s="763"/>
      <c r="AOL46" s="761">
        <v>0</v>
      </c>
      <c r="AOM46" s="761">
        <v>0</v>
      </c>
      <c r="AON46" s="761">
        <v>0</v>
      </c>
      <c r="AOO46" s="761">
        <v>0</v>
      </c>
      <c r="AOP46" s="762">
        <v>0</v>
      </c>
      <c r="AOQ46" s="763"/>
      <c r="AOR46" s="763"/>
      <c r="AOS46" s="761">
        <v>0</v>
      </c>
      <c r="AOT46" s="761">
        <v>0</v>
      </c>
      <c r="AOU46" s="761">
        <v>0</v>
      </c>
      <c r="AOV46" s="761">
        <v>0</v>
      </c>
      <c r="AOW46" s="762">
        <v>0</v>
      </c>
    </row>
    <row r="47" spans="1:1089" s="764" customFormat="1" ht="10.5" customHeight="1">
      <c r="A47" s="771" t="s">
        <v>193</v>
      </c>
      <c r="B47" s="771" t="s">
        <v>194</v>
      </c>
      <c r="C47" s="772" t="str">
        <f t="shared" si="1"/>
        <v>Stanisław Walkosz</v>
      </c>
      <c r="D47" s="771" t="s">
        <v>147</v>
      </c>
      <c r="E47" s="771" t="s">
        <v>7</v>
      </c>
      <c r="F47" s="757"/>
      <c r="G47" s="713">
        <v>1</v>
      </c>
      <c r="H47" s="713">
        <v>1</v>
      </c>
      <c r="I47" s="713">
        <v>1</v>
      </c>
      <c r="J47" s="713">
        <v>1</v>
      </c>
      <c r="K47" s="714">
        <v>0.65</v>
      </c>
      <c r="L47" s="715">
        <v>0</v>
      </c>
      <c r="M47" s="715">
        <v>0</v>
      </c>
      <c r="N47" s="713">
        <v>1</v>
      </c>
      <c r="O47" s="713">
        <v>1</v>
      </c>
      <c r="P47" s="713">
        <v>1</v>
      </c>
      <c r="Q47" s="713">
        <v>1</v>
      </c>
      <c r="R47" s="714">
        <v>0.65</v>
      </c>
      <c r="S47" s="715">
        <v>0</v>
      </c>
      <c r="T47" s="715">
        <v>0</v>
      </c>
      <c r="U47" s="713">
        <v>1</v>
      </c>
      <c r="V47" s="713">
        <v>1</v>
      </c>
      <c r="W47" s="713">
        <v>1</v>
      </c>
      <c r="X47" s="713">
        <v>1</v>
      </c>
      <c r="Y47" s="714">
        <v>0.65</v>
      </c>
      <c r="Z47" s="715">
        <v>0</v>
      </c>
      <c r="AA47" s="715">
        <v>0</v>
      </c>
      <c r="AB47" s="713">
        <v>0</v>
      </c>
      <c r="AC47" s="713">
        <v>1</v>
      </c>
      <c r="AD47" s="713">
        <v>1</v>
      </c>
      <c r="AE47" s="713">
        <v>1</v>
      </c>
      <c r="AF47" s="714">
        <v>0.65</v>
      </c>
      <c r="AG47" s="715">
        <v>0</v>
      </c>
      <c r="AH47" s="715">
        <v>0</v>
      </c>
      <c r="AI47" s="713">
        <v>1</v>
      </c>
      <c r="AJ47" s="713">
        <v>1</v>
      </c>
      <c r="AK47" s="713">
        <v>1</v>
      </c>
      <c r="AL47" s="713">
        <v>1</v>
      </c>
      <c r="AM47" s="714">
        <v>0.65</v>
      </c>
      <c r="AN47" s="715">
        <v>0</v>
      </c>
      <c r="AO47" s="715">
        <v>0</v>
      </c>
      <c r="AP47" s="713">
        <v>1</v>
      </c>
      <c r="AQ47" s="713">
        <v>1</v>
      </c>
      <c r="AR47" s="713">
        <v>1</v>
      </c>
      <c r="AS47" s="713">
        <v>1</v>
      </c>
      <c r="AT47" s="714">
        <v>0.65</v>
      </c>
      <c r="AU47" s="715">
        <v>0</v>
      </c>
      <c r="AV47" s="715">
        <v>0</v>
      </c>
      <c r="AW47" s="713">
        <v>1</v>
      </c>
      <c r="AX47" s="713">
        <v>1</v>
      </c>
      <c r="AY47" s="713">
        <v>1</v>
      </c>
      <c r="AZ47" s="713">
        <v>1</v>
      </c>
      <c r="BA47" s="714">
        <v>0.65</v>
      </c>
      <c r="BB47" s="715">
        <v>0</v>
      </c>
      <c r="BC47" s="715">
        <v>0</v>
      </c>
      <c r="BD47" s="716">
        <v>1</v>
      </c>
      <c r="BE47" s="716">
        <v>1</v>
      </c>
      <c r="BF47" s="716">
        <v>0</v>
      </c>
      <c r="BG47" s="716">
        <v>0</v>
      </c>
      <c r="BH47" s="716">
        <v>0</v>
      </c>
      <c r="BI47" s="717">
        <v>0</v>
      </c>
      <c r="BJ47" s="717">
        <v>0</v>
      </c>
      <c r="BK47" s="716">
        <v>1</v>
      </c>
      <c r="BL47" s="716">
        <v>1</v>
      </c>
      <c r="BM47" s="716">
        <v>1</v>
      </c>
      <c r="BN47" s="716">
        <v>1</v>
      </c>
      <c r="BO47" s="718">
        <v>0.65</v>
      </c>
      <c r="BP47" s="717">
        <v>0</v>
      </c>
      <c r="BQ47" s="717">
        <v>0</v>
      </c>
      <c r="BR47" s="716">
        <v>1</v>
      </c>
      <c r="BS47" s="716">
        <v>1</v>
      </c>
      <c r="BT47" s="716">
        <v>1</v>
      </c>
      <c r="BU47" s="716">
        <v>1</v>
      </c>
      <c r="BV47" s="718">
        <v>0.65</v>
      </c>
      <c r="BW47" s="717">
        <v>0</v>
      </c>
      <c r="BX47" s="717">
        <v>0</v>
      </c>
      <c r="BY47" s="716">
        <v>1</v>
      </c>
      <c r="BZ47" s="716">
        <v>1</v>
      </c>
      <c r="CA47" s="716">
        <v>1</v>
      </c>
      <c r="CB47" s="716">
        <v>1</v>
      </c>
      <c r="CC47" s="718">
        <v>0.65</v>
      </c>
      <c r="CD47" s="717">
        <v>0</v>
      </c>
      <c r="CE47" s="717">
        <v>0</v>
      </c>
      <c r="CF47" s="716">
        <v>1</v>
      </c>
      <c r="CG47" s="716">
        <v>1</v>
      </c>
      <c r="CH47" s="716">
        <v>1</v>
      </c>
      <c r="CI47" s="716">
        <v>0</v>
      </c>
      <c r="CJ47" s="718">
        <v>0.65</v>
      </c>
      <c r="CK47" s="717">
        <v>0</v>
      </c>
      <c r="CL47" s="717">
        <v>0</v>
      </c>
      <c r="CM47" s="716">
        <v>1</v>
      </c>
      <c r="CN47" s="716">
        <v>1</v>
      </c>
      <c r="CO47" s="716">
        <v>1</v>
      </c>
      <c r="CP47" s="716">
        <v>1</v>
      </c>
      <c r="CQ47" s="718">
        <v>0.65</v>
      </c>
      <c r="CR47" s="717">
        <v>0</v>
      </c>
      <c r="CS47" s="717">
        <v>0</v>
      </c>
      <c r="CT47" s="716">
        <v>1</v>
      </c>
      <c r="CU47" s="716">
        <v>1</v>
      </c>
      <c r="CV47" s="716">
        <v>1</v>
      </c>
      <c r="CW47" s="716">
        <v>1</v>
      </c>
      <c r="CX47" s="718">
        <v>0.65</v>
      </c>
      <c r="CY47" s="717">
        <v>0</v>
      </c>
      <c r="CZ47" s="717">
        <v>0</v>
      </c>
      <c r="DA47" s="716">
        <v>1</v>
      </c>
      <c r="DB47" s="716">
        <v>1</v>
      </c>
      <c r="DC47" s="716">
        <v>1</v>
      </c>
      <c r="DD47" s="716">
        <v>1</v>
      </c>
      <c r="DE47" s="718">
        <v>0.65</v>
      </c>
      <c r="DF47" s="717">
        <v>0</v>
      </c>
      <c r="DG47" s="717">
        <v>0</v>
      </c>
      <c r="DH47" s="716">
        <v>1</v>
      </c>
      <c r="DI47" s="716">
        <v>1</v>
      </c>
      <c r="DJ47" s="716">
        <v>1</v>
      </c>
      <c r="DK47" s="716">
        <v>1</v>
      </c>
      <c r="DL47" s="718">
        <v>0.65</v>
      </c>
      <c r="DM47" s="717">
        <v>0</v>
      </c>
      <c r="DN47" s="717">
        <v>0</v>
      </c>
      <c r="DO47" s="716">
        <v>1</v>
      </c>
      <c r="DP47" s="716">
        <v>1</v>
      </c>
      <c r="DQ47" s="716">
        <v>1</v>
      </c>
      <c r="DR47" s="716">
        <v>1</v>
      </c>
      <c r="DS47" s="718">
        <v>0.65</v>
      </c>
      <c r="DT47" s="717">
        <v>0</v>
      </c>
      <c r="DU47" s="717">
        <v>0</v>
      </c>
      <c r="DV47" s="716">
        <v>1</v>
      </c>
      <c r="DW47" s="716">
        <v>1</v>
      </c>
      <c r="DX47" s="716">
        <v>1</v>
      </c>
      <c r="DY47" s="716">
        <v>1</v>
      </c>
      <c r="DZ47" s="718">
        <v>0.65</v>
      </c>
      <c r="EA47" s="717">
        <v>0</v>
      </c>
      <c r="EB47" s="717">
        <v>0</v>
      </c>
      <c r="EC47" s="716">
        <v>1</v>
      </c>
      <c r="ED47" s="716">
        <v>1</v>
      </c>
      <c r="EE47" s="716">
        <v>1</v>
      </c>
      <c r="EF47" s="716">
        <v>1</v>
      </c>
      <c r="EG47" s="718">
        <v>0.65</v>
      </c>
      <c r="EH47" s="717">
        <v>0</v>
      </c>
      <c r="EI47" s="717">
        <v>0</v>
      </c>
      <c r="EJ47" s="716">
        <v>1</v>
      </c>
      <c r="EK47" s="716">
        <v>1</v>
      </c>
      <c r="EL47" s="716">
        <v>1</v>
      </c>
      <c r="EM47" s="716">
        <v>1</v>
      </c>
      <c r="EN47" s="718">
        <v>0.65</v>
      </c>
      <c r="EO47" s="717">
        <v>0</v>
      </c>
      <c r="EP47" s="717">
        <v>0</v>
      </c>
      <c r="EQ47" s="716">
        <v>1</v>
      </c>
      <c r="ER47" s="716">
        <v>1</v>
      </c>
      <c r="ES47" s="716">
        <v>1</v>
      </c>
      <c r="ET47" s="716">
        <v>1</v>
      </c>
      <c r="EU47" s="718">
        <v>0.65</v>
      </c>
      <c r="EV47" s="717">
        <v>0</v>
      </c>
      <c r="EW47" s="717">
        <v>0</v>
      </c>
      <c r="EX47" s="716">
        <v>1</v>
      </c>
      <c r="EY47" s="716">
        <v>1</v>
      </c>
      <c r="EZ47" s="716">
        <v>1</v>
      </c>
      <c r="FA47" s="716">
        <v>1</v>
      </c>
      <c r="FB47" s="718">
        <v>0.65</v>
      </c>
      <c r="FC47" s="717">
        <v>0</v>
      </c>
      <c r="FD47" s="717">
        <v>0</v>
      </c>
      <c r="FE47" s="716">
        <v>1</v>
      </c>
      <c r="FF47" s="716">
        <v>1</v>
      </c>
      <c r="FG47" s="716">
        <v>1</v>
      </c>
      <c r="FH47" s="716">
        <v>0</v>
      </c>
      <c r="FI47" s="718">
        <v>0.65</v>
      </c>
      <c r="FJ47" s="717">
        <v>0</v>
      </c>
      <c r="FK47" s="717">
        <v>0</v>
      </c>
      <c r="FL47" s="716">
        <v>1</v>
      </c>
      <c r="FM47" s="716">
        <v>1</v>
      </c>
      <c r="FN47" s="716">
        <v>1</v>
      </c>
      <c r="FO47" s="716">
        <v>1</v>
      </c>
      <c r="FP47" s="718">
        <v>0.65</v>
      </c>
      <c r="FQ47" s="717">
        <v>0</v>
      </c>
      <c r="FR47" s="717">
        <v>0</v>
      </c>
      <c r="FS47" s="716">
        <v>1</v>
      </c>
      <c r="FT47" s="716">
        <v>1</v>
      </c>
      <c r="FU47" s="716">
        <v>1</v>
      </c>
      <c r="FV47" s="716">
        <v>1</v>
      </c>
      <c r="FW47" s="718">
        <v>0.65</v>
      </c>
      <c r="FX47" s="717">
        <v>0</v>
      </c>
      <c r="FY47" s="717">
        <v>0</v>
      </c>
      <c r="FZ47" s="716">
        <v>1</v>
      </c>
      <c r="GA47" s="716">
        <v>1</v>
      </c>
      <c r="GB47" s="716">
        <v>1</v>
      </c>
      <c r="GC47" s="716">
        <v>1</v>
      </c>
      <c r="GD47" s="718">
        <v>0.65</v>
      </c>
      <c r="GE47" s="717">
        <v>0</v>
      </c>
      <c r="GF47" s="717">
        <v>0</v>
      </c>
      <c r="GG47" s="716">
        <v>1</v>
      </c>
      <c r="GH47" s="716">
        <v>1</v>
      </c>
      <c r="GI47" s="716">
        <v>1</v>
      </c>
      <c r="GJ47" s="716">
        <v>1</v>
      </c>
      <c r="GK47" s="718">
        <v>0.65</v>
      </c>
      <c r="GL47" s="717">
        <v>0</v>
      </c>
      <c r="GM47" s="717">
        <v>0</v>
      </c>
      <c r="GN47" s="716">
        <v>1</v>
      </c>
      <c r="GO47" s="716">
        <v>1</v>
      </c>
      <c r="GP47" s="716">
        <v>1</v>
      </c>
      <c r="GQ47" s="716">
        <v>1</v>
      </c>
      <c r="GR47" s="718">
        <v>0.65</v>
      </c>
      <c r="GS47" s="717">
        <v>0</v>
      </c>
      <c r="GT47" s="717">
        <v>0</v>
      </c>
      <c r="GU47" s="716">
        <v>1</v>
      </c>
      <c r="GV47" s="716">
        <v>1</v>
      </c>
      <c r="GW47" s="716">
        <v>1</v>
      </c>
      <c r="GX47" s="716">
        <v>1</v>
      </c>
      <c r="GY47" s="718">
        <v>0.65</v>
      </c>
      <c r="GZ47" s="717">
        <v>0</v>
      </c>
      <c r="HA47" s="717">
        <v>0</v>
      </c>
      <c r="HB47" s="716">
        <v>1</v>
      </c>
      <c r="HC47" s="716">
        <v>1</v>
      </c>
      <c r="HD47" s="716">
        <v>1</v>
      </c>
      <c r="HE47" s="716">
        <v>1</v>
      </c>
      <c r="HF47" s="718">
        <v>0.65</v>
      </c>
      <c r="HG47" s="717">
        <v>0</v>
      </c>
      <c r="HH47" s="717">
        <v>0</v>
      </c>
      <c r="HI47" s="716">
        <v>1</v>
      </c>
      <c r="HJ47" s="716">
        <v>1</v>
      </c>
      <c r="HK47" s="716">
        <v>1</v>
      </c>
      <c r="HL47" s="716">
        <v>1</v>
      </c>
      <c r="HM47" s="718">
        <v>0.65</v>
      </c>
      <c r="HN47" s="717">
        <v>0</v>
      </c>
      <c r="HO47" s="717">
        <v>0</v>
      </c>
      <c r="HP47" s="716">
        <v>1</v>
      </c>
      <c r="HQ47" s="716">
        <v>1</v>
      </c>
      <c r="HR47" s="716">
        <v>1</v>
      </c>
      <c r="HS47" s="716">
        <v>1</v>
      </c>
      <c r="HT47" s="718">
        <v>0.65</v>
      </c>
      <c r="HU47" s="717">
        <v>0</v>
      </c>
      <c r="HV47" s="717">
        <v>0</v>
      </c>
      <c r="HW47" s="716">
        <v>1</v>
      </c>
      <c r="HX47" s="716">
        <v>1</v>
      </c>
      <c r="HY47" s="716">
        <v>1</v>
      </c>
      <c r="HZ47" s="716">
        <v>1</v>
      </c>
      <c r="IA47" s="718">
        <v>0.65</v>
      </c>
      <c r="IB47" s="717">
        <v>0</v>
      </c>
      <c r="IC47" s="717">
        <v>0</v>
      </c>
      <c r="ID47" s="716">
        <v>1</v>
      </c>
      <c r="IE47" s="716">
        <v>1</v>
      </c>
      <c r="IF47" s="716">
        <v>1</v>
      </c>
      <c r="IG47" s="716">
        <v>1</v>
      </c>
      <c r="IH47" s="718">
        <v>0</v>
      </c>
      <c r="II47" s="717">
        <v>0</v>
      </c>
      <c r="IJ47" s="717">
        <v>0</v>
      </c>
      <c r="IK47" s="716">
        <v>1</v>
      </c>
      <c r="IL47" s="716">
        <v>1</v>
      </c>
      <c r="IM47" s="716">
        <v>1</v>
      </c>
      <c r="IN47" s="716">
        <v>1</v>
      </c>
      <c r="IO47" s="718">
        <v>0.65</v>
      </c>
      <c r="IP47" s="717">
        <v>0</v>
      </c>
      <c r="IQ47" s="717">
        <v>0</v>
      </c>
      <c r="IR47" s="716">
        <v>0</v>
      </c>
      <c r="IS47" s="716">
        <v>0</v>
      </c>
      <c r="IT47" s="716">
        <v>0</v>
      </c>
      <c r="IU47" s="716">
        <v>0</v>
      </c>
      <c r="IV47" s="718">
        <v>0</v>
      </c>
      <c r="IW47" s="717">
        <v>0</v>
      </c>
      <c r="IX47" s="717">
        <v>0</v>
      </c>
      <c r="IY47" s="716">
        <v>1</v>
      </c>
      <c r="IZ47" s="716">
        <v>1</v>
      </c>
      <c r="JA47" s="716">
        <v>1</v>
      </c>
      <c r="JB47" s="716">
        <v>1</v>
      </c>
      <c r="JC47" s="718">
        <v>0.65</v>
      </c>
      <c r="JD47" s="717">
        <v>0</v>
      </c>
      <c r="JE47" s="717">
        <v>0</v>
      </c>
      <c r="JF47" s="716">
        <v>1</v>
      </c>
      <c r="JG47" s="716">
        <v>1</v>
      </c>
      <c r="JH47" s="716">
        <v>1</v>
      </c>
      <c r="JI47" s="716">
        <v>1</v>
      </c>
      <c r="JJ47" s="718">
        <v>0.65</v>
      </c>
      <c r="JK47" s="717">
        <v>0</v>
      </c>
      <c r="JL47" s="717">
        <v>0</v>
      </c>
      <c r="JM47" s="716">
        <v>0</v>
      </c>
      <c r="JN47" s="716">
        <v>0</v>
      </c>
      <c r="JO47" s="716">
        <v>0</v>
      </c>
      <c r="JP47" s="716">
        <v>0</v>
      </c>
      <c r="JQ47" s="718">
        <v>0</v>
      </c>
      <c r="JR47" s="717">
        <v>0</v>
      </c>
      <c r="JS47" s="717">
        <v>0</v>
      </c>
      <c r="JT47" s="716">
        <v>0</v>
      </c>
      <c r="JU47" s="716">
        <v>0</v>
      </c>
      <c r="JV47" s="716">
        <v>0</v>
      </c>
      <c r="JW47" s="716">
        <v>0</v>
      </c>
      <c r="JX47" s="718">
        <v>0</v>
      </c>
      <c r="JY47" s="717">
        <v>0</v>
      </c>
      <c r="JZ47" s="717">
        <v>0</v>
      </c>
      <c r="KA47" s="716">
        <v>1</v>
      </c>
      <c r="KB47" s="716">
        <v>1</v>
      </c>
      <c r="KC47" s="716">
        <v>1</v>
      </c>
      <c r="KD47" s="716">
        <v>1</v>
      </c>
      <c r="KE47" s="718">
        <v>0.65</v>
      </c>
      <c r="KF47" s="717">
        <v>0</v>
      </c>
      <c r="KG47" s="717">
        <v>0</v>
      </c>
      <c r="KH47" s="716">
        <v>1</v>
      </c>
      <c r="KI47" s="716">
        <v>1</v>
      </c>
      <c r="KJ47" s="717">
        <v>0</v>
      </c>
      <c r="KK47" s="717">
        <v>0</v>
      </c>
      <c r="KL47" s="718">
        <v>0.65</v>
      </c>
      <c r="KM47" s="717">
        <v>0</v>
      </c>
      <c r="KN47" s="717">
        <v>0</v>
      </c>
      <c r="KO47" s="716">
        <v>1</v>
      </c>
      <c r="KP47" s="716">
        <v>1</v>
      </c>
      <c r="KQ47" s="717">
        <v>0</v>
      </c>
      <c r="KR47" s="716">
        <v>1</v>
      </c>
      <c r="KS47" s="718">
        <v>0.65</v>
      </c>
      <c r="KT47" s="717">
        <v>0</v>
      </c>
      <c r="KU47" s="717">
        <v>0</v>
      </c>
      <c r="KV47" s="717">
        <v>0</v>
      </c>
      <c r="KW47" s="716">
        <v>1</v>
      </c>
      <c r="KX47" s="716">
        <v>1</v>
      </c>
      <c r="KY47" s="716">
        <v>1</v>
      </c>
      <c r="KZ47" s="718">
        <v>0.65</v>
      </c>
      <c r="LA47" s="717">
        <v>0</v>
      </c>
      <c r="LB47" s="717">
        <v>0</v>
      </c>
      <c r="LC47" s="716">
        <v>1</v>
      </c>
      <c r="LD47" s="716">
        <v>1</v>
      </c>
      <c r="LE47" s="716">
        <v>1</v>
      </c>
      <c r="LF47" s="716">
        <v>1</v>
      </c>
      <c r="LG47" s="718">
        <v>0.65</v>
      </c>
      <c r="LH47" s="717">
        <v>0</v>
      </c>
      <c r="LI47" s="717">
        <v>0</v>
      </c>
      <c r="LJ47" s="716">
        <v>1</v>
      </c>
      <c r="LK47" s="716">
        <v>1</v>
      </c>
      <c r="LL47" s="716">
        <v>1</v>
      </c>
      <c r="LM47" s="716">
        <v>1</v>
      </c>
      <c r="LN47" s="718">
        <v>0.65</v>
      </c>
      <c r="LO47" s="717">
        <v>0</v>
      </c>
      <c r="LP47" s="717">
        <v>0</v>
      </c>
      <c r="LQ47" s="716">
        <v>1</v>
      </c>
      <c r="LR47" s="716">
        <v>1</v>
      </c>
      <c r="LS47" s="716">
        <v>1</v>
      </c>
      <c r="LT47" s="716">
        <v>1</v>
      </c>
      <c r="LU47" s="718">
        <v>0.65</v>
      </c>
      <c r="LV47" s="717">
        <v>0</v>
      </c>
      <c r="LW47" s="717">
        <v>0</v>
      </c>
      <c r="LX47" s="716">
        <v>1</v>
      </c>
      <c r="LY47" s="716">
        <v>1</v>
      </c>
      <c r="LZ47" s="716">
        <v>1</v>
      </c>
      <c r="MA47" s="716">
        <v>1</v>
      </c>
      <c r="MB47" s="718">
        <v>0.65</v>
      </c>
      <c r="MC47" s="717">
        <v>0</v>
      </c>
      <c r="MD47" s="717">
        <v>0</v>
      </c>
      <c r="ME47" s="716">
        <v>1</v>
      </c>
      <c r="MF47" s="716">
        <v>1</v>
      </c>
      <c r="MG47" s="716">
        <v>1</v>
      </c>
      <c r="MH47" s="716">
        <v>1</v>
      </c>
      <c r="MI47" s="718">
        <v>0.65</v>
      </c>
      <c r="MJ47" s="717">
        <v>0</v>
      </c>
      <c r="MK47" s="717">
        <v>0</v>
      </c>
      <c r="ML47" s="716">
        <v>1</v>
      </c>
      <c r="MM47" s="716">
        <v>1</v>
      </c>
      <c r="MN47" s="716">
        <v>1</v>
      </c>
      <c r="MO47" s="716">
        <v>1</v>
      </c>
      <c r="MP47" s="718">
        <v>0.65</v>
      </c>
      <c r="MQ47" s="717">
        <v>0</v>
      </c>
      <c r="MR47" s="717">
        <v>0</v>
      </c>
      <c r="MS47" s="716">
        <v>1</v>
      </c>
      <c r="MT47" s="716">
        <v>1</v>
      </c>
      <c r="MU47" s="716">
        <v>1</v>
      </c>
      <c r="MV47" s="716">
        <v>1</v>
      </c>
      <c r="MW47" s="718">
        <v>0.65</v>
      </c>
      <c r="MX47" s="717">
        <v>0</v>
      </c>
      <c r="MY47" s="717">
        <v>0</v>
      </c>
      <c r="MZ47" s="716">
        <v>1</v>
      </c>
      <c r="NA47" s="716">
        <v>1</v>
      </c>
      <c r="NB47" s="716">
        <v>1</v>
      </c>
      <c r="NC47" s="716">
        <v>1</v>
      </c>
      <c r="ND47" s="718">
        <v>0.65</v>
      </c>
      <c r="NE47" s="717">
        <v>0</v>
      </c>
      <c r="NF47" s="717">
        <v>0</v>
      </c>
      <c r="NG47" s="716">
        <v>1</v>
      </c>
      <c r="NH47" s="716">
        <v>1</v>
      </c>
      <c r="NI47" s="716">
        <v>1</v>
      </c>
      <c r="NJ47" s="716">
        <v>1</v>
      </c>
      <c r="NK47" s="718">
        <v>0.65</v>
      </c>
      <c r="NL47" s="717">
        <v>0</v>
      </c>
      <c r="NM47" s="717">
        <v>0</v>
      </c>
      <c r="NN47" s="716">
        <v>1</v>
      </c>
      <c r="NO47" s="716">
        <v>1</v>
      </c>
      <c r="NP47" s="716">
        <v>1</v>
      </c>
      <c r="NQ47" s="716">
        <v>1</v>
      </c>
      <c r="NR47" s="718">
        <v>0.65</v>
      </c>
      <c r="NS47" s="717">
        <v>0</v>
      </c>
      <c r="NT47" s="717">
        <v>0</v>
      </c>
      <c r="NU47" s="716">
        <v>1</v>
      </c>
      <c r="NV47" s="716">
        <v>1</v>
      </c>
      <c r="NW47" s="716">
        <v>1</v>
      </c>
      <c r="NX47" s="716">
        <v>1</v>
      </c>
      <c r="NY47" s="718">
        <v>0.65</v>
      </c>
      <c r="NZ47" s="717">
        <v>0</v>
      </c>
      <c r="OA47" s="717">
        <v>0</v>
      </c>
      <c r="OB47" s="716">
        <v>1</v>
      </c>
      <c r="OC47" s="716">
        <v>1</v>
      </c>
      <c r="OD47" s="716">
        <v>1</v>
      </c>
      <c r="OE47" s="716">
        <v>1</v>
      </c>
      <c r="OF47" s="718">
        <v>0.65</v>
      </c>
      <c r="OG47" s="717">
        <v>0</v>
      </c>
      <c r="OH47" s="717">
        <v>0</v>
      </c>
      <c r="OI47" s="716">
        <v>1</v>
      </c>
      <c r="OJ47" s="716">
        <v>1</v>
      </c>
      <c r="OK47" s="716">
        <v>1</v>
      </c>
      <c r="OL47" s="716">
        <v>1</v>
      </c>
      <c r="OM47" s="718">
        <v>0.65</v>
      </c>
      <c r="ON47" s="717">
        <v>0</v>
      </c>
      <c r="OO47" s="717">
        <v>0</v>
      </c>
      <c r="OP47" s="716">
        <v>1</v>
      </c>
      <c r="OQ47" s="716">
        <v>1</v>
      </c>
      <c r="OR47" s="716">
        <v>1</v>
      </c>
      <c r="OS47" s="716">
        <v>1</v>
      </c>
      <c r="OT47" s="718">
        <v>0.65</v>
      </c>
      <c r="OU47" s="717">
        <v>0</v>
      </c>
      <c r="OV47" s="717">
        <v>0</v>
      </c>
      <c r="OW47" s="716">
        <v>0</v>
      </c>
      <c r="OX47" s="716">
        <v>0</v>
      </c>
      <c r="OY47" s="716">
        <v>0</v>
      </c>
      <c r="OZ47" s="716">
        <v>0</v>
      </c>
      <c r="PA47" s="718">
        <v>0</v>
      </c>
      <c r="PB47" s="717">
        <v>0</v>
      </c>
      <c r="PC47" s="717">
        <v>0</v>
      </c>
      <c r="PD47" s="716">
        <v>0</v>
      </c>
      <c r="PE47" s="716">
        <v>0</v>
      </c>
      <c r="PF47" s="716">
        <v>0</v>
      </c>
      <c r="PG47" s="716">
        <v>0</v>
      </c>
      <c r="PH47" s="718">
        <v>0</v>
      </c>
      <c r="PI47" s="717">
        <v>0</v>
      </c>
      <c r="PJ47" s="717">
        <v>0</v>
      </c>
      <c r="PK47" s="716">
        <v>0</v>
      </c>
      <c r="PL47" s="716">
        <v>1</v>
      </c>
      <c r="PM47" s="716">
        <v>1</v>
      </c>
      <c r="PN47" s="716">
        <v>1</v>
      </c>
      <c r="PO47" s="718">
        <v>0.65</v>
      </c>
      <c r="PP47" s="717"/>
      <c r="PQ47" s="717"/>
      <c r="PR47" s="716">
        <v>1</v>
      </c>
      <c r="PS47" s="716">
        <v>1</v>
      </c>
      <c r="PT47" s="716">
        <v>1</v>
      </c>
      <c r="PU47" s="716">
        <v>1</v>
      </c>
      <c r="PV47" s="718">
        <v>0.65</v>
      </c>
      <c r="PW47" s="717"/>
      <c r="PX47" s="717"/>
      <c r="PY47" s="716">
        <v>1</v>
      </c>
      <c r="PZ47" s="716">
        <v>1</v>
      </c>
      <c r="QA47" s="716">
        <v>1</v>
      </c>
      <c r="QB47" s="716">
        <v>1</v>
      </c>
      <c r="QC47" s="718">
        <v>0.65</v>
      </c>
      <c r="QD47" s="717"/>
      <c r="QE47" s="717"/>
      <c r="QF47" s="716">
        <v>1</v>
      </c>
      <c r="QG47" s="716">
        <v>1</v>
      </c>
      <c r="QH47" s="716">
        <v>1</v>
      </c>
      <c r="QI47" s="716">
        <v>1</v>
      </c>
      <c r="QJ47" s="718">
        <v>0.65</v>
      </c>
      <c r="QK47" s="717"/>
      <c r="QL47" s="717"/>
      <c r="QM47" s="716">
        <v>1</v>
      </c>
      <c r="QN47" s="716">
        <v>1</v>
      </c>
      <c r="QO47" s="716">
        <v>1</v>
      </c>
      <c r="QP47" s="716">
        <v>1</v>
      </c>
      <c r="QQ47" s="718">
        <v>0.65</v>
      </c>
      <c r="QR47" s="717"/>
      <c r="QS47" s="717"/>
      <c r="QT47" s="716">
        <v>1</v>
      </c>
      <c r="QU47" s="716">
        <v>1</v>
      </c>
      <c r="QV47" s="716">
        <v>1</v>
      </c>
      <c r="QW47" s="716">
        <v>1</v>
      </c>
      <c r="QX47" s="718">
        <v>0.65</v>
      </c>
      <c r="QY47" s="717"/>
      <c r="QZ47" s="717"/>
      <c r="RA47" s="716">
        <v>0</v>
      </c>
      <c r="RB47" s="716">
        <v>0</v>
      </c>
      <c r="RC47" s="716">
        <v>0</v>
      </c>
      <c r="RD47" s="717"/>
      <c r="RE47" s="716">
        <v>0</v>
      </c>
      <c r="RF47" s="717"/>
      <c r="RG47" s="717"/>
      <c r="RH47" s="716">
        <v>1</v>
      </c>
      <c r="RI47" s="716">
        <v>1</v>
      </c>
      <c r="RJ47" s="716">
        <v>1</v>
      </c>
      <c r="RK47" s="716">
        <v>1</v>
      </c>
      <c r="RL47" s="718">
        <v>0.65</v>
      </c>
      <c r="RM47" s="717"/>
      <c r="RN47" s="717"/>
      <c r="RO47" s="716">
        <v>1</v>
      </c>
      <c r="RP47" s="716">
        <v>1</v>
      </c>
      <c r="RQ47" s="716">
        <v>1</v>
      </c>
      <c r="RR47" s="716">
        <v>1</v>
      </c>
      <c r="RS47" s="718">
        <v>0.65</v>
      </c>
      <c r="RT47" s="717"/>
      <c r="RU47" s="717"/>
      <c r="RV47" s="716">
        <v>1</v>
      </c>
      <c r="RW47" s="716">
        <v>1</v>
      </c>
      <c r="RX47" s="716">
        <v>1</v>
      </c>
      <c r="RY47" s="716">
        <v>1</v>
      </c>
      <c r="RZ47" s="718">
        <v>0.65</v>
      </c>
      <c r="SA47" s="717"/>
      <c r="SB47" s="717"/>
      <c r="SC47" s="716">
        <v>0</v>
      </c>
      <c r="SD47" s="716">
        <v>0</v>
      </c>
      <c r="SE47" s="716">
        <v>1</v>
      </c>
      <c r="SF47" s="716">
        <v>1</v>
      </c>
      <c r="SG47" s="718">
        <v>0.65</v>
      </c>
      <c r="SH47" s="717"/>
      <c r="SI47" s="717"/>
      <c r="SJ47" s="716">
        <v>1</v>
      </c>
      <c r="SK47" s="716">
        <v>1</v>
      </c>
      <c r="SL47" s="716">
        <v>1</v>
      </c>
      <c r="SM47" s="716">
        <v>1</v>
      </c>
      <c r="SN47" s="718">
        <v>0.65</v>
      </c>
      <c r="SO47" s="717"/>
      <c r="SP47" s="717"/>
      <c r="SQ47" s="716">
        <v>1</v>
      </c>
      <c r="SR47" s="716">
        <v>1</v>
      </c>
      <c r="SS47" s="716">
        <v>1</v>
      </c>
      <c r="ST47" s="716">
        <v>1</v>
      </c>
      <c r="SU47" s="762">
        <v>0.65</v>
      </c>
      <c r="SV47" s="755"/>
      <c r="SW47" s="749"/>
      <c r="SX47" s="748">
        <v>1</v>
      </c>
      <c r="SY47" s="748">
        <v>1</v>
      </c>
      <c r="SZ47" s="748">
        <v>1</v>
      </c>
      <c r="TA47" s="748">
        <v>1</v>
      </c>
      <c r="TB47" s="750">
        <v>0.65</v>
      </c>
      <c r="TC47" s="749"/>
      <c r="TD47" s="749"/>
      <c r="TE47" s="750">
        <v>0</v>
      </c>
      <c r="TF47" s="750">
        <v>0</v>
      </c>
      <c r="TG47" s="750">
        <v>0</v>
      </c>
      <c r="TH47" s="750">
        <v>0</v>
      </c>
      <c r="TI47" s="750">
        <v>0</v>
      </c>
      <c r="TJ47" s="749"/>
      <c r="TK47" s="749"/>
      <c r="TL47" s="748">
        <v>1</v>
      </c>
      <c r="TM47" s="748">
        <v>1</v>
      </c>
      <c r="TN47" s="748">
        <v>1</v>
      </c>
      <c r="TO47" s="748">
        <v>1</v>
      </c>
      <c r="TP47" s="750">
        <v>0.65</v>
      </c>
      <c r="TQ47" s="749"/>
      <c r="TR47" s="749"/>
      <c r="TS47" s="748">
        <v>1</v>
      </c>
      <c r="TT47" s="748">
        <v>1</v>
      </c>
      <c r="TU47" s="748">
        <v>1</v>
      </c>
      <c r="TV47" s="748">
        <v>0</v>
      </c>
      <c r="TW47" s="750">
        <v>0.65</v>
      </c>
      <c r="TX47" s="749"/>
      <c r="TY47" s="766"/>
      <c r="TZ47" s="761">
        <v>1</v>
      </c>
      <c r="UA47" s="756">
        <v>1</v>
      </c>
      <c r="UB47" s="748">
        <v>1</v>
      </c>
      <c r="UC47" s="748">
        <v>1</v>
      </c>
      <c r="UD47" s="750">
        <v>0.65</v>
      </c>
      <c r="UE47" s="749"/>
      <c r="UF47" s="749"/>
      <c r="UG47" s="748">
        <v>1</v>
      </c>
      <c r="UH47" s="748">
        <v>1</v>
      </c>
      <c r="UI47" s="748">
        <v>1</v>
      </c>
      <c r="UJ47" s="748">
        <v>1</v>
      </c>
      <c r="UK47" s="750">
        <v>0.65</v>
      </c>
      <c r="UL47" s="749"/>
      <c r="UM47" s="749"/>
      <c r="UN47" s="748">
        <v>1</v>
      </c>
      <c r="UO47" s="748">
        <v>1</v>
      </c>
      <c r="UP47" s="748">
        <v>1</v>
      </c>
      <c r="UQ47" s="748">
        <v>0</v>
      </c>
      <c r="UR47" s="750">
        <v>0</v>
      </c>
      <c r="US47" s="749"/>
      <c r="UT47" s="749"/>
      <c r="UU47" s="748">
        <v>1</v>
      </c>
      <c r="UV47" s="748">
        <v>1</v>
      </c>
      <c r="UW47" s="748">
        <v>1</v>
      </c>
      <c r="UX47" s="748">
        <v>1</v>
      </c>
      <c r="UY47" s="750">
        <v>0.65</v>
      </c>
      <c r="UZ47" s="749"/>
      <c r="VA47" s="749"/>
      <c r="VB47" s="748">
        <v>1</v>
      </c>
      <c r="VC47" s="767">
        <v>1</v>
      </c>
      <c r="VD47" s="761">
        <v>1</v>
      </c>
      <c r="VE47" s="761">
        <v>1</v>
      </c>
      <c r="VF47" s="762">
        <v>0.65</v>
      </c>
      <c r="VG47" s="763"/>
      <c r="VH47" s="763"/>
      <c r="VI47" s="761">
        <v>1</v>
      </c>
      <c r="VJ47" s="761">
        <v>1</v>
      </c>
      <c r="VK47" s="761">
        <v>1</v>
      </c>
      <c r="VL47" s="761">
        <v>1</v>
      </c>
      <c r="VM47" s="762">
        <v>0.65</v>
      </c>
      <c r="VN47" s="763"/>
      <c r="VO47" s="763"/>
      <c r="VP47" s="761">
        <v>1</v>
      </c>
      <c r="VQ47" s="761">
        <v>1</v>
      </c>
      <c r="VR47" s="761">
        <v>1</v>
      </c>
      <c r="VS47" s="761">
        <v>1</v>
      </c>
      <c r="VT47" s="762">
        <v>0.65</v>
      </c>
      <c r="VU47" s="763"/>
      <c r="VV47" s="763"/>
      <c r="VW47" s="761">
        <v>1</v>
      </c>
      <c r="VX47" s="761">
        <v>1</v>
      </c>
      <c r="VY47" s="761">
        <v>1</v>
      </c>
      <c r="VZ47" s="761">
        <v>1</v>
      </c>
      <c r="WA47" s="762">
        <v>0.65</v>
      </c>
      <c r="WB47" s="763"/>
      <c r="WC47" s="763"/>
      <c r="WD47" s="761">
        <v>1</v>
      </c>
      <c r="WE47" s="761">
        <v>1</v>
      </c>
      <c r="WF47" s="761">
        <v>1</v>
      </c>
      <c r="WG47" s="761">
        <v>1</v>
      </c>
      <c r="WH47" s="762">
        <v>0.65</v>
      </c>
      <c r="WI47" s="763"/>
      <c r="WJ47" s="763"/>
      <c r="WK47" s="761">
        <v>1</v>
      </c>
      <c r="WL47" s="761">
        <v>1</v>
      </c>
      <c r="WM47" s="761">
        <v>1</v>
      </c>
      <c r="WN47" s="761">
        <v>1</v>
      </c>
      <c r="WO47" s="762">
        <v>0.65</v>
      </c>
      <c r="WP47" s="763"/>
      <c r="WQ47" s="763"/>
      <c r="WR47" s="761">
        <v>0</v>
      </c>
      <c r="WS47" s="761">
        <v>0</v>
      </c>
      <c r="WT47" s="761">
        <v>1</v>
      </c>
      <c r="WU47" s="761">
        <v>1</v>
      </c>
      <c r="WV47" s="762">
        <v>0.65</v>
      </c>
      <c r="WW47" s="763"/>
      <c r="WX47" s="763"/>
      <c r="WY47" s="761">
        <v>1</v>
      </c>
      <c r="WZ47" s="761">
        <v>1</v>
      </c>
      <c r="XA47" s="761">
        <v>1</v>
      </c>
      <c r="XB47" s="761">
        <v>1</v>
      </c>
      <c r="XC47" s="762">
        <v>0.65</v>
      </c>
      <c r="XD47" s="763"/>
      <c r="XE47" s="763"/>
      <c r="XF47" s="761">
        <v>1</v>
      </c>
      <c r="XG47" s="761">
        <v>1</v>
      </c>
      <c r="XH47" s="761">
        <v>1</v>
      </c>
      <c r="XI47" s="761">
        <v>1</v>
      </c>
      <c r="XJ47" s="762">
        <v>0.65</v>
      </c>
      <c r="XK47" s="763"/>
      <c r="XL47" s="763"/>
      <c r="XM47" s="761">
        <v>0</v>
      </c>
      <c r="XN47" s="761">
        <v>1</v>
      </c>
      <c r="XO47" s="761">
        <v>1</v>
      </c>
      <c r="XP47" s="761">
        <v>1</v>
      </c>
      <c r="XQ47" s="762">
        <v>0.65</v>
      </c>
      <c r="XR47" s="763"/>
      <c r="XS47" s="763"/>
      <c r="XT47" s="761">
        <v>1</v>
      </c>
      <c r="XU47" s="761">
        <v>1</v>
      </c>
      <c r="XV47" s="761">
        <v>1</v>
      </c>
      <c r="XW47" s="761">
        <v>1</v>
      </c>
      <c r="XX47" s="762">
        <v>0.65</v>
      </c>
      <c r="XY47" s="763"/>
      <c r="XZ47" s="763"/>
      <c r="YA47" s="761">
        <v>1</v>
      </c>
      <c r="YB47" s="761">
        <v>1</v>
      </c>
      <c r="YC47" s="761">
        <v>1</v>
      </c>
      <c r="YD47" s="761">
        <v>1</v>
      </c>
      <c r="YE47" s="762">
        <v>0.65</v>
      </c>
      <c r="YF47" s="763"/>
      <c r="YG47" s="763"/>
      <c r="YH47" s="761">
        <v>1</v>
      </c>
      <c r="YI47" s="761">
        <v>1</v>
      </c>
      <c r="YJ47" s="761">
        <v>0</v>
      </c>
      <c r="YK47" s="761">
        <v>0</v>
      </c>
      <c r="YL47" s="761">
        <v>0</v>
      </c>
      <c r="YM47" s="763"/>
      <c r="YN47" s="763"/>
      <c r="YO47" s="761">
        <v>1</v>
      </c>
      <c r="YP47" s="761">
        <v>1</v>
      </c>
      <c r="YQ47" s="761">
        <v>1</v>
      </c>
      <c r="YR47" s="761">
        <v>0</v>
      </c>
      <c r="YS47" s="761">
        <v>0.65</v>
      </c>
      <c r="YT47" s="763"/>
      <c r="YU47" s="763"/>
      <c r="YV47" s="761">
        <v>0</v>
      </c>
      <c r="YW47" s="761">
        <v>0</v>
      </c>
      <c r="YX47" s="761">
        <v>1</v>
      </c>
      <c r="YY47" s="761">
        <v>1</v>
      </c>
      <c r="YZ47" s="762">
        <v>0.65</v>
      </c>
      <c r="ZA47" s="763"/>
      <c r="ZB47" s="763"/>
      <c r="ZC47" s="761">
        <v>1</v>
      </c>
      <c r="ZD47" s="761">
        <v>1</v>
      </c>
      <c r="ZE47" s="761">
        <v>1</v>
      </c>
      <c r="ZF47" s="761">
        <v>1</v>
      </c>
      <c r="ZG47" s="762">
        <v>0.65</v>
      </c>
      <c r="ZH47" s="763"/>
      <c r="ZI47" s="763"/>
      <c r="ZJ47" s="761">
        <v>1</v>
      </c>
      <c r="ZK47" s="761">
        <v>1</v>
      </c>
      <c r="ZL47" s="761">
        <v>1</v>
      </c>
      <c r="ZM47" s="761">
        <v>1</v>
      </c>
      <c r="ZN47" s="762">
        <v>0.65</v>
      </c>
      <c r="ZO47" s="763"/>
      <c r="ZP47" s="763"/>
      <c r="ZQ47" s="761">
        <v>1</v>
      </c>
      <c r="ZR47" s="761">
        <v>1</v>
      </c>
      <c r="ZS47" s="761">
        <v>1</v>
      </c>
      <c r="ZT47" s="761">
        <v>1</v>
      </c>
      <c r="ZU47" s="762">
        <v>0.65</v>
      </c>
      <c r="ZV47" s="763"/>
      <c r="ZW47" s="763"/>
      <c r="ZX47" s="761">
        <v>1</v>
      </c>
      <c r="ZY47" s="761">
        <v>1</v>
      </c>
      <c r="ZZ47" s="761">
        <v>1</v>
      </c>
      <c r="AAA47" s="761">
        <v>1</v>
      </c>
      <c r="AAB47" s="762">
        <v>0.65</v>
      </c>
      <c r="AAC47" s="763"/>
      <c r="AAD47" s="763"/>
      <c r="AAE47" s="761">
        <v>1</v>
      </c>
      <c r="AAF47" s="761">
        <v>1</v>
      </c>
      <c r="AAG47" s="761">
        <v>1</v>
      </c>
      <c r="AAH47" s="761">
        <v>1</v>
      </c>
      <c r="AAI47" s="762">
        <v>0.65</v>
      </c>
      <c r="AAJ47" s="763"/>
      <c r="AAK47" s="763"/>
      <c r="AAL47" s="761">
        <v>1</v>
      </c>
      <c r="AAM47" s="761">
        <v>1</v>
      </c>
      <c r="AAN47" s="761">
        <v>1</v>
      </c>
      <c r="AAO47" s="761">
        <v>1</v>
      </c>
      <c r="AAP47" s="762">
        <v>0.65</v>
      </c>
      <c r="AAQ47" s="763"/>
      <c r="AAR47" s="763"/>
      <c r="AAS47" s="761">
        <v>1</v>
      </c>
      <c r="AAT47" s="761">
        <v>1</v>
      </c>
      <c r="AAU47" s="761">
        <v>1</v>
      </c>
      <c r="AAV47" s="761">
        <v>1</v>
      </c>
      <c r="AAW47" s="762">
        <v>0</v>
      </c>
      <c r="AAX47" s="763"/>
      <c r="AAY47" s="763"/>
      <c r="AAZ47" s="761">
        <v>1</v>
      </c>
      <c r="ABA47" s="761">
        <v>1</v>
      </c>
      <c r="ABB47" s="761">
        <v>1</v>
      </c>
      <c r="ABC47" s="761">
        <v>1</v>
      </c>
      <c r="ABD47" s="762">
        <v>0.65</v>
      </c>
      <c r="ABE47" s="763"/>
      <c r="ABF47" s="763"/>
      <c r="ABG47" s="761">
        <v>1</v>
      </c>
      <c r="ABH47" s="761">
        <v>1</v>
      </c>
      <c r="ABI47" s="761">
        <v>1</v>
      </c>
      <c r="ABJ47" s="761">
        <v>1</v>
      </c>
      <c r="ABK47" s="762">
        <v>0.65</v>
      </c>
      <c r="ABL47" s="763"/>
      <c r="ABM47" s="763"/>
      <c r="ABN47" s="761">
        <v>1</v>
      </c>
      <c r="ABO47" s="761">
        <v>1</v>
      </c>
      <c r="ABP47" s="761">
        <v>1</v>
      </c>
      <c r="ABQ47" s="761">
        <v>1</v>
      </c>
      <c r="ABR47" s="762">
        <v>0.65</v>
      </c>
      <c r="ABS47" s="763"/>
      <c r="ABT47" s="763"/>
      <c r="ABU47" s="761">
        <v>1</v>
      </c>
      <c r="ABV47" s="761">
        <v>1</v>
      </c>
      <c r="ABW47" s="761">
        <v>1</v>
      </c>
      <c r="ABX47" s="761">
        <v>1</v>
      </c>
      <c r="ABY47" s="762">
        <v>0.65</v>
      </c>
      <c r="ABZ47" s="763"/>
      <c r="ACA47" s="763"/>
      <c r="ACB47" s="761">
        <v>1</v>
      </c>
      <c r="ACC47" s="761">
        <v>1</v>
      </c>
      <c r="ACD47" s="761">
        <v>1</v>
      </c>
      <c r="ACE47" s="761">
        <v>0</v>
      </c>
      <c r="ACF47" s="762">
        <v>0</v>
      </c>
      <c r="ACG47" s="763"/>
      <c r="ACH47" s="763"/>
      <c r="ACI47" s="761">
        <v>0</v>
      </c>
      <c r="ACJ47" s="761">
        <v>0</v>
      </c>
      <c r="ACK47" s="761">
        <v>1</v>
      </c>
      <c r="ACL47" s="761">
        <v>1</v>
      </c>
      <c r="ACM47" s="762">
        <v>0.65</v>
      </c>
      <c r="ACN47" s="763"/>
      <c r="ACO47" s="763"/>
      <c r="ACP47" s="761">
        <v>1</v>
      </c>
      <c r="ACQ47" s="761">
        <v>1</v>
      </c>
      <c r="ACR47" s="761">
        <v>1</v>
      </c>
      <c r="ACS47" s="761">
        <v>1</v>
      </c>
      <c r="ACT47" s="762">
        <v>0.65</v>
      </c>
      <c r="ACU47" s="763"/>
      <c r="ACV47" s="763"/>
      <c r="ACW47" s="761">
        <v>1</v>
      </c>
      <c r="ACX47" s="761">
        <v>1</v>
      </c>
      <c r="ACY47" s="761">
        <v>1</v>
      </c>
      <c r="ACZ47" s="761">
        <v>1</v>
      </c>
      <c r="ADA47" s="762">
        <v>0.65</v>
      </c>
      <c r="ADB47" s="763"/>
      <c r="ADC47" s="763"/>
      <c r="ADD47" s="761">
        <v>1</v>
      </c>
      <c r="ADE47" s="761">
        <v>1</v>
      </c>
      <c r="ADF47" s="761">
        <v>1</v>
      </c>
      <c r="ADG47" s="762">
        <v>0</v>
      </c>
      <c r="ADH47" s="762">
        <v>0</v>
      </c>
      <c r="ADI47" s="763"/>
      <c r="ADJ47" s="763"/>
      <c r="ADK47" s="762">
        <v>0</v>
      </c>
      <c r="ADL47" s="761">
        <v>1</v>
      </c>
      <c r="ADM47" s="761">
        <v>1</v>
      </c>
      <c r="ADN47" s="761">
        <v>1</v>
      </c>
      <c r="ADO47" s="762">
        <v>0.65</v>
      </c>
      <c r="ADP47" s="763"/>
      <c r="ADQ47" s="763"/>
      <c r="ADR47" s="761">
        <v>1</v>
      </c>
      <c r="ADS47" s="761">
        <v>1</v>
      </c>
      <c r="ADT47" s="761">
        <v>1</v>
      </c>
      <c r="ADU47" s="761">
        <v>1</v>
      </c>
      <c r="ADV47" s="762">
        <v>0.65</v>
      </c>
      <c r="ADW47" s="763"/>
      <c r="ADX47" s="763"/>
      <c r="ADY47" s="761">
        <v>1</v>
      </c>
      <c r="ADZ47" s="761">
        <v>1</v>
      </c>
      <c r="AEA47" s="761">
        <v>1</v>
      </c>
      <c r="AEB47" s="761">
        <v>1</v>
      </c>
      <c r="AEC47" s="762">
        <v>0.65</v>
      </c>
      <c r="AED47" s="763"/>
      <c r="AEE47" s="763"/>
      <c r="AEF47" s="761">
        <v>1</v>
      </c>
      <c r="AEG47" s="761">
        <v>1</v>
      </c>
      <c r="AEH47" s="761">
        <v>1</v>
      </c>
      <c r="AEI47" s="761">
        <v>1</v>
      </c>
      <c r="AEJ47" s="762">
        <v>0</v>
      </c>
      <c r="AEK47" s="763"/>
      <c r="AEL47" s="763"/>
      <c r="AEM47" s="761">
        <v>1</v>
      </c>
      <c r="AEN47" s="761">
        <v>1</v>
      </c>
      <c r="AEO47" s="761">
        <v>1</v>
      </c>
      <c r="AEP47" s="761">
        <v>0</v>
      </c>
      <c r="AEQ47" s="762">
        <v>0</v>
      </c>
      <c r="AER47" s="763"/>
      <c r="AES47" s="763"/>
      <c r="AET47" s="761">
        <v>1</v>
      </c>
      <c r="AEU47" s="761">
        <v>1</v>
      </c>
      <c r="AEV47" s="761">
        <v>1</v>
      </c>
      <c r="AEW47" s="761">
        <v>1</v>
      </c>
      <c r="AEX47" s="762">
        <v>0.65</v>
      </c>
      <c r="AEY47" s="763"/>
      <c r="AEZ47" s="763"/>
      <c r="AFA47" s="761">
        <v>1</v>
      </c>
      <c r="AFB47" s="761">
        <v>1</v>
      </c>
      <c r="AFC47" s="761">
        <v>1</v>
      </c>
      <c r="AFD47" s="761">
        <v>0</v>
      </c>
      <c r="AFE47" s="762">
        <v>0</v>
      </c>
      <c r="AFF47" s="763"/>
      <c r="AFG47" s="763"/>
      <c r="AFH47" s="761">
        <v>1</v>
      </c>
      <c r="AFI47" s="761">
        <v>1</v>
      </c>
      <c r="AFJ47" s="761">
        <v>1</v>
      </c>
      <c r="AFK47" s="761">
        <v>1</v>
      </c>
      <c r="AFL47" s="762">
        <v>0.65</v>
      </c>
      <c r="AFM47" s="763"/>
      <c r="AFN47" s="763"/>
      <c r="AFO47" s="761">
        <v>0</v>
      </c>
      <c r="AFP47" s="761">
        <v>0</v>
      </c>
      <c r="AFQ47" s="761">
        <v>0</v>
      </c>
      <c r="AFR47" s="761">
        <v>0</v>
      </c>
      <c r="AFS47" s="762">
        <v>0</v>
      </c>
      <c r="AFT47" s="763"/>
      <c r="AFU47" s="763"/>
      <c r="AFV47" s="761">
        <v>0</v>
      </c>
      <c r="AFW47" s="761">
        <v>0</v>
      </c>
      <c r="AFX47" s="761">
        <v>0</v>
      </c>
      <c r="AFY47" s="761">
        <v>0</v>
      </c>
      <c r="AFZ47" s="762">
        <v>0</v>
      </c>
      <c r="AGA47" s="763"/>
      <c r="AGB47" s="763"/>
      <c r="AGC47" s="761">
        <v>0</v>
      </c>
      <c r="AGD47" s="761">
        <v>0</v>
      </c>
      <c r="AGE47" s="761">
        <v>0</v>
      </c>
      <c r="AGF47" s="761">
        <v>0</v>
      </c>
      <c r="AGG47" s="762">
        <v>0</v>
      </c>
      <c r="AGH47" s="763"/>
      <c r="AGI47" s="763"/>
      <c r="AGJ47" s="761">
        <v>1</v>
      </c>
      <c r="AGK47" s="761">
        <v>1</v>
      </c>
      <c r="AGL47" s="761">
        <v>1</v>
      </c>
      <c r="AGM47" s="761">
        <v>1</v>
      </c>
      <c r="AGN47" s="762">
        <v>0.65</v>
      </c>
      <c r="AGO47" s="763"/>
      <c r="AGP47" s="763"/>
      <c r="AGQ47" s="761">
        <v>1</v>
      </c>
      <c r="AGR47" s="761">
        <v>1</v>
      </c>
      <c r="AGS47" s="761">
        <v>1</v>
      </c>
      <c r="AGT47" s="761">
        <v>1</v>
      </c>
      <c r="AGU47" s="762">
        <v>0.65</v>
      </c>
      <c r="AGV47" s="763"/>
      <c r="AGW47" s="763"/>
      <c r="AGX47" s="761">
        <v>1</v>
      </c>
      <c r="AGY47" s="761">
        <v>1</v>
      </c>
      <c r="AGZ47" s="761">
        <v>1</v>
      </c>
      <c r="AHA47" s="761">
        <v>1</v>
      </c>
      <c r="AHB47" s="762">
        <v>0.65</v>
      </c>
      <c r="AHC47" s="763"/>
      <c r="AHD47" s="763"/>
      <c r="AHE47" s="761">
        <v>0</v>
      </c>
      <c r="AHF47" s="761">
        <v>0</v>
      </c>
      <c r="AHG47" s="761">
        <v>0</v>
      </c>
      <c r="AHH47" s="761">
        <v>0</v>
      </c>
      <c r="AHI47" s="762">
        <v>0</v>
      </c>
      <c r="AHJ47" s="763"/>
      <c r="AHK47" s="763"/>
      <c r="AHL47" s="761">
        <v>1</v>
      </c>
      <c r="AHM47" s="761">
        <v>1</v>
      </c>
      <c r="AHN47" s="761">
        <v>1</v>
      </c>
      <c r="AHO47" s="761">
        <v>1</v>
      </c>
      <c r="AHP47" s="762">
        <v>0.65</v>
      </c>
      <c r="AHQ47" s="763"/>
      <c r="AHR47" s="763"/>
      <c r="AHS47" s="761">
        <v>1</v>
      </c>
      <c r="AHT47" s="761">
        <v>1</v>
      </c>
      <c r="AHU47" s="761">
        <v>1</v>
      </c>
      <c r="AHV47" s="761">
        <v>1</v>
      </c>
      <c r="AHW47" s="762">
        <v>0.65</v>
      </c>
      <c r="AHX47" s="763"/>
      <c r="AHY47" s="763"/>
      <c r="AHZ47" s="761">
        <v>1</v>
      </c>
      <c r="AIA47" s="761">
        <v>1</v>
      </c>
      <c r="AIB47" s="761">
        <v>1</v>
      </c>
      <c r="AIC47" s="761">
        <v>1</v>
      </c>
      <c r="AID47" s="762">
        <v>0.65</v>
      </c>
      <c r="AIE47" s="763"/>
      <c r="AIF47" s="763"/>
      <c r="AIG47" s="761">
        <v>1</v>
      </c>
      <c r="AIH47" s="761">
        <v>1</v>
      </c>
      <c r="AII47" s="761">
        <v>1</v>
      </c>
      <c r="AIJ47" s="761">
        <v>1</v>
      </c>
      <c r="AIK47" s="762">
        <v>0.65</v>
      </c>
      <c r="AIL47" s="763"/>
      <c r="AIM47" s="763"/>
      <c r="AIN47" s="761">
        <v>1</v>
      </c>
      <c r="AIO47" s="761">
        <v>1</v>
      </c>
      <c r="AIP47" s="761">
        <v>1</v>
      </c>
      <c r="AIQ47" s="761">
        <v>1</v>
      </c>
      <c r="AIR47" s="762">
        <v>0.65</v>
      </c>
      <c r="AIS47" s="763"/>
      <c r="AIT47" s="763"/>
      <c r="AIU47" s="761">
        <v>1</v>
      </c>
      <c r="AIV47" s="761">
        <v>1</v>
      </c>
      <c r="AIW47" s="761">
        <v>1</v>
      </c>
      <c r="AIX47" s="761">
        <v>1</v>
      </c>
      <c r="AIY47" s="762">
        <v>0.65</v>
      </c>
      <c r="AIZ47" s="763"/>
      <c r="AJA47" s="763"/>
      <c r="AJB47" s="761">
        <v>1</v>
      </c>
      <c r="AJC47" s="761">
        <v>1</v>
      </c>
      <c r="AJD47" s="761">
        <v>1</v>
      </c>
      <c r="AJE47" s="761">
        <v>1</v>
      </c>
      <c r="AJF47" s="762">
        <v>0.65</v>
      </c>
      <c r="AJG47" s="763"/>
      <c r="AJH47" s="763"/>
      <c r="AJI47" s="761">
        <v>1</v>
      </c>
      <c r="AJJ47" s="761">
        <v>1</v>
      </c>
      <c r="AJK47" s="761">
        <v>1</v>
      </c>
      <c r="AJL47" s="761">
        <v>1</v>
      </c>
      <c r="AJM47" s="762">
        <v>0.65</v>
      </c>
      <c r="AJN47" s="763"/>
      <c r="AJO47" s="763"/>
      <c r="AJP47" s="761">
        <v>1</v>
      </c>
      <c r="AJQ47" s="761">
        <v>1</v>
      </c>
      <c r="AJR47" s="761">
        <v>1</v>
      </c>
      <c r="AJS47" s="761">
        <v>1</v>
      </c>
      <c r="AJT47" s="762">
        <v>0.65</v>
      </c>
      <c r="AJU47" s="763"/>
      <c r="AJV47" s="763"/>
      <c r="AJW47" s="761">
        <v>1</v>
      </c>
      <c r="AJX47" s="761">
        <v>1</v>
      </c>
      <c r="AJY47" s="761">
        <v>1</v>
      </c>
      <c r="AJZ47" s="761">
        <v>1</v>
      </c>
      <c r="AKA47" s="762">
        <v>0.65</v>
      </c>
      <c r="AKB47" s="763"/>
      <c r="AKC47" s="763"/>
      <c r="AKD47" s="761">
        <v>1</v>
      </c>
      <c r="AKE47" s="761">
        <v>1</v>
      </c>
      <c r="AKF47" s="761">
        <v>1</v>
      </c>
      <c r="AKG47" s="761">
        <v>1</v>
      </c>
      <c r="AKH47" s="762">
        <v>0.65</v>
      </c>
      <c r="AKI47" s="763"/>
      <c r="AKJ47" s="763"/>
      <c r="AKK47" s="761">
        <v>1</v>
      </c>
      <c r="AKL47" s="761">
        <v>1</v>
      </c>
      <c r="AKM47" s="761">
        <v>1</v>
      </c>
      <c r="AKN47" s="761">
        <v>1</v>
      </c>
      <c r="AKO47" s="762">
        <v>0.65</v>
      </c>
      <c r="AKP47" s="763"/>
      <c r="AKQ47" s="763"/>
      <c r="AKR47" s="761">
        <v>1</v>
      </c>
      <c r="AKS47" s="761">
        <v>1</v>
      </c>
      <c r="AKT47" s="761">
        <v>0</v>
      </c>
      <c r="AKU47" s="761">
        <v>1</v>
      </c>
      <c r="AKV47" s="762">
        <v>0.65</v>
      </c>
      <c r="AKW47" s="763"/>
      <c r="AKX47" s="763"/>
      <c r="AKY47" s="761">
        <v>1</v>
      </c>
      <c r="AKZ47" s="761">
        <v>1</v>
      </c>
      <c r="ALA47" s="761">
        <v>1</v>
      </c>
      <c r="ALB47" s="761">
        <v>1</v>
      </c>
      <c r="ALC47" s="762">
        <v>0.65</v>
      </c>
      <c r="ALD47" s="763"/>
      <c r="ALE47" s="763"/>
      <c r="ALF47" s="761">
        <v>1</v>
      </c>
      <c r="ALG47" s="761">
        <v>1</v>
      </c>
      <c r="ALH47" s="761">
        <v>1</v>
      </c>
      <c r="ALI47" s="761">
        <v>1</v>
      </c>
      <c r="ALJ47" s="762">
        <v>0.65</v>
      </c>
      <c r="ALK47" s="763"/>
      <c r="ALL47" s="763"/>
      <c r="ALM47" s="761">
        <v>1</v>
      </c>
      <c r="ALN47" s="761">
        <v>1</v>
      </c>
      <c r="ALO47" s="761">
        <v>1</v>
      </c>
      <c r="ALP47" s="761">
        <v>1</v>
      </c>
      <c r="ALQ47" s="762">
        <v>0.65</v>
      </c>
      <c r="ALR47" s="763"/>
      <c r="ALS47" s="763"/>
      <c r="ALT47" s="761">
        <v>0</v>
      </c>
      <c r="ALU47" s="761">
        <v>0</v>
      </c>
      <c r="ALV47" s="761">
        <v>0</v>
      </c>
      <c r="ALW47" s="761">
        <v>0</v>
      </c>
      <c r="ALX47" s="762">
        <v>0</v>
      </c>
      <c r="ALY47" s="763"/>
      <c r="ALZ47" s="763"/>
      <c r="AMA47" s="761">
        <v>0</v>
      </c>
      <c r="AMB47" s="761">
        <v>0</v>
      </c>
      <c r="AMC47" s="761">
        <v>0</v>
      </c>
      <c r="AMD47" s="761">
        <v>0</v>
      </c>
      <c r="AME47" s="762">
        <v>0</v>
      </c>
      <c r="AMF47" s="763"/>
      <c r="AMG47" s="763"/>
      <c r="AMH47" s="761">
        <v>0</v>
      </c>
      <c r="AMI47" s="761">
        <v>0</v>
      </c>
      <c r="AMJ47" s="761">
        <v>0</v>
      </c>
      <c r="AMK47" s="761">
        <v>0</v>
      </c>
      <c r="AML47" s="762">
        <v>0</v>
      </c>
      <c r="AMM47" s="763"/>
      <c r="AMN47" s="763"/>
      <c r="AMO47" s="761">
        <v>0</v>
      </c>
      <c r="AMP47" s="761">
        <v>0</v>
      </c>
      <c r="AMQ47" s="761">
        <v>0</v>
      </c>
      <c r="AMR47" s="761">
        <v>0</v>
      </c>
      <c r="AMS47" s="762">
        <v>0</v>
      </c>
      <c r="AMT47" s="763"/>
      <c r="AMU47" s="763"/>
      <c r="AMV47" s="761">
        <v>0</v>
      </c>
      <c r="AMW47" s="761">
        <v>0</v>
      </c>
      <c r="AMX47" s="761">
        <v>0</v>
      </c>
      <c r="AMY47" s="761">
        <v>0</v>
      </c>
      <c r="AMZ47" s="762">
        <v>0</v>
      </c>
      <c r="ANA47" s="763"/>
      <c r="ANB47" s="763"/>
      <c r="ANC47" s="761">
        <v>1</v>
      </c>
      <c r="AND47" s="761">
        <v>1</v>
      </c>
      <c r="ANE47" s="761">
        <v>1</v>
      </c>
      <c r="ANF47" s="761">
        <v>1</v>
      </c>
      <c r="ANG47" s="762">
        <v>0.65</v>
      </c>
      <c r="ANH47" s="763"/>
      <c r="ANI47" s="763"/>
      <c r="ANJ47" s="761">
        <v>1</v>
      </c>
      <c r="ANK47" s="761">
        <v>1</v>
      </c>
      <c r="ANL47" s="761">
        <v>1</v>
      </c>
      <c r="ANM47" s="761">
        <v>1</v>
      </c>
      <c r="ANN47" s="762">
        <v>0.65</v>
      </c>
      <c r="ANO47" s="763"/>
      <c r="ANP47" s="763"/>
      <c r="ANQ47" s="761">
        <v>1</v>
      </c>
      <c r="ANR47" s="761">
        <v>1</v>
      </c>
      <c r="ANS47" s="761">
        <v>1</v>
      </c>
      <c r="ANT47" s="761">
        <v>1</v>
      </c>
      <c r="ANU47" s="762">
        <v>0.65</v>
      </c>
      <c r="ANV47" s="763"/>
      <c r="ANW47" s="763"/>
      <c r="ANX47" s="761">
        <v>1</v>
      </c>
      <c r="ANY47" s="761">
        <v>1</v>
      </c>
      <c r="ANZ47" s="761">
        <v>1</v>
      </c>
      <c r="AOA47" s="761">
        <v>1</v>
      </c>
      <c r="AOB47" s="762">
        <v>0.65</v>
      </c>
      <c r="AOC47" s="763"/>
      <c r="AOD47" s="763"/>
      <c r="AOE47" s="761">
        <v>1</v>
      </c>
      <c r="AOF47" s="761">
        <v>1</v>
      </c>
      <c r="AOG47" s="761">
        <v>1</v>
      </c>
      <c r="AOH47" s="761">
        <v>1</v>
      </c>
      <c r="AOI47" s="762">
        <v>0.65</v>
      </c>
      <c r="AOJ47" s="763"/>
      <c r="AOK47" s="763"/>
      <c r="AOL47" s="761">
        <v>1</v>
      </c>
      <c r="AOM47" s="761">
        <v>1</v>
      </c>
      <c r="AON47" s="761">
        <v>1</v>
      </c>
      <c r="AOO47" s="761">
        <v>1</v>
      </c>
      <c r="AOP47" s="762">
        <v>0.65</v>
      </c>
      <c r="AOQ47" s="763"/>
      <c r="AOR47" s="763"/>
      <c r="AOS47" s="761">
        <v>1</v>
      </c>
      <c r="AOT47" s="761">
        <v>1</v>
      </c>
      <c r="AOU47" s="761">
        <v>1</v>
      </c>
      <c r="AOV47" s="761">
        <v>1</v>
      </c>
      <c r="AOW47" s="762">
        <v>0.65</v>
      </c>
    </row>
    <row r="48" spans="1:1089" s="764" customFormat="1" ht="10.5" customHeight="1">
      <c r="A48" s="771" t="s">
        <v>176</v>
      </c>
      <c r="B48" s="771" t="s">
        <v>195</v>
      </c>
      <c r="C48" s="772" t="str">
        <f t="shared" si="1"/>
        <v>Krzysztof Szczerbiak</v>
      </c>
      <c r="D48" s="771" t="s">
        <v>163</v>
      </c>
      <c r="E48" s="771" t="s">
        <v>8</v>
      </c>
      <c r="F48" s="757"/>
      <c r="G48" s="713">
        <v>1</v>
      </c>
      <c r="H48" s="713">
        <v>1</v>
      </c>
      <c r="I48" s="713">
        <v>1</v>
      </c>
      <c r="J48" s="713">
        <v>1</v>
      </c>
      <c r="K48" s="714">
        <v>0.65</v>
      </c>
      <c r="L48" s="715">
        <v>0</v>
      </c>
      <c r="M48" s="715">
        <v>0</v>
      </c>
      <c r="N48" s="713">
        <v>1</v>
      </c>
      <c r="O48" s="713">
        <v>1</v>
      </c>
      <c r="P48" s="713">
        <v>1</v>
      </c>
      <c r="Q48" s="713">
        <v>1</v>
      </c>
      <c r="R48" s="714">
        <v>0.65</v>
      </c>
      <c r="S48" s="715">
        <v>0</v>
      </c>
      <c r="T48" s="715">
        <v>0</v>
      </c>
      <c r="U48" s="713">
        <v>1</v>
      </c>
      <c r="V48" s="713">
        <v>1</v>
      </c>
      <c r="W48" s="713">
        <v>1</v>
      </c>
      <c r="X48" s="713">
        <v>1</v>
      </c>
      <c r="Y48" s="714">
        <v>0.65</v>
      </c>
      <c r="Z48" s="715">
        <v>0</v>
      </c>
      <c r="AA48" s="715">
        <v>0</v>
      </c>
      <c r="AB48" s="713">
        <v>0</v>
      </c>
      <c r="AC48" s="713">
        <v>1</v>
      </c>
      <c r="AD48" s="713">
        <v>1</v>
      </c>
      <c r="AE48" s="713">
        <v>1</v>
      </c>
      <c r="AF48" s="714">
        <v>0.65</v>
      </c>
      <c r="AG48" s="715">
        <v>0</v>
      </c>
      <c r="AH48" s="715">
        <v>0</v>
      </c>
      <c r="AI48" s="713">
        <v>1</v>
      </c>
      <c r="AJ48" s="713">
        <v>1</v>
      </c>
      <c r="AK48" s="713">
        <v>1</v>
      </c>
      <c r="AL48" s="713">
        <v>1</v>
      </c>
      <c r="AM48" s="714">
        <v>0.65</v>
      </c>
      <c r="AN48" s="715">
        <v>0</v>
      </c>
      <c r="AO48" s="715">
        <v>0</v>
      </c>
      <c r="AP48" s="713">
        <v>1</v>
      </c>
      <c r="AQ48" s="713">
        <v>1</v>
      </c>
      <c r="AR48" s="713">
        <v>1</v>
      </c>
      <c r="AS48" s="713">
        <v>1</v>
      </c>
      <c r="AT48" s="714">
        <v>0.65</v>
      </c>
      <c r="AU48" s="715">
        <v>0</v>
      </c>
      <c r="AV48" s="715">
        <v>0</v>
      </c>
      <c r="AW48" s="713">
        <v>1</v>
      </c>
      <c r="AX48" s="713">
        <v>1</v>
      </c>
      <c r="AY48" s="713">
        <v>1</v>
      </c>
      <c r="AZ48" s="713">
        <v>1</v>
      </c>
      <c r="BA48" s="714">
        <v>0.65</v>
      </c>
      <c r="BB48" s="715">
        <v>0</v>
      </c>
      <c r="BC48" s="715">
        <v>0</v>
      </c>
      <c r="BD48" s="716">
        <v>1</v>
      </c>
      <c r="BE48" s="716">
        <v>1</v>
      </c>
      <c r="BF48" s="716">
        <v>0</v>
      </c>
      <c r="BG48" s="716">
        <v>1</v>
      </c>
      <c r="BH48" s="716">
        <v>0</v>
      </c>
      <c r="BI48" s="717">
        <v>0</v>
      </c>
      <c r="BJ48" s="717">
        <v>0</v>
      </c>
      <c r="BK48" s="716">
        <v>1</v>
      </c>
      <c r="BL48" s="716">
        <v>1</v>
      </c>
      <c r="BM48" s="716">
        <v>1</v>
      </c>
      <c r="BN48" s="716">
        <v>1</v>
      </c>
      <c r="BO48" s="718">
        <v>0.65</v>
      </c>
      <c r="BP48" s="717">
        <v>0</v>
      </c>
      <c r="BQ48" s="717">
        <v>0</v>
      </c>
      <c r="BR48" s="716">
        <v>1</v>
      </c>
      <c r="BS48" s="716">
        <v>1</v>
      </c>
      <c r="BT48" s="716">
        <v>0</v>
      </c>
      <c r="BU48" s="716">
        <v>0</v>
      </c>
      <c r="BV48" s="718">
        <v>0</v>
      </c>
      <c r="BW48" s="717">
        <v>0</v>
      </c>
      <c r="BX48" s="717">
        <v>0</v>
      </c>
      <c r="BY48" s="716">
        <v>0</v>
      </c>
      <c r="BZ48" s="716">
        <v>0</v>
      </c>
      <c r="CA48" s="716">
        <v>1</v>
      </c>
      <c r="CB48" s="716">
        <v>1</v>
      </c>
      <c r="CC48" s="718">
        <v>0.65</v>
      </c>
      <c r="CD48" s="717">
        <v>0</v>
      </c>
      <c r="CE48" s="717">
        <v>0</v>
      </c>
      <c r="CF48" s="716">
        <v>1</v>
      </c>
      <c r="CG48" s="716">
        <v>1</v>
      </c>
      <c r="CH48" s="716">
        <v>1</v>
      </c>
      <c r="CI48" s="716">
        <v>0</v>
      </c>
      <c r="CJ48" s="718">
        <v>0</v>
      </c>
      <c r="CK48" s="717">
        <v>0</v>
      </c>
      <c r="CL48" s="717">
        <v>0</v>
      </c>
      <c r="CM48" s="716">
        <v>1</v>
      </c>
      <c r="CN48" s="716">
        <v>1</v>
      </c>
      <c r="CO48" s="716">
        <v>1</v>
      </c>
      <c r="CP48" s="716">
        <v>1</v>
      </c>
      <c r="CQ48" s="718">
        <v>0.65</v>
      </c>
      <c r="CR48" s="717">
        <v>0</v>
      </c>
      <c r="CS48" s="717">
        <v>0</v>
      </c>
      <c r="CT48" s="716">
        <v>1</v>
      </c>
      <c r="CU48" s="716">
        <v>1</v>
      </c>
      <c r="CV48" s="716">
        <v>1</v>
      </c>
      <c r="CW48" s="716">
        <v>1</v>
      </c>
      <c r="CX48" s="718">
        <v>0.65</v>
      </c>
      <c r="CY48" s="717">
        <v>0</v>
      </c>
      <c r="CZ48" s="717">
        <v>0</v>
      </c>
      <c r="DA48" s="716">
        <v>1</v>
      </c>
      <c r="DB48" s="716">
        <v>1</v>
      </c>
      <c r="DC48" s="716">
        <v>1</v>
      </c>
      <c r="DD48" s="716">
        <v>1</v>
      </c>
      <c r="DE48" s="718">
        <v>0.65</v>
      </c>
      <c r="DF48" s="717">
        <v>0</v>
      </c>
      <c r="DG48" s="717">
        <v>0</v>
      </c>
      <c r="DH48" s="716">
        <v>1</v>
      </c>
      <c r="DI48" s="716">
        <v>1</v>
      </c>
      <c r="DJ48" s="716">
        <v>1</v>
      </c>
      <c r="DK48" s="716">
        <v>1</v>
      </c>
      <c r="DL48" s="718">
        <v>0.65</v>
      </c>
      <c r="DM48" s="717">
        <v>0</v>
      </c>
      <c r="DN48" s="717">
        <v>0</v>
      </c>
      <c r="DO48" s="716">
        <v>1</v>
      </c>
      <c r="DP48" s="716">
        <v>1</v>
      </c>
      <c r="DQ48" s="716">
        <v>1</v>
      </c>
      <c r="DR48" s="716">
        <v>1</v>
      </c>
      <c r="DS48" s="718">
        <v>0.65</v>
      </c>
      <c r="DT48" s="717">
        <v>0</v>
      </c>
      <c r="DU48" s="717">
        <v>0</v>
      </c>
      <c r="DV48" s="716">
        <v>1</v>
      </c>
      <c r="DW48" s="716">
        <v>1</v>
      </c>
      <c r="DX48" s="716">
        <v>1</v>
      </c>
      <c r="DY48" s="716">
        <v>1</v>
      </c>
      <c r="DZ48" s="718">
        <v>0.65</v>
      </c>
      <c r="EA48" s="717">
        <v>0</v>
      </c>
      <c r="EB48" s="717">
        <v>0</v>
      </c>
      <c r="EC48" s="716">
        <v>1</v>
      </c>
      <c r="ED48" s="716">
        <v>1</v>
      </c>
      <c r="EE48" s="716">
        <v>1</v>
      </c>
      <c r="EF48" s="716">
        <v>1</v>
      </c>
      <c r="EG48" s="718">
        <v>0.65</v>
      </c>
      <c r="EH48" s="717">
        <v>0</v>
      </c>
      <c r="EI48" s="717">
        <v>0</v>
      </c>
      <c r="EJ48" s="716">
        <v>1</v>
      </c>
      <c r="EK48" s="716">
        <v>1</v>
      </c>
      <c r="EL48" s="716">
        <v>1</v>
      </c>
      <c r="EM48" s="716">
        <v>1</v>
      </c>
      <c r="EN48" s="718">
        <v>0.65</v>
      </c>
      <c r="EO48" s="717">
        <v>0</v>
      </c>
      <c r="EP48" s="717">
        <v>0</v>
      </c>
      <c r="EQ48" s="716">
        <v>1</v>
      </c>
      <c r="ER48" s="716">
        <v>1</v>
      </c>
      <c r="ES48" s="716">
        <v>1</v>
      </c>
      <c r="ET48" s="716">
        <v>1</v>
      </c>
      <c r="EU48" s="718">
        <v>0.65</v>
      </c>
      <c r="EV48" s="717">
        <v>0</v>
      </c>
      <c r="EW48" s="717">
        <v>0</v>
      </c>
      <c r="EX48" s="716">
        <v>1</v>
      </c>
      <c r="EY48" s="716">
        <v>1</v>
      </c>
      <c r="EZ48" s="716">
        <v>0</v>
      </c>
      <c r="FA48" s="716">
        <v>0</v>
      </c>
      <c r="FB48" s="718">
        <v>0</v>
      </c>
      <c r="FC48" s="717">
        <v>0</v>
      </c>
      <c r="FD48" s="717">
        <v>0</v>
      </c>
      <c r="FE48" s="716">
        <v>0</v>
      </c>
      <c r="FF48" s="716">
        <v>0</v>
      </c>
      <c r="FG48" s="716">
        <v>0</v>
      </c>
      <c r="FH48" s="716">
        <v>0</v>
      </c>
      <c r="FI48" s="718">
        <v>0</v>
      </c>
      <c r="FJ48" s="717">
        <v>0</v>
      </c>
      <c r="FK48" s="717">
        <v>0</v>
      </c>
      <c r="FL48" s="716">
        <v>1</v>
      </c>
      <c r="FM48" s="716">
        <v>1</v>
      </c>
      <c r="FN48" s="716">
        <v>1</v>
      </c>
      <c r="FO48" s="716">
        <v>1</v>
      </c>
      <c r="FP48" s="718">
        <v>0.65</v>
      </c>
      <c r="FQ48" s="717">
        <v>0</v>
      </c>
      <c r="FR48" s="717">
        <v>0</v>
      </c>
      <c r="FS48" s="716">
        <v>1</v>
      </c>
      <c r="FT48" s="716">
        <v>1</v>
      </c>
      <c r="FU48" s="716">
        <v>1</v>
      </c>
      <c r="FV48" s="716">
        <v>1</v>
      </c>
      <c r="FW48" s="718">
        <v>0.65</v>
      </c>
      <c r="FX48" s="717">
        <v>0</v>
      </c>
      <c r="FY48" s="717">
        <v>0</v>
      </c>
      <c r="FZ48" s="716">
        <v>1</v>
      </c>
      <c r="GA48" s="716">
        <v>1</v>
      </c>
      <c r="GB48" s="716">
        <v>1</v>
      </c>
      <c r="GC48" s="716">
        <v>1</v>
      </c>
      <c r="GD48" s="718">
        <v>0.65</v>
      </c>
      <c r="GE48" s="717">
        <v>0</v>
      </c>
      <c r="GF48" s="717">
        <v>0</v>
      </c>
      <c r="GG48" s="716">
        <v>1</v>
      </c>
      <c r="GH48" s="716">
        <v>1</v>
      </c>
      <c r="GI48" s="716">
        <v>1</v>
      </c>
      <c r="GJ48" s="716">
        <v>1</v>
      </c>
      <c r="GK48" s="718">
        <v>0.65</v>
      </c>
      <c r="GL48" s="717">
        <v>0</v>
      </c>
      <c r="GM48" s="717">
        <v>0</v>
      </c>
      <c r="GN48" s="716">
        <v>1</v>
      </c>
      <c r="GO48" s="716">
        <v>1</v>
      </c>
      <c r="GP48" s="716">
        <v>1</v>
      </c>
      <c r="GQ48" s="716">
        <v>1</v>
      </c>
      <c r="GR48" s="718">
        <v>0.65</v>
      </c>
      <c r="GS48" s="717">
        <v>0</v>
      </c>
      <c r="GT48" s="717">
        <v>0</v>
      </c>
      <c r="GU48" s="716">
        <v>1</v>
      </c>
      <c r="GV48" s="716">
        <v>1</v>
      </c>
      <c r="GW48" s="716">
        <v>1</v>
      </c>
      <c r="GX48" s="716">
        <v>1</v>
      </c>
      <c r="GY48" s="718">
        <v>0</v>
      </c>
      <c r="GZ48" s="717">
        <v>0</v>
      </c>
      <c r="HA48" s="717">
        <v>0</v>
      </c>
      <c r="HB48" s="716">
        <v>0</v>
      </c>
      <c r="HC48" s="716">
        <v>0</v>
      </c>
      <c r="HD48" s="716">
        <v>1</v>
      </c>
      <c r="HE48" s="716">
        <v>1</v>
      </c>
      <c r="HF48" s="718">
        <v>0.65</v>
      </c>
      <c r="HG48" s="717">
        <v>0</v>
      </c>
      <c r="HH48" s="717">
        <v>0</v>
      </c>
      <c r="HI48" s="716">
        <v>1</v>
      </c>
      <c r="HJ48" s="716">
        <v>1</v>
      </c>
      <c r="HK48" s="716">
        <v>1</v>
      </c>
      <c r="HL48" s="716">
        <v>1</v>
      </c>
      <c r="HM48" s="718">
        <v>0.65</v>
      </c>
      <c r="HN48" s="717">
        <v>0</v>
      </c>
      <c r="HO48" s="717">
        <v>0</v>
      </c>
      <c r="HP48" s="716">
        <v>1</v>
      </c>
      <c r="HQ48" s="716">
        <v>1</v>
      </c>
      <c r="HR48" s="716">
        <v>1</v>
      </c>
      <c r="HS48" s="716">
        <v>1</v>
      </c>
      <c r="HT48" s="718">
        <v>0.65</v>
      </c>
      <c r="HU48" s="717">
        <v>0</v>
      </c>
      <c r="HV48" s="717">
        <v>0</v>
      </c>
      <c r="HW48" s="716">
        <v>1</v>
      </c>
      <c r="HX48" s="716">
        <v>1</v>
      </c>
      <c r="HY48" s="716">
        <v>1</v>
      </c>
      <c r="HZ48" s="716">
        <v>1</v>
      </c>
      <c r="IA48" s="718">
        <v>0.65</v>
      </c>
      <c r="IB48" s="717">
        <v>0</v>
      </c>
      <c r="IC48" s="717">
        <v>0</v>
      </c>
      <c r="ID48" s="716">
        <v>1</v>
      </c>
      <c r="IE48" s="716">
        <v>1</v>
      </c>
      <c r="IF48" s="716">
        <v>1</v>
      </c>
      <c r="IG48" s="716">
        <v>1</v>
      </c>
      <c r="IH48" s="718">
        <v>0</v>
      </c>
      <c r="II48" s="717">
        <v>0</v>
      </c>
      <c r="IJ48" s="717">
        <v>0</v>
      </c>
      <c r="IK48" s="716">
        <v>1</v>
      </c>
      <c r="IL48" s="716">
        <v>1</v>
      </c>
      <c r="IM48" s="716">
        <v>1</v>
      </c>
      <c r="IN48" s="716">
        <v>1</v>
      </c>
      <c r="IO48" s="718">
        <v>0.65</v>
      </c>
      <c r="IP48" s="717">
        <v>0</v>
      </c>
      <c r="IQ48" s="717">
        <v>0</v>
      </c>
      <c r="IR48" s="716">
        <v>0</v>
      </c>
      <c r="IS48" s="716">
        <v>1</v>
      </c>
      <c r="IT48" s="716">
        <v>1</v>
      </c>
      <c r="IU48" s="716">
        <v>1</v>
      </c>
      <c r="IV48" s="718">
        <v>0.65</v>
      </c>
      <c r="IW48" s="717">
        <v>0</v>
      </c>
      <c r="IX48" s="717">
        <v>0</v>
      </c>
      <c r="IY48" s="716">
        <v>1</v>
      </c>
      <c r="IZ48" s="716">
        <v>1</v>
      </c>
      <c r="JA48" s="716">
        <v>1</v>
      </c>
      <c r="JB48" s="716">
        <v>1</v>
      </c>
      <c r="JC48" s="718">
        <v>0</v>
      </c>
      <c r="JD48" s="717">
        <v>0</v>
      </c>
      <c r="JE48" s="717">
        <v>0</v>
      </c>
      <c r="JF48" s="716">
        <v>0</v>
      </c>
      <c r="JG48" s="716">
        <v>0</v>
      </c>
      <c r="JH48" s="716">
        <v>1</v>
      </c>
      <c r="JI48" s="716">
        <v>1</v>
      </c>
      <c r="JJ48" s="718">
        <v>0.65</v>
      </c>
      <c r="JK48" s="717">
        <v>0</v>
      </c>
      <c r="JL48" s="717">
        <v>0</v>
      </c>
      <c r="JM48" s="716">
        <v>1</v>
      </c>
      <c r="JN48" s="716">
        <v>1</v>
      </c>
      <c r="JO48" s="716">
        <v>1</v>
      </c>
      <c r="JP48" s="716">
        <v>1</v>
      </c>
      <c r="JQ48" s="718">
        <v>0.65</v>
      </c>
      <c r="JR48" s="717">
        <v>0</v>
      </c>
      <c r="JS48" s="717">
        <v>0</v>
      </c>
      <c r="JT48" s="716">
        <v>1</v>
      </c>
      <c r="JU48" s="716">
        <v>1</v>
      </c>
      <c r="JV48" s="716">
        <v>1</v>
      </c>
      <c r="JW48" s="716">
        <v>1</v>
      </c>
      <c r="JX48" s="718">
        <v>0.65</v>
      </c>
      <c r="JY48" s="717">
        <v>0</v>
      </c>
      <c r="JZ48" s="717">
        <v>0</v>
      </c>
      <c r="KA48" s="716">
        <v>1</v>
      </c>
      <c r="KB48" s="716">
        <v>1</v>
      </c>
      <c r="KC48" s="716">
        <v>1</v>
      </c>
      <c r="KD48" s="716">
        <v>1</v>
      </c>
      <c r="KE48" s="718">
        <v>0.65</v>
      </c>
      <c r="KF48" s="717">
        <v>0</v>
      </c>
      <c r="KG48" s="717">
        <v>0</v>
      </c>
      <c r="KH48" s="716">
        <v>1</v>
      </c>
      <c r="KI48" s="716">
        <v>0</v>
      </c>
      <c r="KJ48" s="717">
        <v>0</v>
      </c>
      <c r="KK48" s="717">
        <v>0</v>
      </c>
      <c r="KL48" s="718">
        <v>0</v>
      </c>
      <c r="KM48" s="717">
        <v>0</v>
      </c>
      <c r="KN48" s="717">
        <v>0</v>
      </c>
      <c r="KO48" s="716">
        <v>0</v>
      </c>
      <c r="KP48" s="716">
        <v>0</v>
      </c>
      <c r="KQ48" s="717">
        <v>0</v>
      </c>
      <c r="KR48" s="716">
        <v>0</v>
      </c>
      <c r="KS48" s="718">
        <v>0</v>
      </c>
      <c r="KT48" s="717">
        <v>0</v>
      </c>
      <c r="KU48" s="717">
        <v>0</v>
      </c>
      <c r="KV48" s="717">
        <v>0</v>
      </c>
      <c r="KW48" s="716">
        <v>1</v>
      </c>
      <c r="KX48" s="716">
        <v>1</v>
      </c>
      <c r="KY48" s="716">
        <v>1</v>
      </c>
      <c r="KZ48" s="718">
        <v>0.65</v>
      </c>
      <c r="LA48" s="717">
        <v>0</v>
      </c>
      <c r="LB48" s="717">
        <v>0</v>
      </c>
      <c r="LC48" s="716">
        <v>1</v>
      </c>
      <c r="LD48" s="716">
        <v>1</v>
      </c>
      <c r="LE48" s="716">
        <v>1</v>
      </c>
      <c r="LF48" s="716">
        <v>1</v>
      </c>
      <c r="LG48" s="718">
        <v>0</v>
      </c>
      <c r="LH48" s="717">
        <v>0</v>
      </c>
      <c r="LI48" s="717">
        <v>0</v>
      </c>
      <c r="LJ48" s="716">
        <v>0</v>
      </c>
      <c r="LK48" s="716">
        <v>0</v>
      </c>
      <c r="LL48" s="716">
        <v>1</v>
      </c>
      <c r="LM48" s="716">
        <v>1</v>
      </c>
      <c r="LN48" s="718">
        <v>0.65</v>
      </c>
      <c r="LO48" s="717">
        <v>0</v>
      </c>
      <c r="LP48" s="717">
        <v>0</v>
      </c>
      <c r="LQ48" s="716">
        <v>1</v>
      </c>
      <c r="LR48" s="716">
        <v>1</v>
      </c>
      <c r="LS48" s="716">
        <v>1</v>
      </c>
      <c r="LT48" s="716">
        <v>1</v>
      </c>
      <c r="LU48" s="718">
        <v>0.65</v>
      </c>
      <c r="LV48" s="717">
        <v>0</v>
      </c>
      <c r="LW48" s="717">
        <v>0</v>
      </c>
      <c r="LX48" s="716">
        <v>1</v>
      </c>
      <c r="LY48" s="716">
        <v>1</v>
      </c>
      <c r="LZ48" s="716">
        <v>1</v>
      </c>
      <c r="MA48" s="716">
        <v>1</v>
      </c>
      <c r="MB48" s="718">
        <v>0.65</v>
      </c>
      <c r="MC48" s="717">
        <v>0</v>
      </c>
      <c r="MD48" s="717">
        <v>0</v>
      </c>
      <c r="ME48" s="716">
        <v>1</v>
      </c>
      <c r="MF48" s="716">
        <v>1</v>
      </c>
      <c r="MG48" s="716">
        <v>1</v>
      </c>
      <c r="MH48" s="716">
        <v>1</v>
      </c>
      <c r="MI48" s="718">
        <v>0.65</v>
      </c>
      <c r="MJ48" s="717">
        <v>0</v>
      </c>
      <c r="MK48" s="717">
        <v>0</v>
      </c>
      <c r="ML48" s="716">
        <v>1</v>
      </c>
      <c r="MM48" s="716">
        <v>1</v>
      </c>
      <c r="MN48" s="716">
        <v>1</v>
      </c>
      <c r="MO48" s="716">
        <v>0</v>
      </c>
      <c r="MP48" s="718">
        <v>0</v>
      </c>
      <c r="MQ48" s="717">
        <v>0</v>
      </c>
      <c r="MR48" s="717">
        <v>0</v>
      </c>
      <c r="MS48" s="716">
        <v>0</v>
      </c>
      <c r="MT48" s="716">
        <v>1</v>
      </c>
      <c r="MU48" s="716">
        <v>1</v>
      </c>
      <c r="MV48" s="716">
        <v>1</v>
      </c>
      <c r="MW48" s="718">
        <v>0.65</v>
      </c>
      <c r="MX48" s="717">
        <v>0</v>
      </c>
      <c r="MY48" s="717">
        <v>0</v>
      </c>
      <c r="MZ48" s="716">
        <v>0</v>
      </c>
      <c r="NA48" s="716">
        <v>0</v>
      </c>
      <c r="NB48" s="716">
        <v>1</v>
      </c>
      <c r="NC48" s="716">
        <v>1</v>
      </c>
      <c r="ND48" s="718">
        <v>0.65</v>
      </c>
      <c r="NE48" s="717">
        <v>0</v>
      </c>
      <c r="NF48" s="717">
        <v>0</v>
      </c>
      <c r="NG48" s="716">
        <v>1</v>
      </c>
      <c r="NH48" s="716">
        <v>1</v>
      </c>
      <c r="NI48" s="716">
        <v>1</v>
      </c>
      <c r="NJ48" s="716">
        <v>1</v>
      </c>
      <c r="NK48" s="718">
        <v>0.65</v>
      </c>
      <c r="NL48" s="717">
        <v>0</v>
      </c>
      <c r="NM48" s="717">
        <v>0</v>
      </c>
      <c r="NN48" s="716">
        <v>1</v>
      </c>
      <c r="NO48" s="716">
        <v>1</v>
      </c>
      <c r="NP48" s="716">
        <v>1</v>
      </c>
      <c r="NQ48" s="716">
        <v>1</v>
      </c>
      <c r="NR48" s="718">
        <v>0.65</v>
      </c>
      <c r="NS48" s="717">
        <v>0</v>
      </c>
      <c r="NT48" s="717">
        <v>0</v>
      </c>
      <c r="NU48" s="716">
        <v>1</v>
      </c>
      <c r="NV48" s="716">
        <v>1</v>
      </c>
      <c r="NW48" s="716">
        <v>1</v>
      </c>
      <c r="NX48" s="716">
        <v>1</v>
      </c>
      <c r="NY48" s="718">
        <v>0.65</v>
      </c>
      <c r="NZ48" s="717">
        <v>0</v>
      </c>
      <c r="OA48" s="717">
        <v>0</v>
      </c>
      <c r="OB48" s="716">
        <v>1</v>
      </c>
      <c r="OC48" s="716">
        <v>1</v>
      </c>
      <c r="OD48" s="716">
        <v>1</v>
      </c>
      <c r="OE48" s="716">
        <v>1</v>
      </c>
      <c r="OF48" s="718">
        <v>0.65</v>
      </c>
      <c r="OG48" s="717">
        <v>0</v>
      </c>
      <c r="OH48" s="717">
        <v>0</v>
      </c>
      <c r="OI48" s="716">
        <v>1</v>
      </c>
      <c r="OJ48" s="716">
        <v>1</v>
      </c>
      <c r="OK48" s="716">
        <v>1</v>
      </c>
      <c r="OL48" s="716">
        <v>1</v>
      </c>
      <c r="OM48" s="718">
        <v>0.65</v>
      </c>
      <c r="ON48" s="717">
        <v>0</v>
      </c>
      <c r="OO48" s="717">
        <v>0</v>
      </c>
      <c r="OP48" s="716">
        <v>1</v>
      </c>
      <c r="OQ48" s="716">
        <v>1</v>
      </c>
      <c r="OR48" s="716">
        <v>1</v>
      </c>
      <c r="OS48" s="716">
        <v>1</v>
      </c>
      <c r="OT48" s="718">
        <v>0.65</v>
      </c>
      <c r="OU48" s="717">
        <v>0</v>
      </c>
      <c r="OV48" s="717">
        <v>0</v>
      </c>
      <c r="OW48" s="716">
        <v>0</v>
      </c>
      <c r="OX48" s="716">
        <v>1</v>
      </c>
      <c r="OY48" s="716">
        <v>1</v>
      </c>
      <c r="OZ48" s="716">
        <v>1</v>
      </c>
      <c r="PA48" s="718">
        <v>0.65</v>
      </c>
      <c r="PB48" s="717">
        <v>0</v>
      </c>
      <c r="PC48" s="717">
        <v>0</v>
      </c>
      <c r="PD48" s="716">
        <v>1</v>
      </c>
      <c r="PE48" s="716">
        <v>1</v>
      </c>
      <c r="PF48" s="716">
        <v>1</v>
      </c>
      <c r="PG48" s="716">
        <v>0</v>
      </c>
      <c r="PH48" s="718">
        <v>0</v>
      </c>
      <c r="PI48" s="717">
        <v>0</v>
      </c>
      <c r="PJ48" s="717">
        <v>0</v>
      </c>
      <c r="PK48" s="716">
        <v>0</v>
      </c>
      <c r="PL48" s="716">
        <v>0</v>
      </c>
      <c r="PM48" s="716">
        <v>0</v>
      </c>
      <c r="PN48" s="716">
        <v>0</v>
      </c>
      <c r="PO48" s="718">
        <v>0</v>
      </c>
      <c r="PP48" s="717"/>
      <c r="PQ48" s="717"/>
      <c r="PR48" s="716">
        <v>0</v>
      </c>
      <c r="PS48" s="716">
        <v>0</v>
      </c>
      <c r="PT48" s="716">
        <v>0</v>
      </c>
      <c r="PU48" s="716">
        <v>1</v>
      </c>
      <c r="PV48" s="718">
        <v>0.65</v>
      </c>
      <c r="PW48" s="717"/>
      <c r="PX48" s="717"/>
      <c r="PY48" s="716">
        <v>1</v>
      </c>
      <c r="PZ48" s="716">
        <v>1</v>
      </c>
      <c r="QA48" s="716">
        <v>1</v>
      </c>
      <c r="QB48" s="716">
        <v>1</v>
      </c>
      <c r="QC48" s="718">
        <v>0.65</v>
      </c>
      <c r="QD48" s="717"/>
      <c r="QE48" s="717"/>
      <c r="QF48" s="716">
        <v>1</v>
      </c>
      <c r="QG48" s="716">
        <v>1</v>
      </c>
      <c r="QH48" s="716">
        <v>1</v>
      </c>
      <c r="QI48" s="716">
        <v>1</v>
      </c>
      <c r="QJ48" s="718">
        <v>0.65</v>
      </c>
      <c r="QK48" s="717"/>
      <c r="QL48" s="717"/>
      <c r="QM48" s="716">
        <v>1</v>
      </c>
      <c r="QN48" s="716">
        <v>1</v>
      </c>
      <c r="QO48" s="716">
        <v>1</v>
      </c>
      <c r="QP48" s="716">
        <v>1</v>
      </c>
      <c r="QQ48" s="718">
        <v>0.65</v>
      </c>
      <c r="QR48" s="717"/>
      <c r="QS48" s="717"/>
      <c r="QT48" s="716">
        <v>1</v>
      </c>
      <c r="QU48" s="716">
        <v>1</v>
      </c>
      <c r="QV48" s="716">
        <v>1</v>
      </c>
      <c r="QW48" s="716">
        <v>1</v>
      </c>
      <c r="QX48" s="718">
        <v>0.65</v>
      </c>
      <c r="QY48" s="717"/>
      <c r="QZ48" s="717"/>
      <c r="RA48" s="716">
        <v>1</v>
      </c>
      <c r="RB48" s="716">
        <v>1</v>
      </c>
      <c r="RC48" s="716">
        <v>1</v>
      </c>
      <c r="RD48" s="717"/>
      <c r="RE48" s="718">
        <v>0.65</v>
      </c>
      <c r="RF48" s="717"/>
      <c r="RG48" s="717"/>
      <c r="RH48" s="716">
        <v>1</v>
      </c>
      <c r="RI48" s="716">
        <v>1</v>
      </c>
      <c r="RJ48" s="716">
        <v>1</v>
      </c>
      <c r="RK48" s="716">
        <v>1</v>
      </c>
      <c r="RL48" s="718">
        <v>0.65</v>
      </c>
      <c r="RM48" s="717"/>
      <c r="RN48" s="717"/>
      <c r="RO48" s="716">
        <v>1</v>
      </c>
      <c r="RP48" s="716">
        <v>1</v>
      </c>
      <c r="RQ48" s="716">
        <v>1</v>
      </c>
      <c r="RR48" s="716">
        <v>1</v>
      </c>
      <c r="RS48" s="718">
        <v>0.65</v>
      </c>
      <c r="RT48" s="717"/>
      <c r="RU48" s="717"/>
      <c r="RV48" s="716">
        <v>1</v>
      </c>
      <c r="RW48" s="716">
        <v>1</v>
      </c>
      <c r="RX48" s="716">
        <v>1</v>
      </c>
      <c r="RY48" s="716">
        <v>1</v>
      </c>
      <c r="RZ48" s="718">
        <v>0</v>
      </c>
      <c r="SA48" s="717"/>
      <c r="SB48" s="717"/>
      <c r="SC48" s="716">
        <v>0</v>
      </c>
      <c r="SD48" s="716">
        <v>1</v>
      </c>
      <c r="SE48" s="716">
        <v>1</v>
      </c>
      <c r="SF48" s="716">
        <v>1</v>
      </c>
      <c r="SG48" s="718">
        <v>0.65</v>
      </c>
      <c r="SH48" s="717"/>
      <c r="SI48" s="717"/>
      <c r="SJ48" s="716">
        <v>1</v>
      </c>
      <c r="SK48" s="716">
        <v>1</v>
      </c>
      <c r="SL48" s="716">
        <v>1</v>
      </c>
      <c r="SM48" s="716">
        <v>1</v>
      </c>
      <c r="SN48" s="718">
        <v>0.65</v>
      </c>
      <c r="SO48" s="717"/>
      <c r="SP48" s="717"/>
      <c r="SQ48" s="716">
        <v>1</v>
      </c>
      <c r="SR48" s="716">
        <v>1</v>
      </c>
      <c r="SS48" s="716">
        <v>1</v>
      </c>
      <c r="ST48" s="716">
        <v>1</v>
      </c>
      <c r="SU48" s="762">
        <v>0.65</v>
      </c>
      <c r="SV48" s="755"/>
      <c r="SW48" s="749"/>
      <c r="SX48" s="748">
        <v>1</v>
      </c>
      <c r="SY48" s="748">
        <v>1</v>
      </c>
      <c r="SZ48" s="748">
        <v>1</v>
      </c>
      <c r="TA48" s="748">
        <v>1</v>
      </c>
      <c r="TB48" s="750">
        <v>0.65</v>
      </c>
      <c r="TC48" s="749"/>
      <c r="TD48" s="749"/>
      <c r="TE48" s="748">
        <v>0</v>
      </c>
      <c r="TF48" s="748">
        <v>0</v>
      </c>
      <c r="TG48" s="748">
        <v>0</v>
      </c>
      <c r="TH48" s="748">
        <v>0</v>
      </c>
      <c r="TI48" s="750">
        <v>0</v>
      </c>
      <c r="TJ48" s="749"/>
      <c r="TK48" s="749"/>
      <c r="TL48" s="748">
        <v>1</v>
      </c>
      <c r="TM48" s="748">
        <v>1</v>
      </c>
      <c r="TN48" s="748">
        <v>1</v>
      </c>
      <c r="TO48" s="748">
        <v>1</v>
      </c>
      <c r="TP48" s="750">
        <v>0.65</v>
      </c>
      <c r="TQ48" s="749"/>
      <c r="TR48" s="749"/>
      <c r="TS48" s="748">
        <v>1</v>
      </c>
      <c r="TT48" s="748">
        <v>1</v>
      </c>
      <c r="TU48" s="748">
        <v>1</v>
      </c>
      <c r="TV48" s="748">
        <v>1</v>
      </c>
      <c r="TW48" s="750">
        <v>0.65</v>
      </c>
      <c r="TX48" s="749"/>
      <c r="TY48" s="766"/>
      <c r="TZ48" s="761">
        <v>1</v>
      </c>
      <c r="UA48" s="756">
        <v>1</v>
      </c>
      <c r="UB48" s="748">
        <v>1</v>
      </c>
      <c r="UC48" s="748">
        <v>1</v>
      </c>
      <c r="UD48" s="750">
        <v>0.65</v>
      </c>
      <c r="UE48" s="749"/>
      <c r="UF48" s="749"/>
      <c r="UG48" s="748">
        <v>1</v>
      </c>
      <c r="UH48" s="748">
        <v>1</v>
      </c>
      <c r="UI48" s="748">
        <v>1</v>
      </c>
      <c r="UJ48" s="748">
        <v>1</v>
      </c>
      <c r="UK48" s="750">
        <v>0.65</v>
      </c>
      <c r="UL48" s="749"/>
      <c r="UM48" s="749"/>
      <c r="UN48" s="748">
        <v>1</v>
      </c>
      <c r="UO48" s="748">
        <v>1</v>
      </c>
      <c r="UP48" s="748">
        <v>1</v>
      </c>
      <c r="UQ48" s="748">
        <v>1</v>
      </c>
      <c r="UR48" s="750">
        <v>0.65</v>
      </c>
      <c r="US48" s="749"/>
      <c r="UT48" s="749"/>
      <c r="UU48" s="748">
        <v>0</v>
      </c>
      <c r="UV48" s="748">
        <v>1</v>
      </c>
      <c r="UW48" s="748">
        <v>1</v>
      </c>
      <c r="UX48" s="748">
        <v>1</v>
      </c>
      <c r="UY48" s="750">
        <v>0.65</v>
      </c>
      <c r="UZ48" s="749"/>
      <c r="VA48" s="749"/>
      <c r="VB48" s="748">
        <v>1</v>
      </c>
      <c r="VC48" s="767">
        <v>1</v>
      </c>
      <c r="VD48" s="761">
        <v>1</v>
      </c>
      <c r="VE48" s="761">
        <v>1</v>
      </c>
      <c r="VF48" s="762">
        <v>0.65</v>
      </c>
      <c r="VG48" s="763"/>
      <c r="VH48" s="763"/>
      <c r="VI48" s="761">
        <v>1</v>
      </c>
      <c r="VJ48" s="761">
        <v>1</v>
      </c>
      <c r="VK48" s="761">
        <v>1</v>
      </c>
      <c r="VL48" s="761">
        <v>1</v>
      </c>
      <c r="VM48" s="762">
        <v>0.65</v>
      </c>
      <c r="VN48" s="763"/>
      <c r="VO48" s="763"/>
      <c r="VP48" s="761">
        <v>1</v>
      </c>
      <c r="VQ48" s="761">
        <v>1</v>
      </c>
      <c r="VR48" s="761">
        <v>1</v>
      </c>
      <c r="VS48" s="761">
        <v>1</v>
      </c>
      <c r="VT48" s="762">
        <v>0.65</v>
      </c>
      <c r="VU48" s="763"/>
      <c r="VV48" s="763"/>
      <c r="VW48" s="761">
        <v>1</v>
      </c>
      <c r="VX48" s="761">
        <v>1</v>
      </c>
      <c r="VY48" s="761">
        <v>1</v>
      </c>
      <c r="VZ48" s="761">
        <v>1</v>
      </c>
      <c r="WA48" s="762">
        <v>0.65</v>
      </c>
      <c r="WB48" s="763"/>
      <c r="WC48" s="763"/>
      <c r="WD48" s="761">
        <v>1</v>
      </c>
      <c r="WE48" s="761">
        <v>1</v>
      </c>
      <c r="WF48" s="761">
        <v>1</v>
      </c>
      <c r="WG48" s="761">
        <v>0</v>
      </c>
      <c r="WH48" s="762">
        <v>0</v>
      </c>
      <c r="WI48" s="763"/>
      <c r="WJ48" s="763"/>
      <c r="WK48" s="761">
        <v>1</v>
      </c>
      <c r="WL48" s="761">
        <v>1</v>
      </c>
      <c r="WM48" s="761">
        <v>1</v>
      </c>
      <c r="WN48" s="761">
        <v>1</v>
      </c>
      <c r="WO48" s="762">
        <v>0.65</v>
      </c>
      <c r="WP48" s="763"/>
      <c r="WQ48" s="763"/>
      <c r="WR48" s="761">
        <v>0</v>
      </c>
      <c r="WS48" s="761">
        <v>0</v>
      </c>
      <c r="WT48" s="761">
        <v>1</v>
      </c>
      <c r="WU48" s="761">
        <v>1</v>
      </c>
      <c r="WV48" s="762">
        <v>0.65</v>
      </c>
      <c r="WW48" s="763"/>
      <c r="WX48" s="763"/>
      <c r="WY48" s="761">
        <v>1</v>
      </c>
      <c r="WZ48" s="761">
        <v>1</v>
      </c>
      <c r="XA48" s="761">
        <v>1</v>
      </c>
      <c r="XB48" s="761">
        <v>1</v>
      </c>
      <c r="XC48" s="762">
        <v>0.65</v>
      </c>
      <c r="XD48" s="763"/>
      <c r="XE48" s="763"/>
      <c r="XF48" s="761">
        <v>1</v>
      </c>
      <c r="XG48" s="761">
        <v>1</v>
      </c>
      <c r="XH48" s="761">
        <v>1</v>
      </c>
      <c r="XI48" s="761">
        <v>0</v>
      </c>
      <c r="XJ48" s="762">
        <v>0</v>
      </c>
      <c r="XK48" s="763"/>
      <c r="XL48" s="763"/>
      <c r="XM48" s="761">
        <v>0</v>
      </c>
      <c r="XN48" s="761">
        <v>1</v>
      </c>
      <c r="XO48" s="761">
        <v>1</v>
      </c>
      <c r="XP48" s="761">
        <v>1</v>
      </c>
      <c r="XQ48" s="762">
        <v>0.65</v>
      </c>
      <c r="XR48" s="763"/>
      <c r="XS48" s="763"/>
      <c r="XT48" s="761">
        <v>1</v>
      </c>
      <c r="XU48" s="761">
        <v>1</v>
      </c>
      <c r="XV48" s="761">
        <v>1</v>
      </c>
      <c r="XW48" s="761">
        <v>1</v>
      </c>
      <c r="XX48" s="762">
        <v>0.65</v>
      </c>
      <c r="XY48" s="763"/>
      <c r="XZ48" s="763"/>
      <c r="YA48" s="761">
        <v>1</v>
      </c>
      <c r="YB48" s="761">
        <v>1</v>
      </c>
      <c r="YC48" s="761">
        <v>1</v>
      </c>
      <c r="YD48" s="761">
        <v>1</v>
      </c>
      <c r="YE48" s="762">
        <v>0.65</v>
      </c>
      <c r="YF48" s="763"/>
      <c r="YG48" s="763"/>
      <c r="YH48" s="761">
        <v>1</v>
      </c>
      <c r="YI48" s="761">
        <v>1</v>
      </c>
      <c r="YJ48" s="761">
        <v>0</v>
      </c>
      <c r="YK48" s="761">
        <v>0</v>
      </c>
      <c r="YL48" s="761">
        <v>0</v>
      </c>
      <c r="YM48" s="763"/>
      <c r="YN48" s="763"/>
      <c r="YO48" s="761">
        <v>0</v>
      </c>
      <c r="YP48" s="761">
        <v>0</v>
      </c>
      <c r="YQ48" s="761">
        <v>0</v>
      </c>
      <c r="YR48" s="761">
        <v>0</v>
      </c>
      <c r="YS48" s="761">
        <v>0</v>
      </c>
      <c r="YT48" s="763"/>
      <c r="YU48" s="763"/>
      <c r="YV48" s="761">
        <v>0</v>
      </c>
      <c r="YW48" s="761">
        <v>0</v>
      </c>
      <c r="YX48" s="761">
        <v>1</v>
      </c>
      <c r="YY48" s="761">
        <v>1</v>
      </c>
      <c r="YZ48" s="762">
        <v>0.65</v>
      </c>
      <c r="ZA48" s="763"/>
      <c r="ZB48" s="763"/>
      <c r="ZC48" s="761">
        <v>1</v>
      </c>
      <c r="ZD48" s="761">
        <v>1</v>
      </c>
      <c r="ZE48" s="761">
        <v>1</v>
      </c>
      <c r="ZF48" s="761">
        <v>1</v>
      </c>
      <c r="ZG48" s="762">
        <v>0.65</v>
      </c>
      <c r="ZH48" s="763"/>
      <c r="ZI48" s="763"/>
      <c r="ZJ48" s="761">
        <v>1</v>
      </c>
      <c r="ZK48" s="761">
        <v>1</v>
      </c>
      <c r="ZL48" s="761">
        <v>1</v>
      </c>
      <c r="ZM48" s="761">
        <v>1</v>
      </c>
      <c r="ZN48" s="762">
        <v>0.65</v>
      </c>
      <c r="ZO48" s="763"/>
      <c r="ZP48" s="763"/>
      <c r="ZQ48" s="761">
        <v>1</v>
      </c>
      <c r="ZR48" s="761">
        <v>1</v>
      </c>
      <c r="ZS48" s="761">
        <v>1</v>
      </c>
      <c r="ZT48" s="761">
        <v>1</v>
      </c>
      <c r="ZU48" s="762">
        <v>0.65</v>
      </c>
      <c r="ZV48" s="763"/>
      <c r="ZW48" s="763"/>
      <c r="ZX48" s="761">
        <v>1</v>
      </c>
      <c r="ZY48" s="761">
        <v>1</v>
      </c>
      <c r="ZZ48" s="761">
        <v>1</v>
      </c>
      <c r="AAA48" s="761">
        <v>1</v>
      </c>
      <c r="AAB48" s="762">
        <v>0.65</v>
      </c>
      <c r="AAC48" s="763"/>
      <c r="AAD48" s="763"/>
      <c r="AAE48" s="761">
        <v>1</v>
      </c>
      <c r="AAF48" s="761">
        <v>1</v>
      </c>
      <c r="AAG48" s="761">
        <v>1</v>
      </c>
      <c r="AAH48" s="761">
        <v>1</v>
      </c>
      <c r="AAI48" s="762">
        <v>0.65</v>
      </c>
      <c r="AAJ48" s="763"/>
      <c r="AAK48" s="763"/>
      <c r="AAL48" s="761">
        <v>1</v>
      </c>
      <c r="AAM48" s="761">
        <v>1</v>
      </c>
      <c r="AAN48" s="761">
        <v>1</v>
      </c>
      <c r="AAO48" s="761">
        <v>1</v>
      </c>
      <c r="AAP48" s="762">
        <v>0.65</v>
      </c>
      <c r="AAQ48" s="763"/>
      <c r="AAR48" s="763"/>
      <c r="AAS48" s="761">
        <v>1</v>
      </c>
      <c r="AAT48" s="761">
        <v>1</v>
      </c>
      <c r="AAU48" s="761">
        <v>1</v>
      </c>
      <c r="AAV48" s="761">
        <v>1</v>
      </c>
      <c r="AAW48" s="762">
        <v>0.65</v>
      </c>
      <c r="AAX48" s="763"/>
      <c r="AAY48" s="763"/>
      <c r="AAZ48" s="761">
        <v>1</v>
      </c>
      <c r="ABA48" s="761">
        <v>1</v>
      </c>
      <c r="ABB48" s="761">
        <v>1</v>
      </c>
      <c r="ABC48" s="761">
        <v>1</v>
      </c>
      <c r="ABD48" s="762">
        <v>0.65</v>
      </c>
      <c r="ABE48" s="763"/>
      <c r="ABF48" s="763"/>
      <c r="ABG48" s="761">
        <v>1</v>
      </c>
      <c r="ABH48" s="761">
        <v>1</v>
      </c>
      <c r="ABI48" s="761">
        <v>1</v>
      </c>
      <c r="ABJ48" s="761">
        <v>1</v>
      </c>
      <c r="ABK48" s="762">
        <v>0.65</v>
      </c>
      <c r="ABL48" s="763"/>
      <c r="ABM48" s="763"/>
      <c r="ABN48" s="761">
        <v>1</v>
      </c>
      <c r="ABO48" s="761">
        <v>1</v>
      </c>
      <c r="ABP48" s="761">
        <v>1</v>
      </c>
      <c r="ABQ48" s="761">
        <v>1</v>
      </c>
      <c r="ABR48" s="762">
        <v>0.65</v>
      </c>
      <c r="ABS48" s="763"/>
      <c r="ABT48" s="763"/>
      <c r="ABU48" s="761">
        <v>1</v>
      </c>
      <c r="ABV48" s="761">
        <v>1</v>
      </c>
      <c r="ABW48" s="761">
        <v>1</v>
      </c>
      <c r="ABX48" s="761">
        <v>1</v>
      </c>
      <c r="ABY48" s="762">
        <v>0.65</v>
      </c>
      <c r="ABZ48" s="763"/>
      <c r="ACA48" s="763"/>
      <c r="ACB48" s="761">
        <v>0</v>
      </c>
      <c r="ACC48" s="761">
        <v>0</v>
      </c>
      <c r="ACD48" s="761">
        <v>0</v>
      </c>
      <c r="ACE48" s="761">
        <v>1</v>
      </c>
      <c r="ACF48" s="762">
        <v>0.65</v>
      </c>
      <c r="ACG48" s="763"/>
      <c r="ACH48" s="763"/>
      <c r="ACI48" s="761">
        <v>0</v>
      </c>
      <c r="ACJ48" s="761">
        <v>0</v>
      </c>
      <c r="ACK48" s="761">
        <v>1</v>
      </c>
      <c r="ACL48" s="761">
        <v>1</v>
      </c>
      <c r="ACM48" s="762">
        <v>0.65</v>
      </c>
      <c r="ACN48" s="763"/>
      <c r="ACO48" s="763"/>
      <c r="ACP48" s="761">
        <v>1</v>
      </c>
      <c r="ACQ48" s="761">
        <v>1</v>
      </c>
      <c r="ACR48" s="761">
        <v>1</v>
      </c>
      <c r="ACS48" s="761">
        <v>1</v>
      </c>
      <c r="ACT48" s="762">
        <v>0.65</v>
      </c>
      <c r="ACU48" s="763"/>
      <c r="ACV48" s="763"/>
      <c r="ACW48" s="761">
        <v>1</v>
      </c>
      <c r="ACX48" s="761">
        <v>1</v>
      </c>
      <c r="ACY48" s="761">
        <v>1</v>
      </c>
      <c r="ACZ48" s="761">
        <v>1</v>
      </c>
      <c r="ADA48" s="762">
        <v>0.65</v>
      </c>
      <c r="ADB48" s="763"/>
      <c r="ADC48" s="763"/>
      <c r="ADD48" s="761">
        <v>1</v>
      </c>
      <c r="ADE48" s="761">
        <v>1</v>
      </c>
      <c r="ADF48" s="761">
        <v>1</v>
      </c>
      <c r="ADG48" s="761">
        <v>1</v>
      </c>
      <c r="ADH48" s="762">
        <v>0</v>
      </c>
      <c r="ADI48" s="763"/>
      <c r="ADJ48" s="763"/>
      <c r="ADK48" s="761">
        <v>1</v>
      </c>
      <c r="ADL48" s="761">
        <v>1</v>
      </c>
      <c r="ADM48" s="761">
        <v>1</v>
      </c>
      <c r="ADN48" s="761">
        <v>1</v>
      </c>
      <c r="ADO48" s="762">
        <v>0.65</v>
      </c>
      <c r="ADP48" s="763"/>
      <c r="ADQ48" s="763"/>
      <c r="ADR48" s="761">
        <v>1</v>
      </c>
      <c r="ADS48" s="761">
        <v>1</v>
      </c>
      <c r="ADT48" s="761">
        <v>1</v>
      </c>
      <c r="ADU48" s="761">
        <v>1</v>
      </c>
      <c r="ADV48" s="762">
        <v>0.65</v>
      </c>
      <c r="ADW48" s="763"/>
      <c r="ADX48" s="763"/>
      <c r="ADY48" s="761">
        <v>1</v>
      </c>
      <c r="ADZ48" s="761">
        <v>1</v>
      </c>
      <c r="AEA48" s="761">
        <v>1</v>
      </c>
      <c r="AEB48" s="761">
        <v>1</v>
      </c>
      <c r="AEC48" s="762">
        <v>0.65</v>
      </c>
      <c r="AED48" s="763"/>
      <c r="AEE48" s="763"/>
      <c r="AEF48" s="761">
        <v>1</v>
      </c>
      <c r="AEG48" s="761">
        <v>1</v>
      </c>
      <c r="AEH48" s="761">
        <v>1</v>
      </c>
      <c r="AEI48" s="761">
        <v>1</v>
      </c>
      <c r="AEJ48" s="762">
        <v>0.65</v>
      </c>
      <c r="AEK48" s="763"/>
      <c r="AEL48" s="763"/>
      <c r="AEM48" s="761">
        <v>1</v>
      </c>
      <c r="AEN48" s="761">
        <v>1</v>
      </c>
      <c r="AEO48" s="761">
        <v>1</v>
      </c>
      <c r="AEP48" s="761">
        <v>0</v>
      </c>
      <c r="AEQ48" s="762">
        <v>0.65</v>
      </c>
      <c r="AER48" s="763"/>
      <c r="AES48" s="763"/>
      <c r="AET48" s="761">
        <v>0</v>
      </c>
      <c r="AEU48" s="761">
        <v>0</v>
      </c>
      <c r="AEV48" s="761">
        <v>0</v>
      </c>
      <c r="AEW48" s="761">
        <v>0</v>
      </c>
      <c r="AEX48" s="761">
        <v>0</v>
      </c>
      <c r="AEY48" s="763"/>
      <c r="AEZ48" s="763"/>
      <c r="AFA48" s="761">
        <v>0</v>
      </c>
      <c r="AFB48" s="761">
        <v>0</v>
      </c>
      <c r="AFC48" s="761">
        <v>0</v>
      </c>
      <c r="AFD48" s="761">
        <v>0</v>
      </c>
      <c r="AFE48" s="761">
        <v>0</v>
      </c>
      <c r="AFF48" s="763"/>
      <c r="AFG48" s="763"/>
      <c r="AFH48" s="761">
        <v>1</v>
      </c>
      <c r="AFI48" s="761">
        <v>1</v>
      </c>
      <c r="AFJ48" s="761">
        <v>1</v>
      </c>
      <c r="AFK48" s="761">
        <v>1</v>
      </c>
      <c r="AFL48" s="762">
        <v>0.65</v>
      </c>
      <c r="AFM48" s="763"/>
      <c r="AFN48" s="763"/>
      <c r="AFO48" s="761">
        <v>1</v>
      </c>
      <c r="AFP48" s="761">
        <v>1</v>
      </c>
      <c r="AFQ48" s="761">
        <v>1</v>
      </c>
      <c r="AFR48" s="761">
        <v>1</v>
      </c>
      <c r="AFS48" s="762">
        <v>0.65</v>
      </c>
      <c r="AFT48" s="763"/>
      <c r="AFU48" s="763"/>
      <c r="AFV48" s="761">
        <v>1</v>
      </c>
      <c r="AFW48" s="761">
        <v>1</v>
      </c>
      <c r="AFX48" s="761">
        <v>1</v>
      </c>
      <c r="AFY48" s="761">
        <v>1</v>
      </c>
      <c r="AFZ48" s="762">
        <v>0.65</v>
      </c>
      <c r="AGA48" s="763"/>
      <c r="AGB48" s="763"/>
      <c r="AGC48" s="761">
        <v>1</v>
      </c>
      <c r="AGD48" s="761">
        <v>1</v>
      </c>
      <c r="AGE48" s="761">
        <v>1</v>
      </c>
      <c r="AGF48" s="761">
        <v>1</v>
      </c>
      <c r="AGG48" s="762">
        <v>0.65</v>
      </c>
      <c r="AGH48" s="763"/>
      <c r="AGI48" s="763"/>
      <c r="AGJ48" s="761">
        <v>1</v>
      </c>
      <c r="AGK48" s="761">
        <v>1</v>
      </c>
      <c r="AGL48" s="761">
        <v>1</v>
      </c>
      <c r="AGM48" s="761">
        <v>1</v>
      </c>
      <c r="AGN48" s="762">
        <v>0.65</v>
      </c>
      <c r="AGO48" s="763"/>
      <c r="AGP48" s="763"/>
      <c r="AGQ48" s="761">
        <v>1</v>
      </c>
      <c r="AGR48" s="761">
        <v>1</v>
      </c>
      <c r="AGS48" s="761">
        <v>1</v>
      </c>
      <c r="AGT48" s="761">
        <v>1</v>
      </c>
      <c r="AGU48" s="762">
        <v>0.65</v>
      </c>
      <c r="AGV48" s="763"/>
      <c r="AGW48" s="763"/>
      <c r="AGX48" s="761">
        <v>0</v>
      </c>
      <c r="AGY48" s="761">
        <v>0</v>
      </c>
      <c r="AGZ48" s="761">
        <v>0</v>
      </c>
      <c r="AHA48" s="761">
        <v>0</v>
      </c>
      <c r="AHB48" s="762">
        <v>0</v>
      </c>
      <c r="AHC48" s="763"/>
      <c r="AHD48" s="763"/>
      <c r="AHE48" s="761">
        <v>0</v>
      </c>
      <c r="AHF48" s="761">
        <v>0</v>
      </c>
      <c r="AHG48" s="761">
        <v>0</v>
      </c>
      <c r="AHH48" s="761">
        <v>1</v>
      </c>
      <c r="AHI48" s="762">
        <v>0</v>
      </c>
      <c r="AHJ48" s="763"/>
      <c r="AHK48" s="763"/>
      <c r="AHL48" s="761">
        <v>1</v>
      </c>
      <c r="AHM48" s="761">
        <v>1</v>
      </c>
      <c r="AHN48" s="761">
        <v>1</v>
      </c>
      <c r="AHO48" s="761">
        <v>1</v>
      </c>
      <c r="AHP48" s="762">
        <v>0.65</v>
      </c>
      <c r="AHQ48" s="763"/>
      <c r="AHR48" s="763"/>
      <c r="AHS48" s="761">
        <v>1</v>
      </c>
      <c r="AHT48" s="761">
        <v>1</v>
      </c>
      <c r="AHU48" s="761">
        <v>1</v>
      </c>
      <c r="AHV48" s="761">
        <v>1</v>
      </c>
      <c r="AHW48" s="762">
        <v>0.65</v>
      </c>
      <c r="AHX48" s="763"/>
      <c r="AHY48" s="763"/>
      <c r="AHZ48" s="761">
        <v>1</v>
      </c>
      <c r="AIA48" s="761">
        <v>1</v>
      </c>
      <c r="AIB48" s="761">
        <v>1</v>
      </c>
      <c r="AIC48" s="761">
        <v>1</v>
      </c>
      <c r="AID48" s="762">
        <v>0.65</v>
      </c>
      <c r="AIE48" s="763"/>
      <c r="AIF48" s="763"/>
      <c r="AIG48" s="761">
        <v>1</v>
      </c>
      <c r="AIH48" s="761">
        <v>1</v>
      </c>
      <c r="AII48" s="761">
        <v>1</v>
      </c>
      <c r="AIJ48" s="761">
        <v>1</v>
      </c>
      <c r="AIK48" s="762">
        <v>0.65</v>
      </c>
      <c r="AIL48" s="763"/>
      <c r="AIM48" s="763"/>
      <c r="AIN48" s="761">
        <v>1</v>
      </c>
      <c r="AIO48" s="761">
        <v>1</v>
      </c>
      <c r="AIP48" s="761">
        <v>1</v>
      </c>
      <c r="AIQ48" s="761">
        <v>1</v>
      </c>
      <c r="AIR48" s="762">
        <v>0.65</v>
      </c>
      <c r="AIS48" s="763"/>
      <c r="AIT48" s="763"/>
      <c r="AIU48" s="761">
        <v>1</v>
      </c>
      <c r="AIV48" s="761">
        <v>1</v>
      </c>
      <c r="AIW48" s="761">
        <v>1</v>
      </c>
      <c r="AIX48" s="761">
        <v>1</v>
      </c>
      <c r="AIY48" s="762">
        <v>0.65</v>
      </c>
      <c r="AIZ48" s="763"/>
      <c r="AJA48" s="763"/>
      <c r="AJB48" s="761">
        <v>1</v>
      </c>
      <c r="AJC48" s="761">
        <v>1</v>
      </c>
      <c r="AJD48" s="761">
        <v>1</v>
      </c>
      <c r="AJE48" s="761">
        <v>1</v>
      </c>
      <c r="AJF48" s="762">
        <v>0.65</v>
      </c>
      <c r="AJG48" s="763"/>
      <c r="AJH48" s="763"/>
      <c r="AJI48" s="761">
        <v>1</v>
      </c>
      <c r="AJJ48" s="761">
        <v>1</v>
      </c>
      <c r="AJK48" s="761">
        <v>1</v>
      </c>
      <c r="AJL48" s="761">
        <v>1</v>
      </c>
      <c r="AJM48" s="762">
        <v>0.65</v>
      </c>
      <c r="AJN48" s="763"/>
      <c r="AJO48" s="763"/>
      <c r="AJP48" s="761">
        <v>1</v>
      </c>
      <c r="AJQ48" s="761">
        <v>1</v>
      </c>
      <c r="AJR48" s="761">
        <v>1</v>
      </c>
      <c r="AJS48" s="761">
        <v>1</v>
      </c>
      <c r="AJT48" s="762">
        <v>0.65</v>
      </c>
      <c r="AJU48" s="763"/>
      <c r="AJV48" s="763"/>
      <c r="AJW48" s="761">
        <v>1</v>
      </c>
      <c r="AJX48" s="761">
        <v>1</v>
      </c>
      <c r="AJY48" s="761">
        <v>1</v>
      </c>
      <c r="AJZ48" s="761">
        <v>1</v>
      </c>
      <c r="AKA48" s="762">
        <v>0.65</v>
      </c>
      <c r="AKB48" s="763"/>
      <c r="AKC48" s="763"/>
      <c r="AKD48" s="761">
        <v>1</v>
      </c>
      <c r="AKE48" s="761">
        <v>1</v>
      </c>
      <c r="AKF48" s="761">
        <v>1</v>
      </c>
      <c r="AKG48" s="761">
        <v>1</v>
      </c>
      <c r="AKH48" s="762">
        <v>0.65</v>
      </c>
      <c r="AKI48" s="763"/>
      <c r="AKJ48" s="763"/>
      <c r="AKK48" s="761">
        <v>1</v>
      </c>
      <c r="AKL48" s="761">
        <v>1</v>
      </c>
      <c r="AKM48" s="761">
        <v>1</v>
      </c>
      <c r="AKN48" s="761">
        <v>1</v>
      </c>
      <c r="AKO48" s="762">
        <v>0.65</v>
      </c>
      <c r="AKP48" s="763"/>
      <c r="AKQ48" s="763"/>
      <c r="AKR48" s="761">
        <v>1</v>
      </c>
      <c r="AKS48" s="761">
        <v>1</v>
      </c>
      <c r="AKT48" s="761">
        <v>0</v>
      </c>
      <c r="AKU48" s="761">
        <v>1</v>
      </c>
      <c r="AKV48" s="762">
        <v>0.65</v>
      </c>
      <c r="AKW48" s="763"/>
      <c r="AKX48" s="763"/>
      <c r="AKY48" s="761">
        <v>1</v>
      </c>
      <c r="AKZ48" s="761">
        <v>1</v>
      </c>
      <c r="ALA48" s="761">
        <v>1</v>
      </c>
      <c r="ALB48" s="761">
        <v>1</v>
      </c>
      <c r="ALC48" s="762">
        <v>0.65</v>
      </c>
      <c r="ALD48" s="763"/>
      <c r="ALE48" s="763"/>
      <c r="ALF48" s="761">
        <v>1</v>
      </c>
      <c r="ALG48" s="761">
        <v>1</v>
      </c>
      <c r="ALH48" s="761">
        <v>1</v>
      </c>
      <c r="ALI48" s="761">
        <v>1</v>
      </c>
      <c r="ALJ48" s="762">
        <v>0.65</v>
      </c>
      <c r="ALK48" s="763"/>
      <c r="ALL48" s="763"/>
      <c r="ALM48" s="761">
        <v>1</v>
      </c>
      <c r="ALN48" s="761">
        <v>1</v>
      </c>
      <c r="ALO48" s="761">
        <v>1</v>
      </c>
      <c r="ALP48" s="761">
        <v>1</v>
      </c>
      <c r="ALQ48" s="762">
        <v>0.65</v>
      </c>
      <c r="ALR48" s="763"/>
      <c r="ALS48" s="763"/>
      <c r="ALT48" s="761">
        <v>1</v>
      </c>
      <c r="ALU48" s="761">
        <v>1</v>
      </c>
      <c r="ALV48" s="761">
        <v>1</v>
      </c>
      <c r="ALW48" s="761">
        <v>1</v>
      </c>
      <c r="ALX48" s="762">
        <v>0.65</v>
      </c>
      <c r="ALY48" s="763"/>
      <c r="ALZ48" s="763"/>
      <c r="AMA48" s="761">
        <v>1</v>
      </c>
      <c r="AMB48" s="761">
        <v>1</v>
      </c>
      <c r="AMC48" s="761">
        <v>1</v>
      </c>
      <c r="AMD48" s="761">
        <v>1</v>
      </c>
      <c r="AME48" s="762">
        <v>0.65</v>
      </c>
      <c r="AMF48" s="763"/>
      <c r="AMG48" s="763"/>
      <c r="AMH48" s="761">
        <v>1</v>
      </c>
      <c r="AMI48" s="761">
        <v>1</v>
      </c>
      <c r="AMJ48" s="761">
        <v>1</v>
      </c>
      <c r="AMK48" s="761">
        <v>0</v>
      </c>
      <c r="AML48" s="762">
        <v>0</v>
      </c>
      <c r="AMM48" s="763"/>
      <c r="AMN48" s="763"/>
      <c r="AMO48" s="761">
        <v>1</v>
      </c>
      <c r="AMP48" s="761">
        <v>1</v>
      </c>
      <c r="AMQ48" s="761">
        <v>1</v>
      </c>
      <c r="AMR48" s="761">
        <v>0</v>
      </c>
      <c r="AMS48" s="762">
        <v>0</v>
      </c>
      <c r="AMT48" s="763"/>
      <c r="AMU48" s="763"/>
      <c r="AMV48" s="761">
        <v>1</v>
      </c>
      <c r="AMW48" s="761">
        <v>1</v>
      </c>
      <c r="AMX48" s="761">
        <v>0</v>
      </c>
      <c r="AMY48" s="761">
        <v>1</v>
      </c>
      <c r="AMZ48" s="762">
        <v>0.65</v>
      </c>
      <c r="ANA48" s="763"/>
      <c r="ANB48" s="763"/>
      <c r="ANC48" s="761">
        <v>1</v>
      </c>
      <c r="AND48" s="761">
        <v>1</v>
      </c>
      <c r="ANE48" s="761">
        <v>1</v>
      </c>
      <c r="ANF48" s="761">
        <v>1</v>
      </c>
      <c r="ANG48" s="762">
        <v>0.65</v>
      </c>
      <c r="ANH48" s="763"/>
      <c r="ANI48" s="763"/>
      <c r="ANJ48" s="761">
        <v>1</v>
      </c>
      <c r="ANK48" s="761">
        <v>1</v>
      </c>
      <c r="ANL48" s="761">
        <v>1</v>
      </c>
      <c r="ANM48" s="761">
        <v>1</v>
      </c>
      <c r="ANN48" s="762">
        <v>0.65</v>
      </c>
      <c r="ANO48" s="763"/>
      <c r="ANP48" s="763"/>
      <c r="ANQ48" s="761">
        <v>1</v>
      </c>
      <c r="ANR48" s="761">
        <v>1</v>
      </c>
      <c r="ANS48" s="761">
        <v>1</v>
      </c>
      <c r="ANT48" s="761">
        <v>1</v>
      </c>
      <c r="ANU48" s="762">
        <v>0.65</v>
      </c>
      <c r="ANV48" s="763"/>
      <c r="ANW48" s="763"/>
      <c r="ANX48" s="761">
        <v>1</v>
      </c>
      <c r="ANY48" s="761">
        <v>1</v>
      </c>
      <c r="ANZ48" s="761">
        <v>1</v>
      </c>
      <c r="AOA48" s="761">
        <v>1</v>
      </c>
      <c r="AOB48" s="762">
        <v>0.65</v>
      </c>
      <c r="AOC48" s="763"/>
      <c r="AOD48" s="763"/>
      <c r="AOE48" s="761">
        <v>1</v>
      </c>
      <c r="AOF48" s="761">
        <v>1</v>
      </c>
      <c r="AOG48" s="761">
        <v>1</v>
      </c>
      <c r="AOH48" s="761">
        <v>1</v>
      </c>
      <c r="AOI48" s="762">
        <v>0.65</v>
      </c>
      <c r="AOJ48" s="763"/>
      <c r="AOK48" s="763"/>
      <c r="AOL48" s="761">
        <v>1</v>
      </c>
      <c r="AOM48" s="761">
        <v>1</v>
      </c>
      <c r="AON48" s="761">
        <v>1</v>
      </c>
      <c r="AOO48" s="761">
        <v>1</v>
      </c>
      <c r="AOP48" s="762">
        <v>0.65</v>
      </c>
      <c r="AOQ48" s="763"/>
      <c r="AOR48" s="763"/>
      <c r="AOS48" s="761">
        <v>1</v>
      </c>
      <c r="AOT48" s="761">
        <v>1</v>
      </c>
      <c r="AOU48" s="761">
        <v>1</v>
      </c>
      <c r="AOV48" s="761">
        <v>1</v>
      </c>
      <c r="AOW48" s="762">
        <v>0.65</v>
      </c>
    </row>
    <row r="49" spans="1:1089" s="764" customFormat="1" ht="10.5" customHeight="1">
      <c r="A49" s="771" t="s">
        <v>196</v>
      </c>
      <c r="B49" s="771" t="s">
        <v>197</v>
      </c>
      <c r="C49" s="772" t="str">
        <f t="shared" si="1"/>
        <v>Paweł Szymański</v>
      </c>
      <c r="D49" s="772" t="s">
        <v>137</v>
      </c>
      <c r="E49" s="771" t="s">
        <v>8</v>
      </c>
      <c r="F49" s="757"/>
      <c r="G49" s="713">
        <v>1</v>
      </c>
      <c r="H49" s="713">
        <v>1</v>
      </c>
      <c r="I49" s="713">
        <v>1</v>
      </c>
      <c r="J49" s="713">
        <v>1</v>
      </c>
      <c r="K49" s="714">
        <v>0.65</v>
      </c>
      <c r="L49" s="715">
        <v>0</v>
      </c>
      <c r="M49" s="715">
        <v>0</v>
      </c>
      <c r="N49" s="713">
        <v>1</v>
      </c>
      <c r="O49" s="713">
        <v>1</v>
      </c>
      <c r="P49" s="713">
        <v>1</v>
      </c>
      <c r="Q49" s="713">
        <v>1</v>
      </c>
      <c r="R49" s="714">
        <v>0.65</v>
      </c>
      <c r="S49" s="715">
        <v>0</v>
      </c>
      <c r="T49" s="715">
        <v>0</v>
      </c>
      <c r="U49" s="713">
        <v>1</v>
      </c>
      <c r="V49" s="713">
        <v>1</v>
      </c>
      <c r="W49" s="713">
        <v>1</v>
      </c>
      <c r="X49" s="713">
        <v>1</v>
      </c>
      <c r="Y49" s="714">
        <v>0.65</v>
      </c>
      <c r="Z49" s="715">
        <v>0</v>
      </c>
      <c r="AA49" s="715">
        <v>0</v>
      </c>
      <c r="AB49" s="713">
        <v>0</v>
      </c>
      <c r="AC49" s="713">
        <v>1</v>
      </c>
      <c r="AD49" s="713">
        <v>1</v>
      </c>
      <c r="AE49" s="713">
        <v>1</v>
      </c>
      <c r="AF49" s="714">
        <v>0.65</v>
      </c>
      <c r="AG49" s="715">
        <v>0</v>
      </c>
      <c r="AH49" s="715">
        <v>0</v>
      </c>
      <c r="AI49" s="713">
        <v>1</v>
      </c>
      <c r="AJ49" s="713">
        <v>1</v>
      </c>
      <c r="AK49" s="713">
        <v>1</v>
      </c>
      <c r="AL49" s="713">
        <v>1</v>
      </c>
      <c r="AM49" s="714">
        <v>0.65</v>
      </c>
      <c r="AN49" s="715">
        <v>0</v>
      </c>
      <c r="AO49" s="715">
        <v>0</v>
      </c>
      <c r="AP49" s="713">
        <v>1</v>
      </c>
      <c r="AQ49" s="713">
        <v>1</v>
      </c>
      <c r="AR49" s="713">
        <v>1</v>
      </c>
      <c r="AS49" s="713">
        <v>1</v>
      </c>
      <c r="AT49" s="714">
        <v>0.65</v>
      </c>
      <c r="AU49" s="715">
        <v>0</v>
      </c>
      <c r="AV49" s="715">
        <v>0</v>
      </c>
      <c r="AW49" s="713">
        <v>1</v>
      </c>
      <c r="AX49" s="713">
        <v>1</v>
      </c>
      <c r="AY49" s="713">
        <v>1</v>
      </c>
      <c r="AZ49" s="713">
        <v>1</v>
      </c>
      <c r="BA49" s="714">
        <v>0.65</v>
      </c>
      <c r="BB49" s="715">
        <v>0</v>
      </c>
      <c r="BC49" s="715">
        <v>0</v>
      </c>
      <c r="BD49" s="716">
        <v>1</v>
      </c>
      <c r="BE49" s="716">
        <v>1</v>
      </c>
      <c r="BF49" s="716">
        <v>0</v>
      </c>
      <c r="BG49" s="716">
        <v>1</v>
      </c>
      <c r="BH49" s="716">
        <v>0</v>
      </c>
      <c r="BI49" s="717">
        <v>0</v>
      </c>
      <c r="BJ49" s="717">
        <v>0</v>
      </c>
      <c r="BK49" s="716">
        <v>1</v>
      </c>
      <c r="BL49" s="716">
        <v>1</v>
      </c>
      <c r="BM49" s="716">
        <v>1</v>
      </c>
      <c r="BN49" s="716">
        <v>1</v>
      </c>
      <c r="BO49" s="718">
        <v>0.65</v>
      </c>
      <c r="BP49" s="717">
        <v>0</v>
      </c>
      <c r="BQ49" s="717">
        <v>0</v>
      </c>
      <c r="BR49" s="716">
        <v>1</v>
      </c>
      <c r="BS49" s="716">
        <v>1</v>
      </c>
      <c r="BT49" s="716">
        <v>1</v>
      </c>
      <c r="BU49" s="716">
        <v>1</v>
      </c>
      <c r="BV49" s="718">
        <v>0.65</v>
      </c>
      <c r="BW49" s="717">
        <v>0</v>
      </c>
      <c r="BX49" s="717">
        <v>0</v>
      </c>
      <c r="BY49" s="716">
        <v>1</v>
      </c>
      <c r="BZ49" s="716">
        <v>1</v>
      </c>
      <c r="CA49" s="716">
        <v>1</v>
      </c>
      <c r="CB49" s="716">
        <v>1</v>
      </c>
      <c r="CC49" s="718">
        <v>0.65</v>
      </c>
      <c r="CD49" s="717">
        <v>0</v>
      </c>
      <c r="CE49" s="717">
        <v>0</v>
      </c>
      <c r="CF49" s="716">
        <v>1</v>
      </c>
      <c r="CG49" s="716">
        <v>1</v>
      </c>
      <c r="CH49" s="716">
        <v>1</v>
      </c>
      <c r="CI49" s="716">
        <v>0</v>
      </c>
      <c r="CJ49" s="718">
        <v>0.65</v>
      </c>
      <c r="CK49" s="717">
        <v>0</v>
      </c>
      <c r="CL49" s="717">
        <v>0</v>
      </c>
      <c r="CM49" s="716">
        <v>1</v>
      </c>
      <c r="CN49" s="716">
        <v>1</v>
      </c>
      <c r="CO49" s="716">
        <v>1</v>
      </c>
      <c r="CP49" s="716">
        <v>1</v>
      </c>
      <c r="CQ49" s="718">
        <v>0.65</v>
      </c>
      <c r="CR49" s="717">
        <v>0</v>
      </c>
      <c r="CS49" s="717">
        <v>0</v>
      </c>
      <c r="CT49" s="716">
        <v>1</v>
      </c>
      <c r="CU49" s="716">
        <v>1</v>
      </c>
      <c r="CV49" s="716">
        <v>1</v>
      </c>
      <c r="CW49" s="716">
        <v>1</v>
      </c>
      <c r="CX49" s="718">
        <v>0.65</v>
      </c>
      <c r="CY49" s="717">
        <v>0</v>
      </c>
      <c r="CZ49" s="717">
        <v>0</v>
      </c>
      <c r="DA49" s="716">
        <v>1</v>
      </c>
      <c r="DB49" s="716">
        <v>1</v>
      </c>
      <c r="DC49" s="716">
        <v>1</v>
      </c>
      <c r="DD49" s="716">
        <v>1</v>
      </c>
      <c r="DE49" s="718">
        <v>0.65</v>
      </c>
      <c r="DF49" s="717">
        <v>0</v>
      </c>
      <c r="DG49" s="717">
        <v>0</v>
      </c>
      <c r="DH49" s="716">
        <v>0</v>
      </c>
      <c r="DI49" s="716">
        <v>1</v>
      </c>
      <c r="DJ49" s="716">
        <v>1</v>
      </c>
      <c r="DK49" s="716">
        <v>1</v>
      </c>
      <c r="DL49" s="718">
        <v>0.65</v>
      </c>
      <c r="DM49" s="717">
        <v>0</v>
      </c>
      <c r="DN49" s="717">
        <v>0</v>
      </c>
      <c r="DO49" s="716">
        <v>1</v>
      </c>
      <c r="DP49" s="716">
        <v>1</v>
      </c>
      <c r="DQ49" s="716">
        <v>1</v>
      </c>
      <c r="DR49" s="716">
        <v>1</v>
      </c>
      <c r="DS49" s="718">
        <v>0.65</v>
      </c>
      <c r="DT49" s="717">
        <v>0</v>
      </c>
      <c r="DU49" s="717">
        <v>0</v>
      </c>
      <c r="DV49" s="716">
        <v>1</v>
      </c>
      <c r="DW49" s="716">
        <v>1</v>
      </c>
      <c r="DX49" s="716">
        <v>1</v>
      </c>
      <c r="DY49" s="716">
        <v>1</v>
      </c>
      <c r="DZ49" s="718">
        <v>0.65</v>
      </c>
      <c r="EA49" s="717">
        <v>0</v>
      </c>
      <c r="EB49" s="717">
        <v>0</v>
      </c>
      <c r="EC49" s="716">
        <v>1</v>
      </c>
      <c r="ED49" s="716">
        <v>1</v>
      </c>
      <c r="EE49" s="716">
        <v>1</v>
      </c>
      <c r="EF49" s="716">
        <v>1</v>
      </c>
      <c r="EG49" s="718">
        <v>0.65</v>
      </c>
      <c r="EH49" s="717">
        <v>0</v>
      </c>
      <c r="EI49" s="717">
        <v>0</v>
      </c>
      <c r="EJ49" s="716">
        <v>0</v>
      </c>
      <c r="EK49" s="716">
        <v>0</v>
      </c>
      <c r="EL49" s="716">
        <v>0</v>
      </c>
      <c r="EM49" s="716">
        <v>0</v>
      </c>
      <c r="EN49" s="718">
        <v>0</v>
      </c>
      <c r="EO49" s="717">
        <v>0</v>
      </c>
      <c r="EP49" s="717">
        <v>0</v>
      </c>
      <c r="EQ49" s="716">
        <v>0</v>
      </c>
      <c r="ER49" s="716">
        <v>0</v>
      </c>
      <c r="ES49" s="716">
        <v>0</v>
      </c>
      <c r="ET49" s="716">
        <v>0</v>
      </c>
      <c r="EU49" s="718">
        <v>0</v>
      </c>
      <c r="EV49" s="717">
        <v>0</v>
      </c>
      <c r="EW49" s="717">
        <v>0</v>
      </c>
      <c r="EX49" s="716">
        <v>1</v>
      </c>
      <c r="EY49" s="716">
        <v>1</v>
      </c>
      <c r="EZ49" s="716">
        <v>1</v>
      </c>
      <c r="FA49" s="716">
        <v>1</v>
      </c>
      <c r="FB49" s="718">
        <v>0.65</v>
      </c>
      <c r="FC49" s="717">
        <v>0</v>
      </c>
      <c r="FD49" s="717">
        <v>0</v>
      </c>
      <c r="FE49" s="716">
        <v>1</v>
      </c>
      <c r="FF49" s="716">
        <v>1</v>
      </c>
      <c r="FG49" s="716">
        <v>1</v>
      </c>
      <c r="FH49" s="716">
        <v>0</v>
      </c>
      <c r="FI49" s="718">
        <v>0.65</v>
      </c>
      <c r="FJ49" s="717">
        <v>0</v>
      </c>
      <c r="FK49" s="717">
        <v>0</v>
      </c>
      <c r="FL49" s="716">
        <v>1</v>
      </c>
      <c r="FM49" s="716">
        <v>1</v>
      </c>
      <c r="FN49" s="716">
        <v>1</v>
      </c>
      <c r="FO49" s="716">
        <v>1</v>
      </c>
      <c r="FP49" s="718">
        <v>0.65</v>
      </c>
      <c r="FQ49" s="717">
        <v>0</v>
      </c>
      <c r="FR49" s="717">
        <v>0</v>
      </c>
      <c r="FS49" s="716">
        <v>1</v>
      </c>
      <c r="FT49" s="716">
        <v>1</v>
      </c>
      <c r="FU49" s="716">
        <v>1</v>
      </c>
      <c r="FV49" s="716">
        <v>1</v>
      </c>
      <c r="FW49" s="718">
        <v>0.65</v>
      </c>
      <c r="FX49" s="717">
        <v>0</v>
      </c>
      <c r="FY49" s="717">
        <v>0</v>
      </c>
      <c r="FZ49" s="716">
        <v>1</v>
      </c>
      <c r="GA49" s="716">
        <v>1</v>
      </c>
      <c r="GB49" s="716">
        <v>1</v>
      </c>
      <c r="GC49" s="716">
        <v>1</v>
      </c>
      <c r="GD49" s="718">
        <v>0.65</v>
      </c>
      <c r="GE49" s="717">
        <v>0</v>
      </c>
      <c r="GF49" s="717">
        <v>0</v>
      </c>
      <c r="GG49" s="716">
        <v>1</v>
      </c>
      <c r="GH49" s="716">
        <v>1</v>
      </c>
      <c r="GI49" s="716">
        <v>1</v>
      </c>
      <c r="GJ49" s="716">
        <v>0</v>
      </c>
      <c r="GK49" s="718">
        <v>0</v>
      </c>
      <c r="GL49" s="717">
        <v>0</v>
      </c>
      <c r="GM49" s="717">
        <v>0</v>
      </c>
      <c r="GN49" s="716">
        <v>1</v>
      </c>
      <c r="GO49" s="716">
        <v>1</v>
      </c>
      <c r="GP49" s="716">
        <v>1</v>
      </c>
      <c r="GQ49" s="716">
        <v>1</v>
      </c>
      <c r="GR49" s="718">
        <v>0.65</v>
      </c>
      <c r="GS49" s="717">
        <v>0</v>
      </c>
      <c r="GT49" s="717">
        <v>0</v>
      </c>
      <c r="GU49" s="716">
        <v>1</v>
      </c>
      <c r="GV49" s="716">
        <v>1</v>
      </c>
      <c r="GW49" s="716">
        <v>1</v>
      </c>
      <c r="GX49" s="716">
        <v>1</v>
      </c>
      <c r="GY49" s="718">
        <v>0</v>
      </c>
      <c r="GZ49" s="717">
        <v>0</v>
      </c>
      <c r="HA49" s="717">
        <v>0</v>
      </c>
      <c r="HB49" s="716">
        <v>1</v>
      </c>
      <c r="HC49" s="716">
        <v>0</v>
      </c>
      <c r="HD49" s="716">
        <v>0</v>
      </c>
      <c r="HE49" s="716">
        <v>0</v>
      </c>
      <c r="HF49" s="718">
        <v>0.65</v>
      </c>
      <c r="HG49" s="717">
        <v>0</v>
      </c>
      <c r="HH49" s="717">
        <v>0</v>
      </c>
      <c r="HI49" s="716">
        <v>1</v>
      </c>
      <c r="HJ49" s="716">
        <v>1</v>
      </c>
      <c r="HK49" s="716">
        <v>1</v>
      </c>
      <c r="HL49" s="716">
        <v>1</v>
      </c>
      <c r="HM49" s="718">
        <v>0.65</v>
      </c>
      <c r="HN49" s="717">
        <v>0</v>
      </c>
      <c r="HO49" s="717">
        <v>0</v>
      </c>
      <c r="HP49" s="716">
        <v>1</v>
      </c>
      <c r="HQ49" s="716">
        <v>1</v>
      </c>
      <c r="HR49" s="716">
        <v>1</v>
      </c>
      <c r="HS49" s="716">
        <v>1</v>
      </c>
      <c r="HT49" s="718">
        <v>0.65</v>
      </c>
      <c r="HU49" s="717">
        <v>0</v>
      </c>
      <c r="HV49" s="717">
        <v>0</v>
      </c>
      <c r="HW49" s="716">
        <v>1</v>
      </c>
      <c r="HX49" s="716">
        <v>1</v>
      </c>
      <c r="HY49" s="716">
        <v>1</v>
      </c>
      <c r="HZ49" s="716">
        <v>1</v>
      </c>
      <c r="IA49" s="718">
        <v>0.65</v>
      </c>
      <c r="IB49" s="717">
        <v>0</v>
      </c>
      <c r="IC49" s="717">
        <v>0</v>
      </c>
      <c r="ID49" s="716">
        <v>1</v>
      </c>
      <c r="IE49" s="716">
        <v>1</v>
      </c>
      <c r="IF49" s="716">
        <v>1</v>
      </c>
      <c r="IG49" s="716">
        <v>1</v>
      </c>
      <c r="IH49" s="718">
        <v>0</v>
      </c>
      <c r="II49" s="717">
        <v>0</v>
      </c>
      <c r="IJ49" s="717">
        <v>0</v>
      </c>
      <c r="IK49" s="716">
        <v>0</v>
      </c>
      <c r="IL49" s="716">
        <v>1</v>
      </c>
      <c r="IM49" s="716">
        <v>1</v>
      </c>
      <c r="IN49" s="716">
        <v>1</v>
      </c>
      <c r="IO49" s="718">
        <v>0.65</v>
      </c>
      <c r="IP49" s="717">
        <v>0</v>
      </c>
      <c r="IQ49" s="717">
        <v>0</v>
      </c>
      <c r="IR49" s="716">
        <v>0</v>
      </c>
      <c r="IS49" s="716">
        <v>1</v>
      </c>
      <c r="IT49" s="716">
        <v>1</v>
      </c>
      <c r="IU49" s="716">
        <v>1</v>
      </c>
      <c r="IV49" s="718">
        <v>0.65</v>
      </c>
      <c r="IW49" s="717">
        <v>0</v>
      </c>
      <c r="IX49" s="717">
        <v>0</v>
      </c>
      <c r="IY49" s="716">
        <v>1</v>
      </c>
      <c r="IZ49" s="716">
        <v>1</v>
      </c>
      <c r="JA49" s="716">
        <v>1</v>
      </c>
      <c r="JB49" s="716">
        <v>1</v>
      </c>
      <c r="JC49" s="718">
        <v>0.65</v>
      </c>
      <c r="JD49" s="717">
        <v>0</v>
      </c>
      <c r="JE49" s="717">
        <v>0</v>
      </c>
      <c r="JF49" s="716">
        <v>1</v>
      </c>
      <c r="JG49" s="716">
        <v>1</v>
      </c>
      <c r="JH49" s="716">
        <v>1</v>
      </c>
      <c r="JI49" s="716">
        <v>1</v>
      </c>
      <c r="JJ49" s="718">
        <v>0.65</v>
      </c>
      <c r="JK49" s="717">
        <v>0</v>
      </c>
      <c r="JL49" s="717">
        <v>0</v>
      </c>
      <c r="JM49" s="716">
        <v>1</v>
      </c>
      <c r="JN49" s="716">
        <v>1</v>
      </c>
      <c r="JO49" s="716">
        <v>1</v>
      </c>
      <c r="JP49" s="716">
        <v>0</v>
      </c>
      <c r="JQ49" s="718">
        <v>0.65</v>
      </c>
      <c r="JR49" s="717">
        <v>0</v>
      </c>
      <c r="JS49" s="717">
        <v>0</v>
      </c>
      <c r="JT49" s="716">
        <v>1</v>
      </c>
      <c r="JU49" s="716">
        <v>0</v>
      </c>
      <c r="JV49" s="716">
        <v>1</v>
      </c>
      <c r="JW49" s="716">
        <v>1</v>
      </c>
      <c r="JX49" s="718">
        <v>0.65</v>
      </c>
      <c r="JY49" s="717">
        <v>0</v>
      </c>
      <c r="JZ49" s="717">
        <v>0</v>
      </c>
      <c r="KA49" s="716">
        <v>1</v>
      </c>
      <c r="KB49" s="716">
        <v>1</v>
      </c>
      <c r="KC49" s="716">
        <v>0</v>
      </c>
      <c r="KD49" s="716">
        <v>1</v>
      </c>
      <c r="KE49" s="718">
        <v>0.65</v>
      </c>
      <c r="KF49" s="717">
        <v>0</v>
      </c>
      <c r="KG49" s="717">
        <v>0</v>
      </c>
      <c r="KH49" s="716">
        <v>0</v>
      </c>
      <c r="KI49" s="716">
        <v>0</v>
      </c>
      <c r="KJ49" s="717">
        <v>0</v>
      </c>
      <c r="KK49" s="717">
        <v>0</v>
      </c>
      <c r="KL49" s="718">
        <v>0</v>
      </c>
      <c r="KM49" s="717">
        <v>0</v>
      </c>
      <c r="KN49" s="717">
        <v>0</v>
      </c>
      <c r="KO49" s="716">
        <v>1</v>
      </c>
      <c r="KP49" s="716">
        <v>1</v>
      </c>
      <c r="KQ49" s="717">
        <v>0</v>
      </c>
      <c r="KR49" s="716">
        <v>1</v>
      </c>
      <c r="KS49" s="718">
        <v>0.65</v>
      </c>
      <c r="KT49" s="717">
        <v>0</v>
      </c>
      <c r="KU49" s="717">
        <v>0</v>
      </c>
      <c r="KV49" s="717">
        <v>0</v>
      </c>
      <c r="KW49" s="716">
        <v>1</v>
      </c>
      <c r="KX49" s="716">
        <v>1</v>
      </c>
      <c r="KY49" s="716">
        <v>0</v>
      </c>
      <c r="KZ49" s="718">
        <v>0.65</v>
      </c>
      <c r="LA49" s="717">
        <v>0</v>
      </c>
      <c r="LB49" s="717">
        <v>0</v>
      </c>
      <c r="LC49" s="716">
        <v>1</v>
      </c>
      <c r="LD49" s="716">
        <v>1</v>
      </c>
      <c r="LE49" s="716">
        <v>1</v>
      </c>
      <c r="LF49" s="716">
        <v>1</v>
      </c>
      <c r="LG49" s="718">
        <v>0.65</v>
      </c>
      <c r="LH49" s="717">
        <v>0</v>
      </c>
      <c r="LI49" s="717">
        <v>0</v>
      </c>
      <c r="LJ49" s="716">
        <v>1</v>
      </c>
      <c r="LK49" s="716">
        <v>1</v>
      </c>
      <c r="LL49" s="716">
        <v>1</v>
      </c>
      <c r="LM49" s="716">
        <v>1</v>
      </c>
      <c r="LN49" s="718">
        <v>0.65</v>
      </c>
      <c r="LO49" s="717">
        <v>0</v>
      </c>
      <c r="LP49" s="717">
        <v>0</v>
      </c>
      <c r="LQ49" s="716">
        <v>1</v>
      </c>
      <c r="LR49" s="716">
        <v>1</v>
      </c>
      <c r="LS49" s="716">
        <v>1</v>
      </c>
      <c r="LT49" s="716">
        <v>1</v>
      </c>
      <c r="LU49" s="718">
        <v>0.65</v>
      </c>
      <c r="LV49" s="717">
        <v>0</v>
      </c>
      <c r="LW49" s="717">
        <v>0</v>
      </c>
      <c r="LX49" s="716">
        <v>1</v>
      </c>
      <c r="LY49" s="716">
        <v>1</v>
      </c>
      <c r="LZ49" s="716">
        <v>1</v>
      </c>
      <c r="MA49" s="716">
        <v>1</v>
      </c>
      <c r="MB49" s="718">
        <v>0.65</v>
      </c>
      <c r="MC49" s="717">
        <v>0</v>
      </c>
      <c r="MD49" s="717">
        <v>0</v>
      </c>
      <c r="ME49" s="716">
        <v>0</v>
      </c>
      <c r="MF49" s="716">
        <v>0</v>
      </c>
      <c r="MG49" s="716">
        <v>0</v>
      </c>
      <c r="MH49" s="716">
        <v>0</v>
      </c>
      <c r="MI49" s="718">
        <v>0</v>
      </c>
      <c r="MJ49" s="717">
        <v>0</v>
      </c>
      <c r="MK49" s="717">
        <v>0</v>
      </c>
      <c r="ML49" s="716">
        <v>1</v>
      </c>
      <c r="MM49" s="716">
        <v>1</v>
      </c>
      <c r="MN49" s="716">
        <v>1</v>
      </c>
      <c r="MO49" s="716">
        <v>1</v>
      </c>
      <c r="MP49" s="718">
        <v>0.65</v>
      </c>
      <c r="MQ49" s="717">
        <v>0</v>
      </c>
      <c r="MR49" s="717">
        <v>0</v>
      </c>
      <c r="MS49" s="716">
        <v>1</v>
      </c>
      <c r="MT49" s="716">
        <v>1</v>
      </c>
      <c r="MU49" s="716">
        <v>1</v>
      </c>
      <c r="MV49" s="716">
        <v>1</v>
      </c>
      <c r="MW49" s="718">
        <v>0.65</v>
      </c>
      <c r="MX49" s="717">
        <v>0</v>
      </c>
      <c r="MY49" s="717">
        <v>0</v>
      </c>
      <c r="MZ49" s="716">
        <v>1</v>
      </c>
      <c r="NA49" s="716">
        <v>1</v>
      </c>
      <c r="NB49" s="716">
        <v>1</v>
      </c>
      <c r="NC49" s="716">
        <v>1</v>
      </c>
      <c r="ND49" s="718">
        <v>0.65</v>
      </c>
      <c r="NE49" s="717">
        <v>0</v>
      </c>
      <c r="NF49" s="717">
        <v>0</v>
      </c>
      <c r="NG49" s="716">
        <v>1</v>
      </c>
      <c r="NH49" s="716">
        <v>1</v>
      </c>
      <c r="NI49" s="716">
        <v>1</v>
      </c>
      <c r="NJ49" s="716">
        <v>1</v>
      </c>
      <c r="NK49" s="718">
        <v>0.65</v>
      </c>
      <c r="NL49" s="717">
        <v>0</v>
      </c>
      <c r="NM49" s="717">
        <v>0</v>
      </c>
      <c r="NN49" s="716">
        <v>1</v>
      </c>
      <c r="NO49" s="716">
        <v>1</v>
      </c>
      <c r="NP49" s="716">
        <v>1</v>
      </c>
      <c r="NQ49" s="716">
        <v>1</v>
      </c>
      <c r="NR49" s="718">
        <v>0.65</v>
      </c>
      <c r="NS49" s="717">
        <v>0</v>
      </c>
      <c r="NT49" s="717">
        <v>0</v>
      </c>
      <c r="NU49" s="716">
        <v>1</v>
      </c>
      <c r="NV49" s="716">
        <v>1</v>
      </c>
      <c r="NW49" s="716">
        <v>1</v>
      </c>
      <c r="NX49" s="716">
        <v>1</v>
      </c>
      <c r="NY49" s="718">
        <v>0.65</v>
      </c>
      <c r="NZ49" s="717">
        <v>0</v>
      </c>
      <c r="OA49" s="717">
        <v>0</v>
      </c>
      <c r="OB49" s="716">
        <v>1</v>
      </c>
      <c r="OC49" s="716">
        <v>1</v>
      </c>
      <c r="OD49" s="716">
        <v>1</v>
      </c>
      <c r="OE49" s="716">
        <v>1</v>
      </c>
      <c r="OF49" s="718">
        <v>0.65</v>
      </c>
      <c r="OG49" s="717">
        <v>0</v>
      </c>
      <c r="OH49" s="717">
        <v>0</v>
      </c>
      <c r="OI49" s="716">
        <v>1</v>
      </c>
      <c r="OJ49" s="716">
        <v>1</v>
      </c>
      <c r="OK49" s="716">
        <v>1</v>
      </c>
      <c r="OL49" s="716">
        <v>1</v>
      </c>
      <c r="OM49" s="718">
        <v>0.65</v>
      </c>
      <c r="ON49" s="717">
        <v>0</v>
      </c>
      <c r="OO49" s="717">
        <v>0</v>
      </c>
      <c r="OP49" s="716">
        <v>1</v>
      </c>
      <c r="OQ49" s="716">
        <v>1</v>
      </c>
      <c r="OR49" s="716">
        <v>1</v>
      </c>
      <c r="OS49" s="716">
        <v>1</v>
      </c>
      <c r="OT49" s="718">
        <v>0.65</v>
      </c>
      <c r="OU49" s="717">
        <v>0</v>
      </c>
      <c r="OV49" s="717">
        <v>0</v>
      </c>
      <c r="OW49" s="716">
        <v>0</v>
      </c>
      <c r="OX49" s="716">
        <v>0</v>
      </c>
      <c r="OY49" s="716">
        <v>1</v>
      </c>
      <c r="OZ49" s="716">
        <v>1</v>
      </c>
      <c r="PA49" s="718">
        <v>0.65</v>
      </c>
      <c r="PB49" s="717">
        <v>0</v>
      </c>
      <c r="PC49" s="717">
        <v>0</v>
      </c>
      <c r="PD49" s="716">
        <v>1</v>
      </c>
      <c r="PE49" s="716">
        <v>1</v>
      </c>
      <c r="PF49" s="716">
        <v>1</v>
      </c>
      <c r="PG49" s="716">
        <v>0</v>
      </c>
      <c r="PH49" s="718">
        <v>0</v>
      </c>
      <c r="PI49" s="717">
        <v>0</v>
      </c>
      <c r="PJ49" s="717">
        <v>0</v>
      </c>
      <c r="PK49" s="716">
        <v>1</v>
      </c>
      <c r="PL49" s="716">
        <v>1</v>
      </c>
      <c r="PM49" s="716">
        <v>1</v>
      </c>
      <c r="PN49" s="716">
        <v>1</v>
      </c>
      <c r="PO49" s="718">
        <v>0.65</v>
      </c>
      <c r="PP49" s="717"/>
      <c r="PQ49" s="717"/>
      <c r="PR49" s="716">
        <v>1</v>
      </c>
      <c r="PS49" s="716">
        <v>1</v>
      </c>
      <c r="PT49" s="716">
        <v>1</v>
      </c>
      <c r="PU49" s="716">
        <v>1</v>
      </c>
      <c r="PV49" s="718">
        <v>0.65</v>
      </c>
      <c r="PW49" s="717"/>
      <c r="PX49" s="717"/>
      <c r="PY49" s="716">
        <v>1</v>
      </c>
      <c r="PZ49" s="716">
        <v>1</v>
      </c>
      <c r="QA49" s="716">
        <v>1</v>
      </c>
      <c r="QB49" s="716">
        <v>1</v>
      </c>
      <c r="QC49" s="718">
        <v>0.65</v>
      </c>
      <c r="QD49" s="717"/>
      <c r="QE49" s="717"/>
      <c r="QF49" s="716">
        <v>1</v>
      </c>
      <c r="QG49" s="716">
        <v>1</v>
      </c>
      <c r="QH49" s="716">
        <v>1</v>
      </c>
      <c r="QI49" s="716">
        <v>1</v>
      </c>
      <c r="QJ49" s="718">
        <v>0.65</v>
      </c>
      <c r="QK49" s="717"/>
      <c r="QL49" s="717"/>
      <c r="QM49" s="716">
        <v>1</v>
      </c>
      <c r="QN49" s="716">
        <v>1</v>
      </c>
      <c r="QO49" s="716">
        <v>1</v>
      </c>
      <c r="QP49" s="716">
        <v>1</v>
      </c>
      <c r="QQ49" s="718">
        <v>0.65</v>
      </c>
      <c r="QR49" s="717"/>
      <c r="QS49" s="717"/>
      <c r="QT49" s="716">
        <v>1</v>
      </c>
      <c r="QU49" s="716">
        <v>1</v>
      </c>
      <c r="QV49" s="716">
        <v>1</v>
      </c>
      <c r="QW49" s="716">
        <v>1</v>
      </c>
      <c r="QX49" s="718">
        <v>0.65</v>
      </c>
      <c r="QY49" s="717"/>
      <c r="QZ49" s="717"/>
      <c r="RA49" s="716">
        <v>1</v>
      </c>
      <c r="RB49" s="716">
        <v>1</v>
      </c>
      <c r="RC49" s="716">
        <v>1</v>
      </c>
      <c r="RD49" s="717"/>
      <c r="RE49" s="718">
        <v>0</v>
      </c>
      <c r="RF49" s="717"/>
      <c r="RG49" s="717"/>
      <c r="RH49" s="716">
        <v>1</v>
      </c>
      <c r="RI49" s="716">
        <v>1</v>
      </c>
      <c r="RJ49" s="716">
        <v>1</v>
      </c>
      <c r="RK49" s="716">
        <v>1</v>
      </c>
      <c r="RL49" s="718">
        <v>0.65</v>
      </c>
      <c r="RM49" s="717"/>
      <c r="RN49" s="717"/>
      <c r="RO49" s="716">
        <v>1</v>
      </c>
      <c r="RP49" s="716">
        <v>1</v>
      </c>
      <c r="RQ49" s="716">
        <v>1</v>
      </c>
      <c r="RR49" s="716">
        <v>1</v>
      </c>
      <c r="RS49" s="718">
        <v>0.65</v>
      </c>
      <c r="RT49" s="717"/>
      <c r="RU49" s="717"/>
      <c r="RV49" s="716">
        <v>1</v>
      </c>
      <c r="RW49" s="716">
        <v>1</v>
      </c>
      <c r="RX49" s="716">
        <v>1</v>
      </c>
      <c r="RY49" s="716">
        <v>1</v>
      </c>
      <c r="RZ49" s="718">
        <v>0.65</v>
      </c>
      <c r="SA49" s="717"/>
      <c r="SB49" s="717"/>
      <c r="SC49" s="716">
        <v>0</v>
      </c>
      <c r="SD49" s="716">
        <v>0</v>
      </c>
      <c r="SE49" s="716">
        <v>0</v>
      </c>
      <c r="SF49" s="716">
        <v>0</v>
      </c>
      <c r="SG49" s="718">
        <v>0</v>
      </c>
      <c r="SH49" s="717"/>
      <c r="SI49" s="717"/>
      <c r="SJ49" s="716">
        <v>0</v>
      </c>
      <c r="SK49" s="716">
        <v>0</v>
      </c>
      <c r="SL49" s="716">
        <v>0</v>
      </c>
      <c r="SM49" s="716">
        <v>0</v>
      </c>
      <c r="SN49" s="718">
        <v>0</v>
      </c>
      <c r="SO49" s="717"/>
      <c r="SP49" s="717"/>
      <c r="SQ49" s="716">
        <v>1</v>
      </c>
      <c r="SR49" s="716">
        <v>1</v>
      </c>
      <c r="SS49" s="716">
        <v>1</v>
      </c>
      <c r="ST49" s="716">
        <v>1</v>
      </c>
      <c r="SU49" s="762">
        <v>0.65</v>
      </c>
      <c r="SV49" s="755"/>
      <c r="SW49" s="749"/>
      <c r="SX49" s="748">
        <v>1</v>
      </c>
      <c r="SY49" s="748">
        <v>1</v>
      </c>
      <c r="SZ49" s="748">
        <v>1</v>
      </c>
      <c r="TA49" s="748">
        <v>1</v>
      </c>
      <c r="TB49" s="750">
        <v>0.65</v>
      </c>
      <c r="TC49" s="749"/>
      <c r="TD49" s="749"/>
      <c r="TE49" s="748">
        <v>1</v>
      </c>
      <c r="TF49" s="748">
        <v>1</v>
      </c>
      <c r="TG49" s="748">
        <v>1</v>
      </c>
      <c r="TH49" s="748">
        <v>1</v>
      </c>
      <c r="TI49" s="750">
        <v>0</v>
      </c>
      <c r="TJ49" s="749"/>
      <c r="TK49" s="749"/>
      <c r="TL49" s="748">
        <v>1</v>
      </c>
      <c r="TM49" s="748">
        <v>1</v>
      </c>
      <c r="TN49" s="748">
        <v>1</v>
      </c>
      <c r="TO49" s="748">
        <v>1</v>
      </c>
      <c r="TP49" s="750">
        <v>0.65</v>
      </c>
      <c r="TQ49" s="749"/>
      <c r="TR49" s="749"/>
      <c r="TS49" s="748">
        <v>1</v>
      </c>
      <c r="TT49" s="748">
        <v>1</v>
      </c>
      <c r="TU49" s="748">
        <v>1</v>
      </c>
      <c r="TV49" s="748">
        <v>1</v>
      </c>
      <c r="TW49" s="750">
        <v>0.65</v>
      </c>
      <c r="TX49" s="749"/>
      <c r="TY49" s="766"/>
      <c r="TZ49" s="761">
        <v>1</v>
      </c>
      <c r="UA49" s="756">
        <v>1</v>
      </c>
      <c r="UB49" s="748">
        <v>1</v>
      </c>
      <c r="UC49" s="748">
        <v>1</v>
      </c>
      <c r="UD49" s="750">
        <v>0.65</v>
      </c>
      <c r="UE49" s="749"/>
      <c r="UF49" s="749"/>
      <c r="UG49" s="748">
        <v>1</v>
      </c>
      <c r="UH49" s="748">
        <v>1</v>
      </c>
      <c r="UI49" s="748">
        <v>1</v>
      </c>
      <c r="UJ49" s="748">
        <v>1</v>
      </c>
      <c r="UK49" s="750">
        <v>0.65</v>
      </c>
      <c r="UL49" s="749"/>
      <c r="UM49" s="749"/>
      <c r="UN49" s="748">
        <v>1</v>
      </c>
      <c r="UO49" s="748">
        <v>1</v>
      </c>
      <c r="UP49" s="748">
        <v>1</v>
      </c>
      <c r="UQ49" s="748">
        <v>1</v>
      </c>
      <c r="UR49" s="750">
        <v>0.65</v>
      </c>
      <c r="US49" s="749"/>
      <c r="UT49" s="749"/>
      <c r="UU49" s="748">
        <v>1</v>
      </c>
      <c r="UV49" s="748">
        <v>1</v>
      </c>
      <c r="UW49" s="748">
        <v>1</v>
      </c>
      <c r="UX49" s="748">
        <v>1</v>
      </c>
      <c r="UY49" s="750">
        <v>0.65</v>
      </c>
      <c r="UZ49" s="749"/>
      <c r="VA49" s="749"/>
      <c r="VB49" s="748">
        <v>1</v>
      </c>
      <c r="VC49" s="767">
        <v>1</v>
      </c>
      <c r="VD49" s="761">
        <v>1</v>
      </c>
      <c r="VE49" s="761">
        <v>1</v>
      </c>
      <c r="VF49" s="762">
        <v>0.65</v>
      </c>
      <c r="VG49" s="763"/>
      <c r="VH49" s="763"/>
      <c r="VI49" s="761">
        <v>1</v>
      </c>
      <c r="VJ49" s="761">
        <v>1</v>
      </c>
      <c r="VK49" s="761">
        <v>1</v>
      </c>
      <c r="VL49" s="761">
        <v>1</v>
      </c>
      <c r="VM49" s="762">
        <v>0.65</v>
      </c>
      <c r="VN49" s="763"/>
      <c r="VO49" s="763"/>
      <c r="VP49" s="761">
        <v>1</v>
      </c>
      <c r="VQ49" s="761">
        <v>1</v>
      </c>
      <c r="VR49" s="761">
        <v>1</v>
      </c>
      <c r="VS49" s="761">
        <v>1</v>
      </c>
      <c r="VT49" s="762">
        <v>0.65</v>
      </c>
      <c r="VU49" s="763"/>
      <c r="VV49" s="763"/>
      <c r="VW49" s="761">
        <v>1</v>
      </c>
      <c r="VX49" s="761">
        <v>1</v>
      </c>
      <c r="VY49" s="761">
        <v>1</v>
      </c>
      <c r="VZ49" s="761">
        <v>1</v>
      </c>
      <c r="WA49" s="762">
        <v>0.65</v>
      </c>
      <c r="WB49" s="763"/>
      <c r="WC49" s="763"/>
      <c r="WD49" s="761">
        <v>1</v>
      </c>
      <c r="WE49" s="761">
        <v>1</v>
      </c>
      <c r="WF49" s="761">
        <v>1</v>
      </c>
      <c r="WG49" s="761">
        <v>1</v>
      </c>
      <c r="WH49" s="762">
        <v>0.65</v>
      </c>
      <c r="WI49" s="763"/>
      <c r="WJ49" s="763"/>
      <c r="WK49" s="761">
        <v>1</v>
      </c>
      <c r="WL49" s="761">
        <v>1</v>
      </c>
      <c r="WM49" s="761">
        <v>0</v>
      </c>
      <c r="WN49" s="761">
        <v>1</v>
      </c>
      <c r="WO49" s="762">
        <v>0.65</v>
      </c>
      <c r="WP49" s="763"/>
      <c r="WQ49" s="763"/>
      <c r="WR49" s="761">
        <v>0</v>
      </c>
      <c r="WS49" s="761">
        <v>0</v>
      </c>
      <c r="WT49" s="761">
        <v>1</v>
      </c>
      <c r="WU49" s="761">
        <v>1</v>
      </c>
      <c r="WV49" s="762">
        <v>0.65</v>
      </c>
      <c r="WW49" s="763"/>
      <c r="WX49" s="763"/>
      <c r="WY49" s="761">
        <v>1</v>
      </c>
      <c r="WZ49" s="761">
        <v>1</v>
      </c>
      <c r="XA49" s="761">
        <v>1</v>
      </c>
      <c r="XB49" s="761">
        <v>1</v>
      </c>
      <c r="XC49" s="762">
        <v>0.65</v>
      </c>
      <c r="XD49" s="763"/>
      <c r="XE49" s="763"/>
      <c r="XF49" s="761">
        <v>1</v>
      </c>
      <c r="XG49" s="761">
        <v>1</v>
      </c>
      <c r="XH49" s="761">
        <v>1</v>
      </c>
      <c r="XI49" s="761">
        <v>1</v>
      </c>
      <c r="XJ49" s="762">
        <v>0.65</v>
      </c>
      <c r="XK49" s="763"/>
      <c r="XL49" s="763"/>
      <c r="XM49" s="761">
        <v>1</v>
      </c>
      <c r="XN49" s="761">
        <v>1</v>
      </c>
      <c r="XO49" s="761">
        <v>1</v>
      </c>
      <c r="XP49" s="761">
        <v>1</v>
      </c>
      <c r="XQ49" s="762">
        <v>0.65</v>
      </c>
      <c r="XR49" s="763"/>
      <c r="XS49" s="763"/>
      <c r="XT49" s="761">
        <v>1</v>
      </c>
      <c r="XU49" s="761">
        <v>1</v>
      </c>
      <c r="XV49" s="761">
        <v>1</v>
      </c>
      <c r="XW49" s="761">
        <v>1</v>
      </c>
      <c r="XX49" s="762">
        <v>0.65</v>
      </c>
      <c r="XY49" s="763"/>
      <c r="XZ49" s="763"/>
      <c r="YA49" s="761">
        <v>1</v>
      </c>
      <c r="YB49" s="761">
        <v>1</v>
      </c>
      <c r="YC49" s="761">
        <v>1</v>
      </c>
      <c r="YD49" s="761">
        <v>1</v>
      </c>
      <c r="YE49" s="762">
        <v>0.65</v>
      </c>
      <c r="YF49" s="763"/>
      <c r="YG49" s="763"/>
      <c r="YH49" s="761">
        <v>1</v>
      </c>
      <c r="YI49" s="761">
        <v>0</v>
      </c>
      <c r="YJ49" s="761">
        <v>0</v>
      </c>
      <c r="YK49" s="761">
        <v>0</v>
      </c>
      <c r="YL49" s="761">
        <v>0</v>
      </c>
      <c r="YM49" s="763"/>
      <c r="YN49" s="763"/>
      <c r="YO49" s="761">
        <v>1</v>
      </c>
      <c r="YP49" s="761">
        <v>1</v>
      </c>
      <c r="YQ49" s="761">
        <v>1</v>
      </c>
      <c r="YR49" s="761">
        <v>0</v>
      </c>
      <c r="YS49" s="761">
        <v>0.65</v>
      </c>
      <c r="YT49" s="763"/>
      <c r="YU49" s="763"/>
      <c r="YV49" s="761">
        <v>1</v>
      </c>
      <c r="YW49" s="761">
        <v>0</v>
      </c>
      <c r="YX49" s="761">
        <v>1</v>
      </c>
      <c r="YY49" s="761">
        <v>1</v>
      </c>
      <c r="YZ49" s="762">
        <v>0.65</v>
      </c>
      <c r="ZA49" s="763"/>
      <c r="ZB49" s="763"/>
      <c r="ZC49" s="761">
        <v>1</v>
      </c>
      <c r="ZD49" s="761">
        <v>1</v>
      </c>
      <c r="ZE49" s="761">
        <v>1</v>
      </c>
      <c r="ZF49" s="761">
        <v>1</v>
      </c>
      <c r="ZG49" s="762">
        <v>0.65</v>
      </c>
      <c r="ZH49" s="763"/>
      <c r="ZI49" s="763"/>
      <c r="ZJ49" s="761">
        <v>1</v>
      </c>
      <c r="ZK49" s="761">
        <v>1</v>
      </c>
      <c r="ZL49" s="761">
        <v>1</v>
      </c>
      <c r="ZM49" s="761">
        <v>1</v>
      </c>
      <c r="ZN49" s="762">
        <v>0.65</v>
      </c>
      <c r="ZO49" s="763"/>
      <c r="ZP49" s="763"/>
      <c r="ZQ49" s="761">
        <v>1</v>
      </c>
      <c r="ZR49" s="761">
        <v>1</v>
      </c>
      <c r="ZS49" s="761">
        <v>1</v>
      </c>
      <c r="ZT49" s="761">
        <v>1</v>
      </c>
      <c r="ZU49" s="762">
        <v>0.65</v>
      </c>
      <c r="ZV49" s="763"/>
      <c r="ZW49" s="763"/>
      <c r="ZX49" s="761">
        <v>1</v>
      </c>
      <c r="ZY49" s="761">
        <v>1</v>
      </c>
      <c r="ZZ49" s="761">
        <v>1</v>
      </c>
      <c r="AAA49" s="761">
        <v>1</v>
      </c>
      <c r="AAB49" s="762">
        <v>0.65</v>
      </c>
      <c r="AAC49" s="763"/>
      <c r="AAD49" s="763"/>
      <c r="AAE49" s="761">
        <v>1</v>
      </c>
      <c r="AAF49" s="761">
        <v>1</v>
      </c>
      <c r="AAG49" s="761">
        <v>1</v>
      </c>
      <c r="AAH49" s="761">
        <v>1</v>
      </c>
      <c r="AAI49" s="762">
        <v>0.65</v>
      </c>
      <c r="AAJ49" s="763"/>
      <c r="AAK49" s="763"/>
      <c r="AAL49" s="761">
        <v>1</v>
      </c>
      <c r="AAM49" s="761">
        <v>1</v>
      </c>
      <c r="AAN49" s="761">
        <v>1</v>
      </c>
      <c r="AAO49" s="761">
        <v>1</v>
      </c>
      <c r="AAP49" s="762">
        <v>0.65</v>
      </c>
      <c r="AAQ49" s="763"/>
      <c r="AAR49" s="763"/>
      <c r="AAS49" s="761">
        <v>1</v>
      </c>
      <c r="AAT49" s="761">
        <v>1</v>
      </c>
      <c r="AAU49" s="761">
        <v>1</v>
      </c>
      <c r="AAV49" s="761">
        <v>1</v>
      </c>
      <c r="AAW49" s="762">
        <v>0.65</v>
      </c>
      <c r="AAX49" s="763"/>
      <c r="AAY49" s="763"/>
      <c r="AAZ49" s="761">
        <v>1</v>
      </c>
      <c r="ABA49" s="761">
        <v>1</v>
      </c>
      <c r="ABB49" s="761">
        <v>1</v>
      </c>
      <c r="ABC49" s="761">
        <v>1</v>
      </c>
      <c r="ABD49" s="762">
        <v>0.65</v>
      </c>
      <c r="ABE49" s="763"/>
      <c r="ABF49" s="763"/>
      <c r="ABG49" s="761">
        <v>1</v>
      </c>
      <c r="ABH49" s="761">
        <v>1</v>
      </c>
      <c r="ABI49" s="761">
        <v>1</v>
      </c>
      <c r="ABJ49" s="761">
        <v>1</v>
      </c>
      <c r="ABK49" s="762">
        <v>0.65</v>
      </c>
      <c r="ABL49" s="763"/>
      <c r="ABM49" s="763"/>
      <c r="ABN49" s="761">
        <v>1</v>
      </c>
      <c r="ABO49" s="761">
        <v>1</v>
      </c>
      <c r="ABP49" s="761">
        <v>1</v>
      </c>
      <c r="ABQ49" s="761">
        <v>1</v>
      </c>
      <c r="ABR49" s="762">
        <v>0.65</v>
      </c>
      <c r="ABS49" s="763"/>
      <c r="ABT49" s="763"/>
      <c r="ABU49" s="761">
        <v>1</v>
      </c>
      <c r="ABV49" s="761">
        <v>1</v>
      </c>
      <c r="ABW49" s="761">
        <v>1</v>
      </c>
      <c r="ABX49" s="761">
        <v>1</v>
      </c>
      <c r="ABY49" s="762">
        <v>0.65</v>
      </c>
      <c r="ABZ49" s="763"/>
      <c r="ACA49" s="763"/>
      <c r="ACB49" s="761">
        <v>1</v>
      </c>
      <c r="ACC49" s="761">
        <v>1</v>
      </c>
      <c r="ACD49" s="761">
        <v>1</v>
      </c>
      <c r="ACE49" s="761">
        <v>1</v>
      </c>
      <c r="ACF49" s="762">
        <v>0.65</v>
      </c>
      <c r="ACG49" s="763"/>
      <c r="ACH49" s="763"/>
      <c r="ACI49" s="761">
        <v>0</v>
      </c>
      <c r="ACJ49" s="761">
        <v>1</v>
      </c>
      <c r="ACK49" s="761">
        <v>1</v>
      </c>
      <c r="ACL49" s="761">
        <v>1</v>
      </c>
      <c r="ACM49" s="762">
        <v>0.65</v>
      </c>
      <c r="ACN49" s="763"/>
      <c r="ACO49" s="763"/>
      <c r="ACP49" s="761">
        <v>1</v>
      </c>
      <c r="ACQ49" s="761">
        <v>0</v>
      </c>
      <c r="ACR49" s="761">
        <v>1</v>
      </c>
      <c r="ACS49" s="761">
        <v>1</v>
      </c>
      <c r="ACT49" s="762">
        <v>0.65</v>
      </c>
      <c r="ACU49" s="763"/>
      <c r="ACV49" s="763"/>
      <c r="ACW49" s="761">
        <v>1</v>
      </c>
      <c r="ACX49" s="761">
        <v>1</v>
      </c>
      <c r="ACY49" s="761">
        <v>1</v>
      </c>
      <c r="ACZ49" s="761">
        <v>1</v>
      </c>
      <c r="ADA49" s="762">
        <v>0.65</v>
      </c>
      <c r="ADB49" s="763"/>
      <c r="ADC49" s="763"/>
      <c r="ADD49" s="761">
        <v>1</v>
      </c>
      <c r="ADE49" s="761">
        <v>1</v>
      </c>
      <c r="ADF49" s="761">
        <v>1</v>
      </c>
      <c r="ADG49" s="761">
        <v>1</v>
      </c>
      <c r="ADH49" s="762">
        <v>0</v>
      </c>
      <c r="ADI49" s="763"/>
      <c r="ADJ49" s="763"/>
      <c r="ADK49" s="761">
        <v>1</v>
      </c>
      <c r="ADL49" s="761">
        <v>1</v>
      </c>
      <c r="ADM49" s="761">
        <v>1</v>
      </c>
      <c r="ADN49" s="761">
        <v>1</v>
      </c>
      <c r="ADO49" s="762">
        <v>0.65</v>
      </c>
      <c r="ADP49" s="763"/>
      <c r="ADQ49" s="763"/>
      <c r="ADR49" s="761">
        <v>1</v>
      </c>
      <c r="ADS49" s="761">
        <v>1</v>
      </c>
      <c r="ADT49" s="761">
        <v>1</v>
      </c>
      <c r="ADU49" s="761">
        <v>1</v>
      </c>
      <c r="ADV49" s="762">
        <v>0.65</v>
      </c>
      <c r="ADW49" s="763"/>
      <c r="ADX49" s="763"/>
      <c r="ADY49" s="761">
        <v>1</v>
      </c>
      <c r="ADZ49" s="761">
        <v>1</v>
      </c>
      <c r="AEA49" s="761">
        <v>1</v>
      </c>
      <c r="AEB49" s="761">
        <v>1</v>
      </c>
      <c r="AEC49" s="762">
        <v>0.65</v>
      </c>
      <c r="AED49" s="763"/>
      <c r="AEE49" s="763"/>
      <c r="AEF49" s="761">
        <v>1</v>
      </c>
      <c r="AEG49" s="761">
        <v>1</v>
      </c>
      <c r="AEH49" s="761">
        <v>1</v>
      </c>
      <c r="AEI49" s="761">
        <v>1</v>
      </c>
      <c r="AEJ49" s="762">
        <v>0.65</v>
      </c>
      <c r="AEK49" s="763"/>
      <c r="AEL49" s="763"/>
      <c r="AEM49" s="761">
        <v>1</v>
      </c>
      <c r="AEN49" s="761">
        <v>1</v>
      </c>
      <c r="AEO49" s="761">
        <v>1</v>
      </c>
      <c r="AEP49" s="761">
        <v>0</v>
      </c>
      <c r="AEQ49" s="762">
        <v>0.65</v>
      </c>
      <c r="AER49" s="763"/>
      <c r="AES49" s="763"/>
      <c r="AET49" s="761">
        <v>1</v>
      </c>
      <c r="AEU49" s="761">
        <v>1</v>
      </c>
      <c r="AEV49" s="761">
        <v>1</v>
      </c>
      <c r="AEW49" s="761">
        <v>1</v>
      </c>
      <c r="AEX49" s="762">
        <v>0.65</v>
      </c>
      <c r="AEY49" s="763"/>
      <c r="AEZ49" s="763"/>
      <c r="AFA49" s="761">
        <v>1</v>
      </c>
      <c r="AFB49" s="761">
        <v>1</v>
      </c>
      <c r="AFC49" s="761">
        <v>1</v>
      </c>
      <c r="AFD49" s="761">
        <v>1</v>
      </c>
      <c r="AFE49" s="762">
        <v>0.65</v>
      </c>
      <c r="AFF49" s="763"/>
      <c r="AFG49" s="763"/>
      <c r="AFH49" s="761">
        <v>1</v>
      </c>
      <c r="AFI49" s="761">
        <v>1</v>
      </c>
      <c r="AFJ49" s="761">
        <v>1</v>
      </c>
      <c r="AFK49" s="761">
        <v>1</v>
      </c>
      <c r="AFL49" s="762">
        <v>0.65</v>
      </c>
      <c r="AFM49" s="763"/>
      <c r="AFN49" s="763"/>
      <c r="AFO49" s="761">
        <v>1</v>
      </c>
      <c r="AFP49" s="761">
        <v>1</v>
      </c>
      <c r="AFQ49" s="761">
        <v>1</v>
      </c>
      <c r="AFR49" s="761">
        <v>1</v>
      </c>
      <c r="AFS49" s="762">
        <v>0.65</v>
      </c>
      <c r="AFT49" s="763"/>
      <c r="AFU49" s="763"/>
      <c r="AFV49" s="761">
        <v>1</v>
      </c>
      <c r="AFW49" s="761">
        <v>1</v>
      </c>
      <c r="AFX49" s="761">
        <v>1</v>
      </c>
      <c r="AFY49" s="761">
        <v>1</v>
      </c>
      <c r="AFZ49" s="762">
        <v>0.65</v>
      </c>
      <c r="AGA49" s="763"/>
      <c r="AGB49" s="763"/>
      <c r="AGC49" s="761">
        <v>0</v>
      </c>
      <c r="AGD49" s="761">
        <v>0</v>
      </c>
      <c r="AGE49" s="761">
        <v>0</v>
      </c>
      <c r="AGF49" s="761">
        <v>0</v>
      </c>
      <c r="AGG49" s="762">
        <v>0</v>
      </c>
      <c r="AGH49" s="763"/>
      <c r="AGI49" s="763"/>
      <c r="AGJ49" s="761">
        <v>0</v>
      </c>
      <c r="AGK49" s="761">
        <v>0</v>
      </c>
      <c r="AGL49" s="761">
        <v>0</v>
      </c>
      <c r="AGM49" s="761">
        <v>0</v>
      </c>
      <c r="AGN49" s="762">
        <v>0</v>
      </c>
      <c r="AGO49" s="763"/>
      <c r="AGP49" s="763"/>
      <c r="AGQ49" s="761">
        <v>1</v>
      </c>
      <c r="AGR49" s="761">
        <v>1</v>
      </c>
      <c r="AGS49" s="761">
        <v>1</v>
      </c>
      <c r="AGT49" s="761">
        <v>1</v>
      </c>
      <c r="AGU49" s="762">
        <v>0.65</v>
      </c>
      <c r="AGV49" s="763"/>
      <c r="AGW49" s="763"/>
      <c r="AGX49" s="761">
        <v>1</v>
      </c>
      <c r="AGY49" s="761">
        <v>1</v>
      </c>
      <c r="AGZ49" s="761">
        <v>1</v>
      </c>
      <c r="AHA49" s="761">
        <v>1</v>
      </c>
      <c r="AHB49" s="762">
        <v>0.65</v>
      </c>
      <c r="AHC49" s="763"/>
      <c r="AHD49" s="763"/>
      <c r="AHE49" s="761">
        <v>1</v>
      </c>
      <c r="AHF49" s="761">
        <v>1</v>
      </c>
      <c r="AHG49" s="761">
        <v>1</v>
      </c>
      <c r="AHH49" s="761">
        <v>1</v>
      </c>
      <c r="AHI49" s="762">
        <v>0</v>
      </c>
      <c r="AHJ49" s="763"/>
      <c r="AHK49" s="763"/>
      <c r="AHL49" s="761">
        <v>1</v>
      </c>
      <c r="AHM49" s="761">
        <v>1</v>
      </c>
      <c r="AHN49" s="761">
        <v>1</v>
      </c>
      <c r="AHO49" s="761">
        <v>1</v>
      </c>
      <c r="AHP49" s="762">
        <v>0.65</v>
      </c>
      <c r="AHQ49" s="763"/>
      <c r="AHR49" s="763"/>
      <c r="AHS49" s="761">
        <v>1</v>
      </c>
      <c r="AHT49" s="761">
        <v>1</v>
      </c>
      <c r="AHU49" s="761">
        <v>1</v>
      </c>
      <c r="AHV49" s="761">
        <v>1</v>
      </c>
      <c r="AHW49" s="762">
        <v>0.65</v>
      </c>
      <c r="AHX49" s="763"/>
      <c r="AHY49" s="763"/>
      <c r="AHZ49" s="761">
        <v>1</v>
      </c>
      <c r="AIA49" s="761">
        <v>1</v>
      </c>
      <c r="AIB49" s="761">
        <v>1</v>
      </c>
      <c r="AIC49" s="761">
        <v>1</v>
      </c>
      <c r="AID49" s="762">
        <v>0.65</v>
      </c>
      <c r="AIE49" s="763"/>
      <c r="AIF49" s="763"/>
      <c r="AIG49" s="761">
        <v>1</v>
      </c>
      <c r="AIH49" s="761">
        <v>1</v>
      </c>
      <c r="AII49" s="761">
        <v>1</v>
      </c>
      <c r="AIJ49" s="761">
        <v>1</v>
      </c>
      <c r="AIK49" s="762">
        <v>0.65</v>
      </c>
      <c r="AIL49" s="763"/>
      <c r="AIM49" s="763"/>
      <c r="AIN49" s="761">
        <v>1</v>
      </c>
      <c r="AIO49" s="761">
        <v>1</v>
      </c>
      <c r="AIP49" s="761">
        <v>1</v>
      </c>
      <c r="AIQ49" s="761">
        <v>1</v>
      </c>
      <c r="AIR49" s="762">
        <v>0.65</v>
      </c>
      <c r="AIS49" s="763"/>
      <c r="AIT49" s="763"/>
      <c r="AIU49" s="761">
        <v>1</v>
      </c>
      <c r="AIV49" s="761">
        <v>1</v>
      </c>
      <c r="AIW49" s="761">
        <v>1</v>
      </c>
      <c r="AIX49" s="761">
        <v>1</v>
      </c>
      <c r="AIY49" s="762">
        <v>0.65</v>
      </c>
      <c r="AIZ49" s="763"/>
      <c r="AJA49" s="763"/>
      <c r="AJB49" s="761">
        <v>1</v>
      </c>
      <c r="AJC49" s="761">
        <v>1</v>
      </c>
      <c r="AJD49" s="761">
        <v>1</v>
      </c>
      <c r="AJE49" s="761">
        <v>1</v>
      </c>
      <c r="AJF49" s="762">
        <v>0.65</v>
      </c>
      <c r="AJG49" s="763"/>
      <c r="AJH49" s="763"/>
      <c r="AJI49" s="761">
        <v>1</v>
      </c>
      <c r="AJJ49" s="761">
        <v>1</v>
      </c>
      <c r="AJK49" s="761">
        <v>1</v>
      </c>
      <c r="AJL49" s="761">
        <v>1</v>
      </c>
      <c r="AJM49" s="762">
        <v>0.65</v>
      </c>
      <c r="AJN49" s="763"/>
      <c r="AJO49" s="763"/>
      <c r="AJP49" s="761">
        <v>1</v>
      </c>
      <c r="AJQ49" s="761">
        <v>1</v>
      </c>
      <c r="AJR49" s="761">
        <v>1</v>
      </c>
      <c r="AJS49" s="761">
        <v>1</v>
      </c>
      <c r="AJT49" s="762">
        <v>0.65</v>
      </c>
      <c r="AJU49" s="763"/>
      <c r="AJV49" s="763"/>
      <c r="AJW49" s="761">
        <v>1</v>
      </c>
      <c r="AJX49" s="761">
        <v>1</v>
      </c>
      <c r="AJY49" s="761">
        <v>1</v>
      </c>
      <c r="AJZ49" s="761">
        <v>1</v>
      </c>
      <c r="AKA49" s="762">
        <v>0.65</v>
      </c>
      <c r="AKB49" s="763"/>
      <c r="AKC49" s="763"/>
      <c r="AKD49" s="761">
        <v>1</v>
      </c>
      <c r="AKE49" s="761">
        <v>1</v>
      </c>
      <c r="AKF49" s="761">
        <v>1</v>
      </c>
      <c r="AKG49" s="761">
        <v>1</v>
      </c>
      <c r="AKH49" s="762">
        <v>0.65</v>
      </c>
      <c r="AKI49" s="763"/>
      <c r="AKJ49" s="763"/>
      <c r="AKK49" s="761">
        <v>1</v>
      </c>
      <c r="AKL49" s="761">
        <v>1</v>
      </c>
      <c r="AKM49" s="761">
        <v>1</v>
      </c>
      <c r="AKN49" s="761">
        <v>1</v>
      </c>
      <c r="AKO49" s="762">
        <v>0.65</v>
      </c>
      <c r="AKP49" s="763"/>
      <c r="AKQ49" s="763"/>
      <c r="AKR49" s="761">
        <v>1</v>
      </c>
      <c r="AKS49" s="761">
        <v>1</v>
      </c>
      <c r="AKT49" s="761">
        <v>0</v>
      </c>
      <c r="AKU49" s="761">
        <v>1</v>
      </c>
      <c r="AKV49" s="762">
        <v>0.65</v>
      </c>
      <c r="AKW49" s="763"/>
      <c r="AKX49" s="763"/>
      <c r="AKY49" s="761">
        <v>1</v>
      </c>
      <c r="AKZ49" s="761">
        <v>1</v>
      </c>
      <c r="ALA49" s="761">
        <v>1</v>
      </c>
      <c r="ALB49" s="761">
        <v>1</v>
      </c>
      <c r="ALC49" s="762">
        <v>0.65</v>
      </c>
      <c r="ALD49" s="763"/>
      <c r="ALE49" s="763"/>
      <c r="ALF49" s="761">
        <v>1</v>
      </c>
      <c r="ALG49" s="761">
        <v>1</v>
      </c>
      <c r="ALH49" s="761">
        <v>1</v>
      </c>
      <c r="ALI49" s="761">
        <v>1</v>
      </c>
      <c r="ALJ49" s="762">
        <v>0.65</v>
      </c>
      <c r="ALK49" s="763"/>
      <c r="ALL49" s="763"/>
      <c r="ALM49" s="761">
        <v>1</v>
      </c>
      <c r="ALN49" s="761">
        <v>1</v>
      </c>
      <c r="ALO49" s="761">
        <v>1</v>
      </c>
      <c r="ALP49" s="761">
        <v>1</v>
      </c>
      <c r="ALQ49" s="762">
        <v>0.65</v>
      </c>
      <c r="ALR49" s="763"/>
      <c r="ALS49" s="763"/>
      <c r="ALT49" s="761">
        <v>1</v>
      </c>
      <c r="ALU49" s="761">
        <v>1</v>
      </c>
      <c r="ALV49" s="761">
        <v>1</v>
      </c>
      <c r="ALW49" s="761">
        <v>1</v>
      </c>
      <c r="ALX49" s="762">
        <v>0.65</v>
      </c>
      <c r="ALY49" s="763"/>
      <c r="ALZ49" s="763"/>
      <c r="AMA49" s="761">
        <v>1</v>
      </c>
      <c r="AMB49" s="761">
        <v>1</v>
      </c>
      <c r="AMC49" s="761">
        <v>1</v>
      </c>
      <c r="AMD49" s="761">
        <v>1</v>
      </c>
      <c r="AME49" s="762">
        <v>0.65</v>
      </c>
      <c r="AMF49" s="763"/>
      <c r="AMG49" s="763"/>
      <c r="AMH49" s="761">
        <v>1</v>
      </c>
      <c r="AMI49" s="761">
        <v>1</v>
      </c>
      <c r="AMJ49" s="761">
        <v>1</v>
      </c>
      <c r="AMK49" s="761">
        <v>0</v>
      </c>
      <c r="AML49" s="762">
        <v>0</v>
      </c>
      <c r="AMM49" s="763"/>
      <c r="AMN49" s="763"/>
      <c r="AMO49" s="761">
        <v>1</v>
      </c>
      <c r="AMP49" s="761">
        <v>1</v>
      </c>
      <c r="AMQ49" s="761">
        <v>1</v>
      </c>
      <c r="AMR49" s="761">
        <v>0</v>
      </c>
      <c r="AMS49" s="762">
        <v>0</v>
      </c>
      <c r="AMT49" s="763"/>
      <c r="AMU49" s="763"/>
      <c r="AMV49" s="761">
        <v>1</v>
      </c>
      <c r="AMW49" s="761">
        <v>1</v>
      </c>
      <c r="AMX49" s="761">
        <v>0</v>
      </c>
      <c r="AMY49" s="761">
        <v>1</v>
      </c>
      <c r="AMZ49" s="762">
        <v>0.65</v>
      </c>
      <c r="ANA49" s="763"/>
      <c r="ANB49" s="763"/>
      <c r="ANC49" s="761">
        <v>1</v>
      </c>
      <c r="AND49" s="761">
        <v>1</v>
      </c>
      <c r="ANE49" s="761">
        <v>1</v>
      </c>
      <c r="ANF49" s="761">
        <v>1</v>
      </c>
      <c r="ANG49" s="762">
        <v>0.65</v>
      </c>
      <c r="ANH49" s="763"/>
      <c r="ANI49" s="763"/>
      <c r="ANJ49" s="761">
        <v>1</v>
      </c>
      <c r="ANK49" s="761">
        <v>1</v>
      </c>
      <c r="ANL49" s="761">
        <v>1</v>
      </c>
      <c r="ANM49" s="761">
        <v>1</v>
      </c>
      <c r="ANN49" s="762">
        <v>0.65</v>
      </c>
      <c r="ANO49" s="763"/>
      <c r="ANP49" s="763"/>
      <c r="ANQ49" s="761">
        <v>1</v>
      </c>
      <c r="ANR49" s="761">
        <v>1</v>
      </c>
      <c r="ANS49" s="761">
        <v>1</v>
      </c>
      <c r="ANT49" s="761">
        <v>1</v>
      </c>
      <c r="ANU49" s="762">
        <v>0.65</v>
      </c>
      <c r="ANV49" s="763"/>
      <c r="ANW49" s="763"/>
      <c r="ANX49" s="761">
        <v>1</v>
      </c>
      <c r="ANY49" s="761">
        <v>1</v>
      </c>
      <c r="ANZ49" s="761">
        <v>1</v>
      </c>
      <c r="AOA49" s="761">
        <v>1</v>
      </c>
      <c r="AOB49" s="762">
        <v>0.65</v>
      </c>
      <c r="AOC49" s="763"/>
      <c r="AOD49" s="763"/>
      <c r="AOE49" s="761">
        <v>1</v>
      </c>
      <c r="AOF49" s="761">
        <v>1</v>
      </c>
      <c r="AOG49" s="761">
        <v>1</v>
      </c>
      <c r="AOH49" s="761">
        <v>1</v>
      </c>
      <c r="AOI49" s="762">
        <v>0.65</v>
      </c>
      <c r="AOJ49" s="763"/>
      <c r="AOK49" s="763"/>
      <c r="AOL49" s="761">
        <v>1</v>
      </c>
      <c r="AOM49" s="761">
        <v>1</v>
      </c>
      <c r="AON49" s="761">
        <v>1</v>
      </c>
      <c r="AOO49" s="761">
        <v>1</v>
      </c>
      <c r="AOP49" s="762">
        <v>0.65</v>
      </c>
      <c r="AOQ49" s="763"/>
      <c r="AOR49" s="763"/>
      <c r="AOS49" s="761">
        <v>1</v>
      </c>
      <c r="AOT49" s="761">
        <v>1</v>
      </c>
      <c r="AOU49" s="761">
        <v>1</v>
      </c>
      <c r="AOV49" s="761">
        <v>1</v>
      </c>
      <c r="AOW49" s="762">
        <v>0.65</v>
      </c>
    </row>
    <row r="50" spans="1:1089" s="764" customFormat="1" ht="10.5" customHeight="1">
      <c r="A50" s="771" t="s">
        <v>166</v>
      </c>
      <c r="B50" s="771" t="s">
        <v>198</v>
      </c>
      <c r="C50" s="772" t="str">
        <f t="shared" si="1"/>
        <v>Łukasz Nieściur</v>
      </c>
      <c r="D50" s="771" t="s">
        <v>138</v>
      </c>
      <c r="E50" s="771" t="s">
        <v>8</v>
      </c>
      <c r="F50" s="757"/>
      <c r="G50" s="713">
        <v>1</v>
      </c>
      <c r="H50" s="713">
        <v>1</v>
      </c>
      <c r="I50" s="713">
        <v>1</v>
      </c>
      <c r="J50" s="713">
        <v>1</v>
      </c>
      <c r="K50" s="714">
        <v>0.65</v>
      </c>
      <c r="L50" s="715">
        <v>0</v>
      </c>
      <c r="M50" s="715">
        <v>0</v>
      </c>
      <c r="N50" s="713">
        <v>1</v>
      </c>
      <c r="O50" s="713">
        <v>1</v>
      </c>
      <c r="P50" s="713">
        <v>1</v>
      </c>
      <c r="Q50" s="713">
        <v>1</v>
      </c>
      <c r="R50" s="714">
        <v>0.65</v>
      </c>
      <c r="S50" s="715">
        <v>0</v>
      </c>
      <c r="T50" s="715">
        <v>0</v>
      </c>
      <c r="U50" s="713">
        <v>1</v>
      </c>
      <c r="V50" s="713">
        <v>1</v>
      </c>
      <c r="W50" s="713">
        <v>1</v>
      </c>
      <c r="X50" s="713">
        <v>1</v>
      </c>
      <c r="Y50" s="714">
        <v>0.65</v>
      </c>
      <c r="Z50" s="715">
        <v>0</v>
      </c>
      <c r="AA50" s="715">
        <v>0</v>
      </c>
      <c r="AB50" s="713">
        <v>0</v>
      </c>
      <c r="AC50" s="713">
        <v>1</v>
      </c>
      <c r="AD50" s="713">
        <v>1</v>
      </c>
      <c r="AE50" s="713">
        <v>1</v>
      </c>
      <c r="AF50" s="714">
        <v>0.65</v>
      </c>
      <c r="AG50" s="715">
        <v>0</v>
      </c>
      <c r="AH50" s="715">
        <v>0</v>
      </c>
      <c r="AI50" s="713">
        <v>1</v>
      </c>
      <c r="AJ50" s="713">
        <v>1</v>
      </c>
      <c r="AK50" s="713">
        <v>1</v>
      </c>
      <c r="AL50" s="713">
        <v>1</v>
      </c>
      <c r="AM50" s="714">
        <v>0.65</v>
      </c>
      <c r="AN50" s="715">
        <v>0</v>
      </c>
      <c r="AO50" s="715">
        <v>0</v>
      </c>
      <c r="AP50" s="713">
        <v>1</v>
      </c>
      <c r="AQ50" s="713">
        <v>1</v>
      </c>
      <c r="AR50" s="713">
        <v>1</v>
      </c>
      <c r="AS50" s="713">
        <v>1</v>
      </c>
      <c r="AT50" s="714">
        <v>0.65</v>
      </c>
      <c r="AU50" s="715">
        <v>0</v>
      </c>
      <c r="AV50" s="715">
        <v>0</v>
      </c>
      <c r="AW50" s="713">
        <v>1</v>
      </c>
      <c r="AX50" s="713">
        <v>1</v>
      </c>
      <c r="AY50" s="713">
        <v>1</v>
      </c>
      <c r="AZ50" s="713">
        <v>1</v>
      </c>
      <c r="BA50" s="714">
        <v>0.65</v>
      </c>
      <c r="BB50" s="715">
        <v>0</v>
      </c>
      <c r="BC50" s="715">
        <v>0</v>
      </c>
      <c r="BD50" s="716">
        <v>1</v>
      </c>
      <c r="BE50" s="716">
        <v>1</v>
      </c>
      <c r="BF50" s="716">
        <v>0</v>
      </c>
      <c r="BG50" s="716">
        <v>1</v>
      </c>
      <c r="BH50" s="716">
        <v>0</v>
      </c>
      <c r="BI50" s="717">
        <v>0</v>
      </c>
      <c r="BJ50" s="717">
        <v>0</v>
      </c>
      <c r="BK50" s="716">
        <v>1</v>
      </c>
      <c r="BL50" s="716">
        <v>1</v>
      </c>
      <c r="BM50" s="716">
        <v>1</v>
      </c>
      <c r="BN50" s="716">
        <v>1</v>
      </c>
      <c r="BO50" s="718">
        <v>0.65</v>
      </c>
      <c r="BP50" s="717">
        <v>0</v>
      </c>
      <c r="BQ50" s="717">
        <v>0</v>
      </c>
      <c r="BR50" s="716">
        <v>1</v>
      </c>
      <c r="BS50" s="716">
        <v>1</v>
      </c>
      <c r="BT50" s="716">
        <v>1</v>
      </c>
      <c r="BU50" s="716">
        <v>1</v>
      </c>
      <c r="BV50" s="718">
        <v>0.65</v>
      </c>
      <c r="BW50" s="717">
        <v>0</v>
      </c>
      <c r="BX50" s="717">
        <v>0</v>
      </c>
      <c r="BY50" s="716">
        <v>1</v>
      </c>
      <c r="BZ50" s="716">
        <v>1</v>
      </c>
      <c r="CA50" s="716">
        <v>1</v>
      </c>
      <c r="CB50" s="716">
        <v>1</v>
      </c>
      <c r="CC50" s="718">
        <v>0.65</v>
      </c>
      <c r="CD50" s="717">
        <v>0</v>
      </c>
      <c r="CE50" s="717">
        <v>0</v>
      </c>
      <c r="CF50" s="716">
        <v>0</v>
      </c>
      <c r="CG50" s="716">
        <v>1</v>
      </c>
      <c r="CH50" s="716">
        <v>1</v>
      </c>
      <c r="CI50" s="716">
        <v>0</v>
      </c>
      <c r="CJ50" s="718">
        <v>0</v>
      </c>
      <c r="CK50" s="717">
        <v>0</v>
      </c>
      <c r="CL50" s="717">
        <v>0</v>
      </c>
      <c r="CM50" s="716">
        <v>0</v>
      </c>
      <c r="CN50" s="716">
        <v>0</v>
      </c>
      <c r="CO50" s="716">
        <v>1</v>
      </c>
      <c r="CP50" s="716">
        <v>1</v>
      </c>
      <c r="CQ50" s="718">
        <v>0.65</v>
      </c>
      <c r="CR50" s="717">
        <v>0</v>
      </c>
      <c r="CS50" s="717">
        <v>0</v>
      </c>
      <c r="CT50" s="716">
        <v>1</v>
      </c>
      <c r="CU50" s="716">
        <v>1</v>
      </c>
      <c r="CV50" s="716">
        <v>1</v>
      </c>
      <c r="CW50" s="716">
        <v>1</v>
      </c>
      <c r="CX50" s="718">
        <v>0.65</v>
      </c>
      <c r="CY50" s="717">
        <v>0</v>
      </c>
      <c r="CZ50" s="717">
        <v>0</v>
      </c>
      <c r="DA50" s="716">
        <v>1</v>
      </c>
      <c r="DB50" s="716">
        <v>1</v>
      </c>
      <c r="DC50" s="716">
        <v>1</v>
      </c>
      <c r="DD50" s="716">
        <v>1</v>
      </c>
      <c r="DE50" s="718">
        <v>0.65</v>
      </c>
      <c r="DF50" s="717">
        <v>0</v>
      </c>
      <c r="DG50" s="717">
        <v>0</v>
      </c>
      <c r="DH50" s="716">
        <v>1</v>
      </c>
      <c r="DI50" s="716">
        <v>1</v>
      </c>
      <c r="DJ50" s="716">
        <v>1</v>
      </c>
      <c r="DK50" s="716">
        <v>1</v>
      </c>
      <c r="DL50" s="718">
        <v>0.65</v>
      </c>
      <c r="DM50" s="717">
        <v>0</v>
      </c>
      <c r="DN50" s="717">
        <v>0</v>
      </c>
      <c r="DO50" s="716">
        <v>1</v>
      </c>
      <c r="DP50" s="716">
        <v>1</v>
      </c>
      <c r="DQ50" s="716">
        <v>1</v>
      </c>
      <c r="DR50" s="716">
        <v>1</v>
      </c>
      <c r="DS50" s="718">
        <v>0.65</v>
      </c>
      <c r="DT50" s="717">
        <v>0</v>
      </c>
      <c r="DU50" s="717">
        <v>0</v>
      </c>
      <c r="DV50" s="716">
        <v>1</v>
      </c>
      <c r="DW50" s="716">
        <v>1</v>
      </c>
      <c r="DX50" s="716">
        <v>1</v>
      </c>
      <c r="DY50" s="716">
        <v>1</v>
      </c>
      <c r="DZ50" s="718">
        <v>0.65</v>
      </c>
      <c r="EA50" s="717">
        <v>0</v>
      </c>
      <c r="EB50" s="717">
        <v>0</v>
      </c>
      <c r="EC50" s="716">
        <v>1</v>
      </c>
      <c r="ED50" s="716">
        <v>1</v>
      </c>
      <c r="EE50" s="716">
        <v>1</v>
      </c>
      <c r="EF50" s="716">
        <v>1</v>
      </c>
      <c r="EG50" s="718">
        <v>0.65</v>
      </c>
      <c r="EH50" s="717">
        <v>0</v>
      </c>
      <c r="EI50" s="717">
        <v>0</v>
      </c>
      <c r="EJ50" s="716">
        <v>1</v>
      </c>
      <c r="EK50" s="716">
        <v>1</v>
      </c>
      <c r="EL50" s="716">
        <v>1</v>
      </c>
      <c r="EM50" s="716">
        <v>1</v>
      </c>
      <c r="EN50" s="718">
        <v>0.65</v>
      </c>
      <c r="EO50" s="717">
        <v>0</v>
      </c>
      <c r="EP50" s="717">
        <v>0</v>
      </c>
      <c r="EQ50" s="716">
        <v>1</v>
      </c>
      <c r="ER50" s="716">
        <v>1</v>
      </c>
      <c r="ES50" s="716">
        <v>1</v>
      </c>
      <c r="ET50" s="716">
        <v>1</v>
      </c>
      <c r="EU50" s="718">
        <v>0.65</v>
      </c>
      <c r="EV50" s="717">
        <v>0</v>
      </c>
      <c r="EW50" s="717">
        <v>0</v>
      </c>
      <c r="EX50" s="716">
        <v>1</v>
      </c>
      <c r="EY50" s="716">
        <v>1</v>
      </c>
      <c r="EZ50" s="716">
        <v>1</v>
      </c>
      <c r="FA50" s="716">
        <v>1</v>
      </c>
      <c r="FB50" s="718">
        <v>0.65</v>
      </c>
      <c r="FC50" s="717">
        <v>0</v>
      </c>
      <c r="FD50" s="717">
        <v>0</v>
      </c>
      <c r="FE50" s="716">
        <v>1</v>
      </c>
      <c r="FF50" s="716">
        <v>1</v>
      </c>
      <c r="FG50" s="716">
        <v>1</v>
      </c>
      <c r="FH50" s="716">
        <v>0</v>
      </c>
      <c r="FI50" s="718">
        <v>0.65</v>
      </c>
      <c r="FJ50" s="717">
        <v>0</v>
      </c>
      <c r="FK50" s="717">
        <v>0</v>
      </c>
      <c r="FL50" s="716">
        <v>1</v>
      </c>
      <c r="FM50" s="716">
        <v>1</v>
      </c>
      <c r="FN50" s="716">
        <v>1</v>
      </c>
      <c r="FO50" s="716">
        <v>1</v>
      </c>
      <c r="FP50" s="718">
        <v>0.65</v>
      </c>
      <c r="FQ50" s="717">
        <v>0</v>
      </c>
      <c r="FR50" s="717">
        <v>0</v>
      </c>
      <c r="FS50" s="716">
        <v>1</v>
      </c>
      <c r="FT50" s="716">
        <v>1</v>
      </c>
      <c r="FU50" s="716">
        <v>1</v>
      </c>
      <c r="FV50" s="716">
        <v>1</v>
      </c>
      <c r="FW50" s="718">
        <v>0.65</v>
      </c>
      <c r="FX50" s="717">
        <v>0</v>
      </c>
      <c r="FY50" s="717">
        <v>0</v>
      </c>
      <c r="FZ50" s="716">
        <v>1</v>
      </c>
      <c r="GA50" s="716">
        <v>1</v>
      </c>
      <c r="GB50" s="716">
        <v>1</v>
      </c>
      <c r="GC50" s="716">
        <v>1</v>
      </c>
      <c r="GD50" s="718">
        <v>0.65</v>
      </c>
      <c r="GE50" s="717">
        <v>0</v>
      </c>
      <c r="GF50" s="717">
        <v>0</v>
      </c>
      <c r="GG50" s="716">
        <v>1</v>
      </c>
      <c r="GH50" s="716">
        <v>1</v>
      </c>
      <c r="GI50" s="716">
        <v>1</v>
      </c>
      <c r="GJ50" s="716">
        <v>1</v>
      </c>
      <c r="GK50" s="718">
        <v>0.65</v>
      </c>
      <c r="GL50" s="717">
        <v>0</v>
      </c>
      <c r="GM50" s="717">
        <v>0</v>
      </c>
      <c r="GN50" s="716">
        <v>1</v>
      </c>
      <c r="GO50" s="716">
        <v>1</v>
      </c>
      <c r="GP50" s="716">
        <v>1</v>
      </c>
      <c r="GQ50" s="716">
        <v>1</v>
      </c>
      <c r="GR50" s="718">
        <v>0</v>
      </c>
      <c r="GS50" s="717">
        <v>0</v>
      </c>
      <c r="GT50" s="717">
        <v>0</v>
      </c>
      <c r="GU50" s="716">
        <v>1</v>
      </c>
      <c r="GV50" s="716">
        <v>1</v>
      </c>
      <c r="GW50" s="716">
        <v>1</v>
      </c>
      <c r="GX50" s="716">
        <v>1</v>
      </c>
      <c r="GY50" s="718">
        <v>0.65</v>
      </c>
      <c r="GZ50" s="717">
        <v>0</v>
      </c>
      <c r="HA50" s="717">
        <v>0</v>
      </c>
      <c r="HB50" s="716">
        <v>1</v>
      </c>
      <c r="HC50" s="716">
        <v>0</v>
      </c>
      <c r="HD50" s="716">
        <v>0</v>
      </c>
      <c r="HE50" s="716">
        <v>0</v>
      </c>
      <c r="HF50" s="718">
        <v>0.65</v>
      </c>
      <c r="HG50" s="717">
        <v>0</v>
      </c>
      <c r="HH50" s="717">
        <v>0</v>
      </c>
      <c r="HI50" s="716">
        <v>1</v>
      </c>
      <c r="HJ50" s="716">
        <v>1</v>
      </c>
      <c r="HK50" s="716">
        <v>1</v>
      </c>
      <c r="HL50" s="716">
        <v>1</v>
      </c>
      <c r="HM50" s="718">
        <v>0.65</v>
      </c>
      <c r="HN50" s="717">
        <v>0</v>
      </c>
      <c r="HO50" s="717">
        <v>0</v>
      </c>
      <c r="HP50" s="716">
        <v>1</v>
      </c>
      <c r="HQ50" s="716">
        <v>1</v>
      </c>
      <c r="HR50" s="716">
        <v>1</v>
      </c>
      <c r="HS50" s="716">
        <v>1</v>
      </c>
      <c r="HT50" s="718">
        <v>0.65</v>
      </c>
      <c r="HU50" s="717">
        <v>0</v>
      </c>
      <c r="HV50" s="717">
        <v>0</v>
      </c>
      <c r="HW50" s="716">
        <v>1</v>
      </c>
      <c r="HX50" s="716">
        <v>1</v>
      </c>
      <c r="HY50" s="716">
        <v>1</v>
      </c>
      <c r="HZ50" s="716">
        <v>1</v>
      </c>
      <c r="IA50" s="718">
        <v>0.65</v>
      </c>
      <c r="IB50" s="717">
        <v>0</v>
      </c>
      <c r="IC50" s="717">
        <v>0</v>
      </c>
      <c r="ID50" s="716">
        <v>1</v>
      </c>
      <c r="IE50" s="716">
        <v>1</v>
      </c>
      <c r="IF50" s="716">
        <v>1</v>
      </c>
      <c r="IG50" s="716">
        <v>1</v>
      </c>
      <c r="IH50" s="718">
        <v>0</v>
      </c>
      <c r="II50" s="717">
        <v>0</v>
      </c>
      <c r="IJ50" s="717">
        <v>0</v>
      </c>
      <c r="IK50" s="716">
        <v>0</v>
      </c>
      <c r="IL50" s="716">
        <v>0</v>
      </c>
      <c r="IM50" s="716">
        <v>0</v>
      </c>
      <c r="IN50" s="716">
        <v>0</v>
      </c>
      <c r="IO50" s="718">
        <v>0</v>
      </c>
      <c r="IP50" s="717">
        <v>0</v>
      </c>
      <c r="IQ50" s="717">
        <v>0</v>
      </c>
      <c r="IR50" s="716">
        <v>0</v>
      </c>
      <c r="IS50" s="716">
        <v>0</v>
      </c>
      <c r="IT50" s="716">
        <v>0</v>
      </c>
      <c r="IU50" s="716">
        <v>0</v>
      </c>
      <c r="IV50" s="718">
        <v>0</v>
      </c>
      <c r="IW50" s="717">
        <v>0</v>
      </c>
      <c r="IX50" s="717">
        <v>0</v>
      </c>
      <c r="IY50" s="716">
        <v>0</v>
      </c>
      <c r="IZ50" s="716">
        <v>0</v>
      </c>
      <c r="JA50" s="716">
        <v>0</v>
      </c>
      <c r="JB50" s="716">
        <v>0</v>
      </c>
      <c r="JC50" s="718">
        <v>0.65</v>
      </c>
      <c r="JD50" s="717">
        <v>0</v>
      </c>
      <c r="JE50" s="717">
        <v>0</v>
      </c>
      <c r="JF50" s="716">
        <v>1</v>
      </c>
      <c r="JG50" s="716">
        <v>1</v>
      </c>
      <c r="JH50" s="716">
        <v>1</v>
      </c>
      <c r="JI50" s="716">
        <v>1</v>
      </c>
      <c r="JJ50" s="718">
        <v>0.65</v>
      </c>
      <c r="JK50" s="717">
        <v>0</v>
      </c>
      <c r="JL50" s="717">
        <v>0</v>
      </c>
      <c r="JM50" s="716">
        <v>1</v>
      </c>
      <c r="JN50" s="716">
        <v>1</v>
      </c>
      <c r="JO50" s="716">
        <v>1</v>
      </c>
      <c r="JP50" s="716">
        <v>1</v>
      </c>
      <c r="JQ50" s="718">
        <v>0.65</v>
      </c>
      <c r="JR50" s="717">
        <v>0</v>
      </c>
      <c r="JS50" s="717">
        <v>0</v>
      </c>
      <c r="JT50" s="716">
        <v>1</v>
      </c>
      <c r="JU50" s="716">
        <v>1</v>
      </c>
      <c r="JV50" s="716">
        <v>1</v>
      </c>
      <c r="JW50" s="716">
        <v>1</v>
      </c>
      <c r="JX50" s="718">
        <v>0.65</v>
      </c>
      <c r="JY50" s="717">
        <v>0</v>
      </c>
      <c r="JZ50" s="717">
        <v>0</v>
      </c>
      <c r="KA50" s="716">
        <v>1</v>
      </c>
      <c r="KB50" s="716">
        <v>1</v>
      </c>
      <c r="KC50" s="716">
        <v>1</v>
      </c>
      <c r="KD50" s="716">
        <v>1</v>
      </c>
      <c r="KE50" s="718">
        <v>0.65</v>
      </c>
      <c r="KF50" s="717">
        <v>0</v>
      </c>
      <c r="KG50" s="717">
        <v>0</v>
      </c>
      <c r="KH50" s="716">
        <v>1</v>
      </c>
      <c r="KI50" s="716">
        <v>1</v>
      </c>
      <c r="KJ50" s="717">
        <v>0</v>
      </c>
      <c r="KK50" s="717">
        <v>0</v>
      </c>
      <c r="KL50" s="718">
        <v>0.65</v>
      </c>
      <c r="KM50" s="717">
        <v>0</v>
      </c>
      <c r="KN50" s="717">
        <v>0</v>
      </c>
      <c r="KO50" s="716">
        <v>1</v>
      </c>
      <c r="KP50" s="716">
        <v>0</v>
      </c>
      <c r="KQ50" s="717">
        <v>0</v>
      </c>
      <c r="KR50" s="716">
        <v>1</v>
      </c>
      <c r="KS50" s="718">
        <v>0.65</v>
      </c>
      <c r="KT50" s="717">
        <v>0</v>
      </c>
      <c r="KU50" s="717">
        <v>0</v>
      </c>
      <c r="KV50" s="717">
        <v>0</v>
      </c>
      <c r="KW50" s="716">
        <v>1</v>
      </c>
      <c r="KX50" s="716">
        <v>1</v>
      </c>
      <c r="KY50" s="716">
        <v>1</v>
      </c>
      <c r="KZ50" s="718">
        <v>0.65</v>
      </c>
      <c r="LA50" s="717">
        <v>0</v>
      </c>
      <c r="LB50" s="717">
        <v>0</v>
      </c>
      <c r="LC50" s="716">
        <v>1</v>
      </c>
      <c r="LD50" s="716">
        <v>1</v>
      </c>
      <c r="LE50" s="716">
        <v>1</v>
      </c>
      <c r="LF50" s="716">
        <v>1</v>
      </c>
      <c r="LG50" s="718">
        <v>0.65</v>
      </c>
      <c r="LH50" s="717">
        <v>0</v>
      </c>
      <c r="LI50" s="717">
        <v>0</v>
      </c>
      <c r="LJ50" s="716">
        <v>1</v>
      </c>
      <c r="LK50" s="716">
        <v>1</v>
      </c>
      <c r="LL50" s="716">
        <v>1</v>
      </c>
      <c r="LM50" s="716">
        <v>1</v>
      </c>
      <c r="LN50" s="718">
        <v>0</v>
      </c>
      <c r="LO50" s="717">
        <v>0</v>
      </c>
      <c r="LP50" s="717">
        <v>0</v>
      </c>
      <c r="LQ50" s="716">
        <v>1</v>
      </c>
      <c r="LR50" s="716">
        <v>1</v>
      </c>
      <c r="LS50" s="716">
        <v>0</v>
      </c>
      <c r="LT50" s="716">
        <v>1</v>
      </c>
      <c r="LU50" s="718">
        <v>0.65</v>
      </c>
      <c r="LV50" s="717">
        <v>0</v>
      </c>
      <c r="LW50" s="717">
        <v>0</v>
      </c>
      <c r="LX50" s="716">
        <v>1</v>
      </c>
      <c r="LY50" s="716">
        <v>1</v>
      </c>
      <c r="LZ50" s="716">
        <v>1</v>
      </c>
      <c r="MA50" s="716">
        <v>1</v>
      </c>
      <c r="MB50" s="718">
        <v>0.65</v>
      </c>
      <c r="MC50" s="717">
        <v>0</v>
      </c>
      <c r="MD50" s="717">
        <v>0</v>
      </c>
      <c r="ME50" s="716">
        <v>1</v>
      </c>
      <c r="MF50" s="716">
        <v>1</v>
      </c>
      <c r="MG50" s="716">
        <v>1</v>
      </c>
      <c r="MH50" s="716">
        <v>1</v>
      </c>
      <c r="MI50" s="718">
        <v>0.65</v>
      </c>
      <c r="MJ50" s="717">
        <v>0</v>
      </c>
      <c r="MK50" s="717">
        <v>0</v>
      </c>
      <c r="ML50" s="716">
        <v>1</v>
      </c>
      <c r="MM50" s="716">
        <v>1</v>
      </c>
      <c r="MN50" s="716">
        <v>1</v>
      </c>
      <c r="MO50" s="716">
        <v>1</v>
      </c>
      <c r="MP50" s="718">
        <v>0.65</v>
      </c>
      <c r="MQ50" s="717">
        <v>0</v>
      </c>
      <c r="MR50" s="717">
        <v>0</v>
      </c>
      <c r="MS50" s="716">
        <v>1</v>
      </c>
      <c r="MT50" s="716">
        <v>1</v>
      </c>
      <c r="MU50" s="716">
        <v>1</v>
      </c>
      <c r="MV50" s="716">
        <v>1</v>
      </c>
      <c r="MW50" s="718">
        <v>0.65</v>
      </c>
      <c r="MX50" s="717">
        <v>0</v>
      </c>
      <c r="MY50" s="717">
        <v>0</v>
      </c>
      <c r="MZ50" s="716">
        <v>1</v>
      </c>
      <c r="NA50" s="716">
        <v>1</v>
      </c>
      <c r="NB50" s="716">
        <v>0</v>
      </c>
      <c r="NC50" s="716">
        <v>1</v>
      </c>
      <c r="ND50" s="718">
        <v>0.65</v>
      </c>
      <c r="NE50" s="717">
        <v>0</v>
      </c>
      <c r="NF50" s="717">
        <v>0</v>
      </c>
      <c r="NG50" s="716">
        <v>1</v>
      </c>
      <c r="NH50" s="716">
        <v>1</v>
      </c>
      <c r="NI50" s="716">
        <v>1</v>
      </c>
      <c r="NJ50" s="716">
        <v>1</v>
      </c>
      <c r="NK50" s="718">
        <v>0.65</v>
      </c>
      <c r="NL50" s="717">
        <v>0</v>
      </c>
      <c r="NM50" s="717">
        <v>0</v>
      </c>
      <c r="NN50" s="716">
        <v>1</v>
      </c>
      <c r="NO50" s="716">
        <v>1</v>
      </c>
      <c r="NP50" s="716">
        <v>1</v>
      </c>
      <c r="NQ50" s="716">
        <v>1</v>
      </c>
      <c r="NR50" s="718">
        <v>0.65</v>
      </c>
      <c r="NS50" s="717">
        <v>0</v>
      </c>
      <c r="NT50" s="717">
        <v>0</v>
      </c>
      <c r="NU50" s="716">
        <v>1</v>
      </c>
      <c r="NV50" s="716">
        <v>1</v>
      </c>
      <c r="NW50" s="716">
        <v>1</v>
      </c>
      <c r="NX50" s="716">
        <v>1</v>
      </c>
      <c r="NY50" s="718">
        <v>0.65</v>
      </c>
      <c r="NZ50" s="717">
        <v>0</v>
      </c>
      <c r="OA50" s="717">
        <v>0</v>
      </c>
      <c r="OB50" s="716">
        <v>1</v>
      </c>
      <c r="OC50" s="716">
        <v>1</v>
      </c>
      <c r="OD50" s="716">
        <v>1</v>
      </c>
      <c r="OE50" s="716">
        <v>1</v>
      </c>
      <c r="OF50" s="718">
        <v>0.65</v>
      </c>
      <c r="OG50" s="717">
        <v>0</v>
      </c>
      <c r="OH50" s="717">
        <v>0</v>
      </c>
      <c r="OI50" s="716">
        <v>1</v>
      </c>
      <c r="OJ50" s="716">
        <v>1</v>
      </c>
      <c r="OK50" s="716">
        <v>1</v>
      </c>
      <c r="OL50" s="716">
        <v>1</v>
      </c>
      <c r="OM50" s="718">
        <v>0.65</v>
      </c>
      <c r="ON50" s="717">
        <v>0</v>
      </c>
      <c r="OO50" s="717">
        <v>0</v>
      </c>
      <c r="OP50" s="716">
        <v>1</v>
      </c>
      <c r="OQ50" s="716">
        <v>1</v>
      </c>
      <c r="OR50" s="716">
        <v>1</v>
      </c>
      <c r="OS50" s="716">
        <v>1</v>
      </c>
      <c r="OT50" s="718">
        <v>0.65</v>
      </c>
      <c r="OU50" s="717">
        <v>0</v>
      </c>
      <c r="OV50" s="717">
        <v>0</v>
      </c>
      <c r="OW50" s="716">
        <v>0</v>
      </c>
      <c r="OX50" s="716">
        <v>0</v>
      </c>
      <c r="OY50" s="716">
        <v>0</v>
      </c>
      <c r="OZ50" s="716">
        <v>0</v>
      </c>
      <c r="PA50" s="718">
        <v>0.65</v>
      </c>
      <c r="PB50" s="717">
        <v>0</v>
      </c>
      <c r="PC50" s="717">
        <v>0</v>
      </c>
      <c r="PD50" s="716">
        <v>0</v>
      </c>
      <c r="PE50" s="716">
        <v>0</v>
      </c>
      <c r="PF50" s="716">
        <v>0</v>
      </c>
      <c r="PG50" s="716">
        <v>0</v>
      </c>
      <c r="PH50" s="718">
        <v>0</v>
      </c>
      <c r="PI50" s="717">
        <v>0</v>
      </c>
      <c r="PJ50" s="717">
        <v>0</v>
      </c>
      <c r="PK50" s="716">
        <v>0</v>
      </c>
      <c r="PL50" s="716">
        <v>0</v>
      </c>
      <c r="PM50" s="716">
        <v>0</v>
      </c>
      <c r="PN50" s="716">
        <v>0</v>
      </c>
      <c r="PO50" s="718">
        <v>0.65</v>
      </c>
      <c r="PP50" s="717"/>
      <c r="PQ50" s="717"/>
      <c r="PR50" s="716">
        <v>0</v>
      </c>
      <c r="PS50" s="716">
        <v>0</v>
      </c>
      <c r="PT50" s="716">
        <v>1</v>
      </c>
      <c r="PU50" s="716">
        <v>1</v>
      </c>
      <c r="PV50" s="718">
        <v>0.65</v>
      </c>
      <c r="PW50" s="717"/>
      <c r="PX50" s="717"/>
      <c r="PY50" s="716">
        <v>1</v>
      </c>
      <c r="PZ50" s="716">
        <v>1</v>
      </c>
      <c r="QA50" s="716">
        <v>1</v>
      </c>
      <c r="QB50" s="716">
        <v>0</v>
      </c>
      <c r="QC50" s="718">
        <v>0.65</v>
      </c>
      <c r="QD50" s="717"/>
      <c r="QE50" s="717"/>
      <c r="QF50" s="716">
        <v>0</v>
      </c>
      <c r="QG50" s="716">
        <v>1</v>
      </c>
      <c r="QH50" s="716">
        <v>1</v>
      </c>
      <c r="QI50" s="716">
        <v>1</v>
      </c>
      <c r="QJ50" s="718">
        <v>0.65</v>
      </c>
      <c r="QK50" s="717"/>
      <c r="QL50" s="717"/>
      <c r="QM50" s="716">
        <v>1</v>
      </c>
      <c r="QN50" s="716">
        <v>1</v>
      </c>
      <c r="QO50" s="716">
        <v>1</v>
      </c>
      <c r="QP50" s="716">
        <v>1</v>
      </c>
      <c r="QQ50" s="718">
        <v>0.65</v>
      </c>
      <c r="QR50" s="717"/>
      <c r="QS50" s="717"/>
      <c r="QT50" s="716">
        <v>1</v>
      </c>
      <c r="QU50" s="716">
        <v>1</v>
      </c>
      <c r="QV50" s="716">
        <v>1</v>
      </c>
      <c r="QW50" s="716">
        <v>1</v>
      </c>
      <c r="QX50" s="718">
        <v>0.65</v>
      </c>
      <c r="QY50" s="717"/>
      <c r="QZ50" s="717"/>
      <c r="RA50" s="716">
        <v>1</v>
      </c>
      <c r="RB50" s="716">
        <v>1</v>
      </c>
      <c r="RC50" s="716">
        <v>1</v>
      </c>
      <c r="RD50" s="717"/>
      <c r="RE50" s="718">
        <v>0.65</v>
      </c>
      <c r="RF50" s="717"/>
      <c r="RG50" s="717"/>
      <c r="RH50" s="716">
        <v>1</v>
      </c>
      <c r="RI50" s="716">
        <v>1</v>
      </c>
      <c r="RJ50" s="716">
        <v>1</v>
      </c>
      <c r="RK50" s="716">
        <v>1</v>
      </c>
      <c r="RL50" s="718">
        <v>0.65</v>
      </c>
      <c r="RM50" s="717"/>
      <c r="RN50" s="717"/>
      <c r="RO50" s="716">
        <v>1</v>
      </c>
      <c r="RP50" s="716">
        <v>1</v>
      </c>
      <c r="RQ50" s="716">
        <v>1</v>
      </c>
      <c r="RR50" s="716">
        <v>1</v>
      </c>
      <c r="RS50" s="718">
        <v>0.65</v>
      </c>
      <c r="RT50" s="717"/>
      <c r="RU50" s="717"/>
      <c r="RV50" s="716">
        <v>1</v>
      </c>
      <c r="RW50" s="716">
        <v>1</v>
      </c>
      <c r="RX50" s="716">
        <v>1</v>
      </c>
      <c r="RY50" s="716">
        <v>1</v>
      </c>
      <c r="RZ50" s="718">
        <v>0.65</v>
      </c>
      <c r="SA50" s="717"/>
      <c r="SB50" s="717"/>
      <c r="SC50" s="716">
        <v>1</v>
      </c>
      <c r="SD50" s="716">
        <v>1</v>
      </c>
      <c r="SE50" s="716">
        <v>1</v>
      </c>
      <c r="SF50" s="716">
        <v>1</v>
      </c>
      <c r="SG50" s="718">
        <v>0.65</v>
      </c>
      <c r="SH50" s="717"/>
      <c r="SI50" s="717"/>
      <c r="SJ50" s="716">
        <v>0</v>
      </c>
      <c r="SK50" s="716">
        <v>1</v>
      </c>
      <c r="SL50" s="716">
        <v>1</v>
      </c>
      <c r="SM50" s="716">
        <v>1</v>
      </c>
      <c r="SN50" s="718">
        <v>0.65</v>
      </c>
      <c r="SO50" s="717"/>
      <c r="SP50" s="717"/>
      <c r="SQ50" s="716">
        <v>1</v>
      </c>
      <c r="SR50" s="716">
        <v>1</v>
      </c>
      <c r="SS50" s="716">
        <v>1</v>
      </c>
      <c r="ST50" s="716">
        <v>1</v>
      </c>
      <c r="SU50" s="762">
        <v>0.65</v>
      </c>
      <c r="SV50" s="755"/>
      <c r="SW50" s="749"/>
      <c r="SX50" s="748">
        <v>1</v>
      </c>
      <c r="SY50" s="748">
        <v>1</v>
      </c>
      <c r="SZ50" s="748">
        <v>1</v>
      </c>
      <c r="TA50" s="748">
        <v>1</v>
      </c>
      <c r="TB50" s="750">
        <v>0.65</v>
      </c>
      <c r="TC50" s="749"/>
      <c r="TD50" s="749"/>
      <c r="TE50" s="748">
        <v>1</v>
      </c>
      <c r="TF50" s="748">
        <v>1</v>
      </c>
      <c r="TG50" s="748">
        <v>1</v>
      </c>
      <c r="TH50" s="748">
        <v>1</v>
      </c>
      <c r="TI50" s="750">
        <v>0</v>
      </c>
      <c r="TJ50" s="749"/>
      <c r="TK50" s="749"/>
      <c r="TL50" s="748">
        <v>1</v>
      </c>
      <c r="TM50" s="748">
        <v>1</v>
      </c>
      <c r="TN50" s="748">
        <v>1</v>
      </c>
      <c r="TO50" s="748">
        <v>1</v>
      </c>
      <c r="TP50" s="750">
        <v>0.65</v>
      </c>
      <c r="TQ50" s="749"/>
      <c r="TR50" s="749"/>
      <c r="TS50" s="748">
        <v>1</v>
      </c>
      <c r="TT50" s="748">
        <v>1</v>
      </c>
      <c r="TU50" s="748">
        <v>1</v>
      </c>
      <c r="TV50" s="748">
        <v>1</v>
      </c>
      <c r="TW50" s="750">
        <v>0.65</v>
      </c>
      <c r="TX50" s="749"/>
      <c r="TY50" s="766"/>
      <c r="TZ50" s="761">
        <v>1</v>
      </c>
      <c r="UA50" s="756">
        <v>1</v>
      </c>
      <c r="UB50" s="748">
        <v>1</v>
      </c>
      <c r="UC50" s="748">
        <v>1</v>
      </c>
      <c r="UD50" s="750">
        <v>0.65</v>
      </c>
      <c r="UE50" s="749"/>
      <c r="UF50" s="749"/>
      <c r="UG50" s="748">
        <v>1</v>
      </c>
      <c r="UH50" s="748">
        <v>1</v>
      </c>
      <c r="UI50" s="748">
        <v>1</v>
      </c>
      <c r="UJ50" s="748">
        <v>1</v>
      </c>
      <c r="UK50" s="750">
        <v>0.65</v>
      </c>
      <c r="UL50" s="749"/>
      <c r="UM50" s="749"/>
      <c r="UN50" s="748">
        <v>1</v>
      </c>
      <c r="UO50" s="748">
        <v>1</v>
      </c>
      <c r="UP50" s="748">
        <v>1</v>
      </c>
      <c r="UQ50" s="748">
        <v>1</v>
      </c>
      <c r="UR50" s="750">
        <v>0.65</v>
      </c>
      <c r="US50" s="749"/>
      <c r="UT50" s="749"/>
      <c r="UU50" s="748">
        <v>1</v>
      </c>
      <c r="UV50" s="748">
        <v>1</v>
      </c>
      <c r="UW50" s="748">
        <v>1</v>
      </c>
      <c r="UX50" s="748">
        <v>1</v>
      </c>
      <c r="UY50" s="750">
        <v>0.65</v>
      </c>
      <c r="UZ50" s="749"/>
      <c r="VA50" s="749"/>
      <c r="VB50" s="748">
        <v>1</v>
      </c>
      <c r="VC50" s="767">
        <v>1</v>
      </c>
      <c r="VD50" s="761">
        <v>1</v>
      </c>
      <c r="VE50" s="761">
        <v>1</v>
      </c>
      <c r="VF50" s="762">
        <v>0.65</v>
      </c>
      <c r="VG50" s="763"/>
      <c r="VH50" s="763"/>
      <c r="VI50" s="761">
        <v>1</v>
      </c>
      <c r="VJ50" s="761">
        <v>1</v>
      </c>
      <c r="VK50" s="761">
        <v>1</v>
      </c>
      <c r="VL50" s="761">
        <v>1</v>
      </c>
      <c r="VM50" s="762">
        <v>0.65</v>
      </c>
      <c r="VN50" s="763"/>
      <c r="VO50" s="763"/>
      <c r="VP50" s="761">
        <v>1</v>
      </c>
      <c r="VQ50" s="761">
        <v>1</v>
      </c>
      <c r="VR50" s="761">
        <v>1</v>
      </c>
      <c r="VS50" s="761">
        <v>1</v>
      </c>
      <c r="VT50" s="762">
        <v>0.65</v>
      </c>
      <c r="VU50" s="763"/>
      <c r="VV50" s="763"/>
      <c r="VW50" s="761">
        <v>1</v>
      </c>
      <c r="VX50" s="761">
        <v>1</v>
      </c>
      <c r="VY50" s="761">
        <v>1</v>
      </c>
      <c r="VZ50" s="761">
        <v>1</v>
      </c>
      <c r="WA50" s="762">
        <v>0.65</v>
      </c>
      <c r="WB50" s="763"/>
      <c r="WC50" s="763"/>
      <c r="WD50" s="761">
        <v>1</v>
      </c>
      <c r="WE50" s="761">
        <v>1</v>
      </c>
      <c r="WF50" s="761">
        <v>1</v>
      </c>
      <c r="WG50" s="761">
        <v>1</v>
      </c>
      <c r="WH50" s="762">
        <v>0.65</v>
      </c>
      <c r="WI50" s="763"/>
      <c r="WJ50" s="763"/>
      <c r="WK50" s="761">
        <v>1</v>
      </c>
      <c r="WL50" s="761">
        <v>1</v>
      </c>
      <c r="WM50" s="761">
        <v>1</v>
      </c>
      <c r="WN50" s="761">
        <v>1</v>
      </c>
      <c r="WO50" s="762">
        <v>0.65</v>
      </c>
      <c r="WP50" s="763"/>
      <c r="WQ50" s="763"/>
      <c r="WR50" s="761">
        <v>0</v>
      </c>
      <c r="WS50" s="761">
        <v>0</v>
      </c>
      <c r="WT50" s="761">
        <v>1</v>
      </c>
      <c r="WU50" s="761">
        <v>1</v>
      </c>
      <c r="WV50" s="762">
        <v>0.65</v>
      </c>
      <c r="WW50" s="763"/>
      <c r="WX50" s="763"/>
      <c r="WY50" s="761">
        <v>1</v>
      </c>
      <c r="WZ50" s="761">
        <v>1</v>
      </c>
      <c r="XA50" s="761">
        <v>1</v>
      </c>
      <c r="XB50" s="761">
        <v>1</v>
      </c>
      <c r="XC50" s="762">
        <v>0.65</v>
      </c>
      <c r="XD50" s="763"/>
      <c r="XE50" s="763"/>
      <c r="XF50" s="761">
        <v>1</v>
      </c>
      <c r="XG50" s="761">
        <v>1</v>
      </c>
      <c r="XH50" s="761">
        <v>1</v>
      </c>
      <c r="XI50" s="761">
        <v>1</v>
      </c>
      <c r="XJ50" s="762">
        <v>0.65</v>
      </c>
      <c r="XK50" s="763"/>
      <c r="XL50" s="763"/>
      <c r="XM50" s="761">
        <v>1</v>
      </c>
      <c r="XN50" s="761">
        <v>1</v>
      </c>
      <c r="XO50" s="761">
        <v>1</v>
      </c>
      <c r="XP50" s="761">
        <v>1</v>
      </c>
      <c r="XQ50" s="762">
        <v>0.65</v>
      </c>
      <c r="XR50" s="763"/>
      <c r="XS50" s="763"/>
      <c r="XT50" s="761">
        <v>1</v>
      </c>
      <c r="XU50" s="761">
        <v>1</v>
      </c>
      <c r="XV50" s="761">
        <v>1</v>
      </c>
      <c r="XW50" s="761">
        <v>1</v>
      </c>
      <c r="XX50" s="762">
        <v>0.65</v>
      </c>
      <c r="XY50" s="763"/>
      <c r="XZ50" s="763"/>
      <c r="YA50" s="761">
        <v>1</v>
      </c>
      <c r="YB50" s="761">
        <v>1</v>
      </c>
      <c r="YC50" s="761">
        <v>1</v>
      </c>
      <c r="YD50" s="761">
        <v>1</v>
      </c>
      <c r="YE50" s="762">
        <v>0.65</v>
      </c>
      <c r="YF50" s="763"/>
      <c r="YG50" s="763"/>
      <c r="YH50" s="761">
        <v>1</v>
      </c>
      <c r="YI50" s="761">
        <v>1</v>
      </c>
      <c r="YJ50" s="761">
        <v>0</v>
      </c>
      <c r="YK50" s="761">
        <v>0</v>
      </c>
      <c r="YL50" s="761">
        <v>0</v>
      </c>
      <c r="YM50" s="763"/>
      <c r="YN50" s="763"/>
      <c r="YO50" s="761">
        <v>1</v>
      </c>
      <c r="YP50" s="761">
        <v>0</v>
      </c>
      <c r="YQ50" s="761">
        <v>0</v>
      </c>
      <c r="YR50" s="761">
        <v>0</v>
      </c>
      <c r="YS50" s="761">
        <v>0.65</v>
      </c>
      <c r="YT50" s="763"/>
      <c r="YU50" s="763"/>
      <c r="YV50" s="761">
        <v>0</v>
      </c>
      <c r="YW50" s="761">
        <v>0</v>
      </c>
      <c r="YX50" s="761">
        <v>0</v>
      </c>
      <c r="YY50" s="761">
        <v>1</v>
      </c>
      <c r="YZ50" s="762">
        <v>0.65</v>
      </c>
      <c r="ZA50" s="763"/>
      <c r="ZB50" s="763"/>
      <c r="ZC50" s="761">
        <v>1</v>
      </c>
      <c r="ZD50" s="761">
        <v>1</v>
      </c>
      <c r="ZE50" s="761">
        <v>1</v>
      </c>
      <c r="ZF50" s="761">
        <v>1</v>
      </c>
      <c r="ZG50" s="762">
        <v>0.65</v>
      </c>
      <c r="ZH50" s="763"/>
      <c r="ZI50" s="763"/>
      <c r="ZJ50" s="761">
        <v>1</v>
      </c>
      <c r="ZK50" s="761">
        <v>1</v>
      </c>
      <c r="ZL50" s="761">
        <v>1</v>
      </c>
      <c r="ZM50" s="761">
        <v>1</v>
      </c>
      <c r="ZN50" s="762">
        <v>0.65</v>
      </c>
      <c r="ZO50" s="763"/>
      <c r="ZP50" s="763"/>
      <c r="ZQ50" s="761">
        <v>1</v>
      </c>
      <c r="ZR50" s="761">
        <v>1</v>
      </c>
      <c r="ZS50" s="761">
        <v>1</v>
      </c>
      <c r="ZT50" s="761">
        <v>1</v>
      </c>
      <c r="ZU50" s="762">
        <v>0.65</v>
      </c>
      <c r="ZV50" s="763"/>
      <c r="ZW50" s="763"/>
      <c r="ZX50" s="761">
        <v>1</v>
      </c>
      <c r="ZY50" s="761">
        <v>1</v>
      </c>
      <c r="ZZ50" s="761">
        <v>1</v>
      </c>
      <c r="AAA50" s="761">
        <v>1</v>
      </c>
      <c r="AAB50" s="762">
        <v>0.65</v>
      </c>
      <c r="AAC50" s="763"/>
      <c r="AAD50" s="763"/>
      <c r="AAE50" s="761">
        <v>1</v>
      </c>
      <c r="AAF50" s="761">
        <v>1</v>
      </c>
      <c r="AAG50" s="761">
        <v>1</v>
      </c>
      <c r="AAH50" s="761">
        <v>1</v>
      </c>
      <c r="AAI50" s="762">
        <v>0.65</v>
      </c>
      <c r="AAJ50" s="763"/>
      <c r="AAK50" s="763"/>
      <c r="AAL50" s="761">
        <v>1</v>
      </c>
      <c r="AAM50" s="761">
        <v>1</v>
      </c>
      <c r="AAN50" s="761">
        <v>1</v>
      </c>
      <c r="AAO50" s="761">
        <v>1</v>
      </c>
      <c r="AAP50" s="762">
        <v>0.65</v>
      </c>
      <c r="AAQ50" s="763"/>
      <c r="AAR50" s="763"/>
      <c r="AAS50" s="761">
        <v>1</v>
      </c>
      <c r="AAT50" s="761">
        <v>1</v>
      </c>
      <c r="AAU50" s="761">
        <v>1</v>
      </c>
      <c r="AAV50" s="761">
        <v>1</v>
      </c>
      <c r="AAW50" s="762">
        <v>0.65</v>
      </c>
      <c r="AAX50" s="763"/>
      <c r="AAY50" s="763"/>
      <c r="AAZ50" s="761">
        <v>1</v>
      </c>
      <c r="ABA50" s="761">
        <v>1</v>
      </c>
      <c r="ABB50" s="761">
        <v>1</v>
      </c>
      <c r="ABC50" s="761">
        <v>1</v>
      </c>
      <c r="ABD50" s="762">
        <v>0.65</v>
      </c>
      <c r="ABE50" s="763"/>
      <c r="ABF50" s="763"/>
      <c r="ABG50" s="761">
        <v>1</v>
      </c>
      <c r="ABH50" s="761">
        <v>1</v>
      </c>
      <c r="ABI50" s="761">
        <v>1</v>
      </c>
      <c r="ABJ50" s="761">
        <v>1</v>
      </c>
      <c r="ABK50" s="762">
        <v>0.65</v>
      </c>
      <c r="ABL50" s="763"/>
      <c r="ABM50" s="763"/>
      <c r="ABN50" s="761">
        <v>1</v>
      </c>
      <c r="ABO50" s="761">
        <v>1</v>
      </c>
      <c r="ABP50" s="761">
        <v>1</v>
      </c>
      <c r="ABQ50" s="761">
        <v>1</v>
      </c>
      <c r="ABR50" s="762">
        <v>0.65</v>
      </c>
      <c r="ABS50" s="763"/>
      <c r="ABT50" s="763"/>
      <c r="ABU50" s="761">
        <v>1</v>
      </c>
      <c r="ABV50" s="761">
        <v>1</v>
      </c>
      <c r="ABW50" s="761">
        <v>1</v>
      </c>
      <c r="ABX50" s="761">
        <v>1</v>
      </c>
      <c r="ABY50" s="762">
        <v>0.65</v>
      </c>
      <c r="ABZ50" s="763"/>
      <c r="ACA50" s="763"/>
      <c r="ACB50" s="761">
        <v>1</v>
      </c>
      <c r="ACC50" s="761">
        <v>1</v>
      </c>
      <c r="ACD50" s="761">
        <v>1</v>
      </c>
      <c r="ACE50" s="761">
        <v>1</v>
      </c>
      <c r="ACF50" s="762">
        <v>0.65</v>
      </c>
      <c r="ACG50" s="763"/>
      <c r="ACH50" s="763"/>
      <c r="ACI50" s="761">
        <v>0</v>
      </c>
      <c r="ACJ50" s="761">
        <v>1</v>
      </c>
      <c r="ACK50" s="761">
        <v>1</v>
      </c>
      <c r="ACL50" s="761">
        <v>1</v>
      </c>
      <c r="ACM50" s="762">
        <v>0.65</v>
      </c>
      <c r="ACN50" s="763"/>
      <c r="ACO50" s="763"/>
      <c r="ACP50" s="761">
        <v>1</v>
      </c>
      <c r="ACQ50" s="761">
        <v>1</v>
      </c>
      <c r="ACR50" s="761">
        <v>1</v>
      </c>
      <c r="ACS50" s="761">
        <v>1</v>
      </c>
      <c r="ACT50" s="762">
        <v>0.65</v>
      </c>
      <c r="ACU50" s="763"/>
      <c r="ACV50" s="763"/>
      <c r="ACW50" s="761">
        <v>1</v>
      </c>
      <c r="ACX50" s="761">
        <v>1</v>
      </c>
      <c r="ACY50" s="761">
        <v>1</v>
      </c>
      <c r="ACZ50" s="761">
        <v>0</v>
      </c>
      <c r="ADA50" s="762">
        <v>0</v>
      </c>
      <c r="ADB50" s="763"/>
      <c r="ADC50" s="763"/>
      <c r="ADD50" s="761">
        <v>0</v>
      </c>
      <c r="ADE50" s="761">
        <v>0</v>
      </c>
      <c r="ADF50" s="761">
        <v>0</v>
      </c>
      <c r="ADG50" s="761">
        <v>0</v>
      </c>
      <c r="ADH50" s="762">
        <v>0</v>
      </c>
      <c r="ADI50" s="763"/>
      <c r="ADJ50" s="763"/>
      <c r="ADK50" s="761">
        <v>0</v>
      </c>
      <c r="ADL50" s="761">
        <v>0</v>
      </c>
      <c r="ADM50" s="761">
        <v>0</v>
      </c>
      <c r="ADN50" s="761">
        <v>0</v>
      </c>
      <c r="ADO50" s="762">
        <v>0</v>
      </c>
      <c r="ADP50" s="763"/>
      <c r="ADQ50" s="763"/>
      <c r="ADR50" s="761">
        <v>0</v>
      </c>
      <c r="ADS50" s="761">
        <v>0</v>
      </c>
      <c r="ADT50" s="761">
        <v>0</v>
      </c>
      <c r="ADU50" s="761">
        <v>0</v>
      </c>
      <c r="ADV50" s="762">
        <v>0</v>
      </c>
      <c r="ADW50" s="763"/>
      <c r="ADX50" s="763"/>
      <c r="ADY50" s="761">
        <v>1</v>
      </c>
      <c r="ADZ50" s="761">
        <v>1</v>
      </c>
      <c r="AEA50" s="761">
        <v>1</v>
      </c>
      <c r="AEB50" s="761">
        <v>1</v>
      </c>
      <c r="AEC50" s="762">
        <v>0.65</v>
      </c>
      <c r="AED50" s="763"/>
      <c r="AEE50" s="763"/>
      <c r="AEF50" s="761">
        <v>1</v>
      </c>
      <c r="AEG50" s="761">
        <v>1</v>
      </c>
      <c r="AEH50" s="761">
        <v>1</v>
      </c>
      <c r="AEI50" s="761">
        <v>1</v>
      </c>
      <c r="AEJ50" s="762">
        <v>0.65</v>
      </c>
      <c r="AEK50" s="763"/>
      <c r="AEL50" s="763"/>
      <c r="AEM50" s="761">
        <v>1</v>
      </c>
      <c r="AEN50" s="761">
        <v>1</v>
      </c>
      <c r="AEO50" s="761">
        <v>1</v>
      </c>
      <c r="AEP50" s="761">
        <v>0</v>
      </c>
      <c r="AEQ50" s="762">
        <v>0.65</v>
      </c>
      <c r="AER50" s="763"/>
      <c r="AES50" s="763"/>
      <c r="AET50" s="761">
        <v>1</v>
      </c>
      <c r="AEU50" s="761">
        <v>1</v>
      </c>
      <c r="AEV50" s="761">
        <v>1</v>
      </c>
      <c r="AEW50" s="761">
        <v>1</v>
      </c>
      <c r="AEX50" s="762">
        <v>0.65</v>
      </c>
      <c r="AEY50" s="763"/>
      <c r="AEZ50" s="763"/>
      <c r="AFA50" s="761">
        <v>1</v>
      </c>
      <c r="AFB50" s="761">
        <v>1</v>
      </c>
      <c r="AFC50" s="761">
        <v>1</v>
      </c>
      <c r="AFD50" s="761">
        <v>1</v>
      </c>
      <c r="AFE50" s="762">
        <v>0.65</v>
      </c>
      <c r="AFF50" s="763"/>
      <c r="AFG50" s="763"/>
      <c r="AFH50" s="761">
        <v>1</v>
      </c>
      <c r="AFI50" s="761">
        <v>1</v>
      </c>
      <c r="AFJ50" s="761">
        <v>1</v>
      </c>
      <c r="AFK50" s="761">
        <v>1</v>
      </c>
      <c r="AFL50" s="762">
        <v>0.65</v>
      </c>
      <c r="AFM50" s="763"/>
      <c r="AFN50" s="763"/>
      <c r="AFO50" s="761">
        <v>1</v>
      </c>
      <c r="AFP50" s="761">
        <v>1</v>
      </c>
      <c r="AFQ50" s="761">
        <v>1</v>
      </c>
      <c r="AFR50" s="761">
        <v>1</v>
      </c>
      <c r="AFS50" s="762">
        <v>0.65</v>
      </c>
      <c r="AFT50" s="763"/>
      <c r="AFU50" s="763"/>
      <c r="AFV50" s="761">
        <v>1</v>
      </c>
      <c r="AFW50" s="761">
        <v>1</v>
      </c>
      <c r="AFX50" s="761">
        <v>1</v>
      </c>
      <c r="AFY50" s="761">
        <v>1</v>
      </c>
      <c r="AFZ50" s="762">
        <v>0.65</v>
      </c>
      <c r="AGA50" s="763"/>
      <c r="AGB50" s="763"/>
      <c r="AGC50" s="761">
        <v>1</v>
      </c>
      <c r="AGD50" s="761">
        <v>1</v>
      </c>
      <c r="AGE50" s="761">
        <v>1</v>
      </c>
      <c r="AGF50" s="761">
        <v>1</v>
      </c>
      <c r="AGG50" s="762">
        <v>0.65</v>
      </c>
      <c r="AGH50" s="763"/>
      <c r="AGI50" s="763"/>
      <c r="AGJ50" s="761">
        <v>1</v>
      </c>
      <c r="AGK50" s="761">
        <v>1</v>
      </c>
      <c r="AGL50" s="761">
        <v>1</v>
      </c>
      <c r="AGM50" s="761">
        <v>1</v>
      </c>
      <c r="AGN50" s="762">
        <v>0.65</v>
      </c>
      <c r="AGO50" s="763"/>
      <c r="AGP50" s="763"/>
      <c r="AGQ50" s="761">
        <v>1</v>
      </c>
      <c r="AGR50" s="761">
        <v>1</v>
      </c>
      <c r="AGS50" s="761">
        <v>1</v>
      </c>
      <c r="AGT50" s="761">
        <v>1</v>
      </c>
      <c r="AGU50" s="762">
        <v>0.65</v>
      </c>
      <c r="AGV50" s="763"/>
      <c r="AGW50" s="763"/>
      <c r="AGX50" s="761">
        <v>1</v>
      </c>
      <c r="AGY50" s="761">
        <v>1</v>
      </c>
      <c r="AGZ50" s="761">
        <v>1</v>
      </c>
      <c r="AHA50" s="761">
        <v>1</v>
      </c>
      <c r="AHB50" s="762">
        <v>0.65</v>
      </c>
      <c r="AHC50" s="763"/>
      <c r="AHD50" s="763"/>
      <c r="AHE50" s="761">
        <v>1</v>
      </c>
      <c r="AHF50" s="761">
        <v>1</v>
      </c>
      <c r="AHG50" s="761">
        <v>1</v>
      </c>
      <c r="AHH50" s="761">
        <v>1</v>
      </c>
      <c r="AHI50" s="762">
        <v>0</v>
      </c>
      <c r="AHJ50" s="763"/>
      <c r="AHK50" s="763"/>
      <c r="AHL50" s="761">
        <v>1</v>
      </c>
      <c r="AHM50" s="761">
        <v>1</v>
      </c>
      <c r="AHN50" s="761">
        <v>1</v>
      </c>
      <c r="AHO50" s="761">
        <v>1</v>
      </c>
      <c r="AHP50" s="762">
        <v>0.65</v>
      </c>
      <c r="AHQ50" s="763"/>
      <c r="AHR50" s="763"/>
      <c r="AHS50" s="761">
        <v>1</v>
      </c>
      <c r="AHT50" s="761">
        <v>1</v>
      </c>
      <c r="AHU50" s="761">
        <v>1</v>
      </c>
      <c r="AHV50" s="761">
        <v>1</v>
      </c>
      <c r="AHW50" s="762">
        <v>0.65</v>
      </c>
      <c r="AHX50" s="763"/>
      <c r="AHY50" s="763"/>
      <c r="AHZ50" s="761">
        <v>1</v>
      </c>
      <c r="AIA50" s="761">
        <v>1</v>
      </c>
      <c r="AIB50" s="761">
        <v>1</v>
      </c>
      <c r="AIC50" s="761">
        <v>1</v>
      </c>
      <c r="AID50" s="762">
        <v>0.65</v>
      </c>
      <c r="AIE50" s="763"/>
      <c r="AIF50" s="763"/>
      <c r="AIG50" s="761">
        <v>1</v>
      </c>
      <c r="AIH50" s="761">
        <v>1</v>
      </c>
      <c r="AII50" s="761">
        <v>1</v>
      </c>
      <c r="AIJ50" s="761">
        <v>1</v>
      </c>
      <c r="AIK50" s="762">
        <v>0.65</v>
      </c>
      <c r="AIL50" s="763"/>
      <c r="AIM50" s="763"/>
      <c r="AIN50" s="761">
        <v>1</v>
      </c>
      <c r="AIO50" s="761">
        <v>1</v>
      </c>
      <c r="AIP50" s="761">
        <v>1</v>
      </c>
      <c r="AIQ50" s="761">
        <v>1</v>
      </c>
      <c r="AIR50" s="762">
        <v>0.65</v>
      </c>
      <c r="AIS50" s="763"/>
      <c r="AIT50" s="763"/>
      <c r="AIU50" s="761">
        <v>1</v>
      </c>
      <c r="AIV50" s="761">
        <v>1</v>
      </c>
      <c r="AIW50" s="761">
        <v>1</v>
      </c>
      <c r="AIX50" s="761">
        <v>1</v>
      </c>
      <c r="AIY50" s="762">
        <v>0.65</v>
      </c>
      <c r="AIZ50" s="763"/>
      <c r="AJA50" s="763"/>
      <c r="AJB50" s="761">
        <v>1</v>
      </c>
      <c r="AJC50" s="761">
        <v>1</v>
      </c>
      <c r="AJD50" s="761">
        <v>1</v>
      </c>
      <c r="AJE50" s="761">
        <v>1</v>
      </c>
      <c r="AJF50" s="762">
        <v>0.65</v>
      </c>
      <c r="AJG50" s="763"/>
      <c r="AJH50" s="763"/>
      <c r="AJI50" s="761">
        <v>1</v>
      </c>
      <c r="AJJ50" s="761">
        <v>1</v>
      </c>
      <c r="AJK50" s="761">
        <v>1</v>
      </c>
      <c r="AJL50" s="761">
        <v>1</v>
      </c>
      <c r="AJM50" s="762">
        <v>0.65</v>
      </c>
      <c r="AJN50" s="763"/>
      <c r="AJO50" s="763"/>
      <c r="AJP50" s="761">
        <v>1</v>
      </c>
      <c r="AJQ50" s="761">
        <v>1</v>
      </c>
      <c r="AJR50" s="761">
        <v>1</v>
      </c>
      <c r="AJS50" s="761">
        <v>1</v>
      </c>
      <c r="AJT50" s="762">
        <v>0.65</v>
      </c>
      <c r="AJU50" s="763"/>
      <c r="AJV50" s="763"/>
      <c r="AJW50" s="761">
        <v>1</v>
      </c>
      <c r="AJX50" s="761">
        <v>1</v>
      </c>
      <c r="AJY50" s="761">
        <v>1</v>
      </c>
      <c r="AJZ50" s="761">
        <v>1</v>
      </c>
      <c r="AKA50" s="762">
        <v>0.65</v>
      </c>
      <c r="AKB50" s="763"/>
      <c r="AKC50" s="763"/>
      <c r="AKD50" s="761">
        <v>1</v>
      </c>
      <c r="AKE50" s="761">
        <v>1</v>
      </c>
      <c r="AKF50" s="761">
        <v>1</v>
      </c>
      <c r="AKG50" s="761">
        <v>1</v>
      </c>
      <c r="AKH50" s="762">
        <v>0.65</v>
      </c>
      <c r="AKI50" s="763"/>
      <c r="AKJ50" s="763"/>
      <c r="AKK50" s="761">
        <v>1</v>
      </c>
      <c r="AKL50" s="761">
        <v>1</v>
      </c>
      <c r="AKM50" s="761">
        <v>1</v>
      </c>
      <c r="AKN50" s="761">
        <v>1</v>
      </c>
      <c r="AKO50" s="762">
        <v>0.65</v>
      </c>
      <c r="AKP50" s="763"/>
      <c r="AKQ50" s="763"/>
      <c r="AKR50" s="761">
        <v>1</v>
      </c>
      <c r="AKS50" s="761">
        <v>1</v>
      </c>
      <c r="AKT50" s="761">
        <v>0</v>
      </c>
      <c r="AKU50" s="761">
        <v>1</v>
      </c>
      <c r="AKV50" s="762">
        <v>0.65</v>
      </c>
      <c r="AKW50" s="763"/>
      <c r="AKX50" s="763"/>
      <c r="AKY50" s="761">
        <v>1</v>
      </c>
      <c r="AKZ50" s="761">
        <v>1</v>
      </c>
      <c r="ALA50" s="761">
        <v>1</v>
      </c>
      <c r="ALB50" s="761">
        <v>1</v>
      </c>
      <c r="ALC50" s="762">
        <v>0.65</v>
      </c>
      <c r="ALD50" s="763"/>
      <c r="ALE50" s="763"/>
      <c r="ALF50" s="761">
        <v>1</v>
      </c>
      <c r="ALG50" s="761">
        <v>1</v>
      </c>
      <c r="ALH50" s="761">
        <v>1</v>
      </c>
      <c r="ALI50" s="761">
        <v>1</v>
      </c>
      <c r="ALJ50" s="762">
        <v>0.65</v>
      </c>
      <c r="ALK50" s="763"/>
      <c r="ALL50" s="763"/>
      <c r="ALM50" s="761">
        <v>1</v>
      </c>
      <c r="ALN50" s="761">
        <v>1</v>
      </c>
      <c r="ALO50" s="761">
        <v>1</v>
      </c>
      <c r="ALP50" s="761">
        <v>1</v>
      </c>
      <c r="ALQ50" s="762">
        <v>0.65</v>
      </c>
      <c r="ALR50" s="763"/>
      <c r="ALS50" s="763"/>
      <c r="ALT50" s="761">
        <v>1</v>
      </c>
      <c r="ALU50" s="761">
        <v>1</v>
      </c>
      <c r="ALV50" s="761">
        <v>1</v>
      </c>
      <c r="ALW50" s="761">
        <v>1</v>
      </c>
      <c r="ALX50" s="762">
        <v>0.65</v>
      </c>
      <c r="ALY50" s="763"/>
      <c r="ALZ50" s="763"/>
      <c r="AMA50" s="761">
        <v>1</v>
      </c>
      <c r="AMB50" s="761">
        <v>1</v>
      </c>
      <c r="AMC50" s="761">
        <v>1</v>
      </c>
      <c r="AMD50" s="761">
        <v>1</v>
      </c>
      <c r="AME50" s="762">
        <v>0.65</v>
      </c>
      <c r="AMF50" s="763"/>
      <c r="AMG50" s="763"/>
      <c r="AMH50" s="761">
        <v>1</v>
      </c>
      <c r="AMI50" s="761">
        <v>1</v>
      </c>
      <c r="AMJ50" s="761">
        <v>1</v>
      </c>
      <c r="AMK50" s="761">
        <v>0</v>
      </c>
      <c r="AML50" s="762">
        <v>0</v>
      </c>
      <c r="AMM50" s="763"/>
      <c r="AMN50" s="763"/>
      <c r="AMO50" s="761">
        <v>1</v>
      </c>
      <c r="AMP50" s="761">
        <v>1</v>
      </c>
      <c r="AMQ50" s="761">
        <v>1</v>
      </c>
      <c r="AMR50" s="761">
        <v>0</v>
      </c>
      <c r="AMS50" s="762">
        <v>0</v>
      </c>
      <c r="AMT50" s="763"/>
      <c r="AMU50" s="763"/>
      <c r="AMV50" s="761">
        <v>1</v>
      </c>
      <c r="AMW50" s="761">
        <v>1</v>
      </c>
      <c r="AMX50" s="761">
        <v>0</v>
      </c>
      <c r="AMY50" s="761">
        <v>1</v>
      </c>
      <c r="AMZ50" s="762">
        <v>0.65</v>
      </c>
      <c r="ANA50" s="763"/>
      <c r="ANB50" s="763"/>
      <c r="ANC50" s="761">
        <v>1</v>
      </c>
      <c r="AND50" s="761">
        <v>1</v>
      </c>
      <c r="ANE50" s="761">
        <v>1</v>
      </c>
      <c r="ANF50" s="761">
        <v>1</v>
      </c>
      <c r="ANG50" s="762">
        <v>0.65</v>
      </c>
      <c r="ANH50" s="763"/>
      <c r="ANI50" s="763"/>
      <c r="ANJ50" s="761">
        <v>1</v>
      </c>
      <c r="ANK50" s="761">
        <v>1</v>
      </c>
      <c r="ANL50" s="761">
        <v>1</v>
      </c>
      <c r="ANM50" s="761">
        <v>1</v>
      </c>
      <c r="ANN50" s="762">
        <v>0.65</v>
      </c>
      <c r="ANO50" s="763"/>
      <c r="ANP50" s="763"/>
      <c r="ANQ50" s="761">
        <v>1</v>
      </c>
      <c r="ANR50" s="761">
        <v>1</v>
      </c>
      <c r="ANS50" s="761">
        <v>1</v>
      </c>
      <c r="ANT50" s="761">
        <v>1</v>
      </c>
      <c r="ANU50" s="762">
        <v>0.65</v>
      </c>
      <c r="ANV50" s="763"/>
      <c r="ANW50" s="763"/>
      <c r="ANX50" s="761">
        <v>1</v>
      </c>
      <c r="ANY50" s="761">
        <v>1</v>
      </c>
      <c r="ANZ50" s="761">
        <v>1</v>
      </c>
      <c r="AOA50" s="761">
        <v>1</v>
      </c>
      <c r="AOB50" s="762">
        <v>0.65</v>
      </c>
      <c r="AOC50" s="763"/>
      <c r="AOD50" s="763"/>
      <c r="AOE50" s="761">
        <v>1</v>
      </c>
      <c r="AOF50" s="761">
        <v>1</v>
      </c>
      <c r="AOG50" s="761">
        <v>1</v>
      </c>
      <c r="AOH50" s="761">
        <v>1</v>
      </c>
      <c r="AOI50" s="762">
        <v>0.65</v>
      </c>
      <c r="AOJ50" s="763"/>
      <c r="AOK50" s="763"/>
      <c r="AOL50" s="761">
        <v>1</v>
      </c>
      <c r="AOM50" s="761">
        <v>1</v>
      </c>
      <c r="AON50" s="761">
        <v>1</v>
      </c>
      <c r="AOO50" s="761">
        <v>1</v>
      </c>
      <c r="AOP50" s="762">
        <v>0.65</v>
      </c>
      <c r="AOQ50" s="763"/>
      <c r="AOR50" s="763"/>
      <c r="AOS50" s="761">
        <v>1</v>
      </c>
      <c r="AOT50" s="761">
        <v>1</v>
      </c>
      <c r="AOU50" s="761">
        <v>1</v>
      </c>
      <c r="AOV50" s="761">
        <v>1</v>
      </c>
      <c r="AOW50" s="762">
        <v>0.65</v>
      </c>
    </row>
    <row r="51" spans="1:1089" s="764" customFormat="1" ht="10.5" customHeight="1">
      <c r="A51" s="771" t="s">
        <v>80</v>
      </c>
      <c r="B51" s="771" t="s">
        <v>199</v>
      </c>
      <c r="C51" s="772" t="str">
        <f t="shared" si="1"/>
        <v>Szymon Ryncarz</v>
      </c>
      <c r="D51" s="771" t="s">
        <v>138</v>
      </c>
      <c r="E51" s="771" t="s">
        <v>8</v>
      </c>
      <c r="F51" s="757"/>
      <c r="G51" s="713">
        <v>1</v>
      </c>
      <c r="H51" s="713">
        <v>1</v>
      </c>
      <c r="I51" s="713">
        <v>1</v>
      </c>
      <c r="J51" s="713">
        <v>1</v>
      </c>
      <c r="K51" s="714">
        <v>0.65</v>
      </c>
      <c r="L51" s="715">
        <v>0</v>
      </c>
      <c r="M51" s="715">
        <v>0</v>
      </c>
      <c r="N51" s="713">
        <v>1</v>
      </c>
      <c r="O51" s="713">
        <v>1</v>
      </c>
      <c r="P51" s="713">
        <v>1</v>
      </c>
      <c r="Q51" s="713">
        <v>1</v>
      </c>
      <c r="R51" s="714">
        <v>0.65</v>
      </c>
      <c r="S51" s="715">
        <v>0</v>
      </c>
      <c r="T51" s="715">
        <v>0</v>
      </c>
      <c r="U51" s="713">
        <v>1</v>
      </c>
      <c r="V51" s="713">
        <v>1</v>
      </c>
      <c r="W51" s="713">
        <v>1</v>
      </c>
      <c r="X51" s="713">
        <v>1</v>
      </c>
      <c r="Y51" s="714">
        <v>0.65</v>
      </c>
      <c r="Z51" s="715">
        <v>0</v>
      </c>
      <c r="AA51" s="715">
        <v>0</v>
      </c>
      <c r="AB51" s="713">
        <v>0</v>
      </c>
      <c r="AC51" s="713">
        <v>1</v>
      </c>
      <c r="AD51" s="713">
        <v>1</v>
      </c>
      <c r="AE51" s="713">
        <v>1</v>
      </c>
      <c r="AF51" s="714">
        <v>0.65</v>
      </c>
      <c r="AG51" s="715">
        <v>0</v>
      </c>
      <c r="AH51" s="715">
        <v>0</v>
      </c>
      <c r="AI51" s="713">
        <v>1</v>
      </c>
      <c r="AJ51" s="713">
        <v>1</v>
      </c>
      <c r="AK51" s="713">
        <v>1</v>
      </c>
      <c r="AL51" s="713">
        <v>1</v>
      </c>
      <c r="AM51" s="714">
        <v>0.65</v>
      </c>
      <c r="AN51" s="715">
        <v>0</v>
      </c>
      <c r="AO51" s="715">
        <v>0</v>
      </c>
      <c r="AP51" s="713">
        <v>1</v>
      </c>
      <c r="AQ51" s="713">
        <v>1</v>
      </c>
      <c r="AR51" s="713">
        <v>1</v>
      </c>
      <c r="AS51" s="713">
        <v>1</v>
      </c>
      <c r="AT51" s="714">
        <v>0.65</v>
      </c>
      <c r="AU51" s="715">
        <v>0</v>
      </c>
      <c r="AV51" s="715">
        <v>0</v>
      </c>
      <c r="AW51" s="713">
        <v>1</v>
      </c>
      <c r="AX51" s="713">
        <v>1</v>
      </c>
      <c r="AY51" s="713">
        <v>1</v>
      </c>
      <c r="AZ51" s="713">
        <v>1</v>
      </c>
      <c r="BA51" s="714">
        <v>0.65</v>
      </c>
      <c r="BB51" s="715">
        <v>0</v>
      </c>
      <c r="BC51" s="715">
        <v>0</v>
      </c>
      <c r="BD51" s="716">
        <v>1</v>
      </c>
      <c r="BE51" s="716">
        <v>1</v>
      </c>
      <c r="BF51" s="716">
        <v>0</v>
      </c>
      <c r="BG51" s="716">
        <v>1</v>
      </c>
      <c r="BH51" s="716">
        <v>0</v>
      </c>
      <c r="BI51" s="717">
        <v>0</v>
      </c>
      <c r="BJ51" s="717">
        <v>0</v>
      </c>
      <c r="BK51" s="716">
        <v>1</v>
      </c>
      <c r="BL51" s="716">
        <v>1</v>
      </c>
      <c r="BM51" s="716">
        <v>1</v>
      </c>
      <c r="BN51" s="716">
        <v>1</v>
      </c>
      <c r="BO51" s="718">
        <v>0.65</v>
      </c>
      <c r="BP51" s="717">
        <v>0</v>
      </c>
      <c r="BQ51" s="717">
        <v>0</v>
      </c>
      <c r="BR51" s="716">
        <v>1</v>
      </c>
      <c r="BS51" s="716">
        <v>1</v>
      </c>
      <c r="BT51" s="716">
        <v>1</v>
      </c>
      <c r="BU51" s="716">
        <v>1</v>
      </c>
      <c r="BV51" s="718">
        <v>0.65</v>
      </c>
      <c r="BW51" s="717">
        <v>0</v>
      </c>
      <c r="BX51" s="717">
        <v>0</v>
      </c>
      <c r="BY51" s="716">
        <v>1</v>
      </c>
      <c r="BZ51" s="716">
        <v>1</v>
      </c>
      <c r="CA51" s="716">
        <v>1</v>
      </c>
      <c r="CB51" s="716">
        <v>1</v>
      </c>
      <c r="CC51" s="718">
        <v>0.65</v>
      </c>
      <c r="CD51" s="717">
        <v>0</v>
      </c>
      <c r="CE51" s="717">
        <v>0</v>
      </c>
      <c r="CF51" s="716">
        <v>1</v>
      </c>
      <c r="CG51" s="716">
        <v>1</v>
      </c>
      <c r="CH51" s="716">
        <v>1</v>
      </c>
      <c r="CI51" s="716">
        <v>0</v>
      </c>
      <c r="CJ51" s="718">
        <v>0</v>
      </c>
      <c r="CK51" s="717">
        <v>0</v>
      </c>
      <c r="CL51" s="717">
        <v>0</v>
      </c>
      <c r="CM51" s="716">
        <v>1</v>
      </c>
      <c r="CN51" s="716">
        <v>1</v>
      </c>
      <c r="CO51" s="716">
        <v>1</v>
      </c>
      <c r="CP51" s="716">
        <v>1</v>
      </c>
      <c r="CQ51" s="718">
        <v>0.65</v>
      </c>
      <c r="CR51" s="717">
        <v>0</v>
      </c>
      <c r="CS51" s="717">
        <v>0</v>
      </c>
      <c r="CT51" s="716">
        <v>1</v>
      </c>
      <c r="CU51" s="716">
        <v>1</v>
      </c>
      <c r="CV51" s="716">
        <v>1</v>
      </c>
      <c r="CW51" s="716">
        <v>1</v>
      </c>
      <c r="CX51" s="718">
        <v>0</v>
      </c>
      <c r="CY51" s="717">
        <v>0</v>
      </c>
      <c r="CZ51" s="717">
        <v>0</v>
      </c>
      <c r="DA51" s="716">
        <v>1</v>
      </c>
      <c r="DB51" s="716">
        <v>1</v>
      </c>
      <c r="DC51" s="716">
        <v>1</v>
      </c>
      <c r="DD51" s="716">
        <v>1</v>
      </c>
      <c r="DE51" s="718">
        <v>0.65</v>
      </c>
      <c r="DF51" s="717">
        <v>0</v>
      </c>
      <c r="DG51" s="717">
        <v>0</v>
      </c>
      <c r="DH51" s="716">
        <v>1</v>
      </c>
      <c r="DI51" s="716">
        <v>1</v>
      </c>
      <c r="DJ51" s="716">
        <v>1</v>
      </c>
      <c r="DK51" s="716">
        <v>1</v>
      </c>
      <c r="DL51" s="718">
        <v>0.65</v>
      </c>
      <c r="DM51" s="717">
        <v>0</v>
      </c>
      <c r="DN51" s="717">
        <v>0</v>
      </c>
      <c r="DO51" s="716">
        <v>1</v>
      </c>
      <c r="DP51" s="716">
        <v>1</v>
      </c>
      <c r="DQ51" s="716">
        <v>1</v>
      </c>
      <c r="DR51" s="716">
        <v>1</v>
      </c>
      <c r="DS51" s="718">
        <v>0.65</v>
      </c>
      <c r="DT51" s="717">
        <v>0</v>
      </c>
      <c r="DU51" s="717">
        <v>0</v>
      </c>
      <c r="DV51" s="716">
        <v>1</v>
      </c>
      <c r="DW51" s="716">
        <v>1</v>
      </c>
      <c r="DX51" s="716">
        <v>1</v>
      </c>
      <c r="DY51" s="716">
        <v>1</v>
      </c>
      <c r="DZ51" s="718">
        <v>0.65</v>
      </c>
      <c r="EA51" s="717">
        <v>0</v>
      </c>
      <c r="EB51" s="717">
        <v>0</v>
      </c>
      <c r="EC51" s="716">
        <v>1</v>
      </c>
      <c r="ED51" s="716">
        <v>1</v>
      </c>
      <c r="EE51" s="716">
        <v>1</v>
      </c>
      <c r="EF51" s="716">
        <v>1</v>
      </c>
      <c r="EG51" s="718">
        <v>0.65</v>
      </c>
      <c r="EH51" s="717">
        <v>0</v>
      </c>
      <c r="EI51" s="717">
        <v>0</v>
      </c>
      <c r="EJ51" s="716">
        <v>1</v>
      </c>
      <c r="EK51" s="716">
        <v>1</v>
      </c>
      <c r="EL51" s="716">
        <v>1</v>
      </c>
      <c r="EM51" s="716">
        <v>1</v>
      </c>
      <c r="EN51" s="718">
        <v>0.65</v>
      </c>
      <c r="EO51" s="717">
        <v>0</v>
      </c>
      <c r="EP51" s="717">
        <v>0</v>
      </c>
      <c r="EQ51" s="716">
        <v>1</v>
      </c>
      <c r="ER51" s="716">
        <v>1</v>
      </c>
      <c r="ES51" s="716">
        <v>1</v>
      </c>
      <c r="ET51" s="716">
        <v>1</v>
      </c>
      <c r="EU51" s="718">
        <v>0.65</v>
      </c>
      <c r="EV51" s="717">
        <v>0</v>
      </c>
      <c r="EW51" s="717">
        <v>0</v>
      </c>
      <c r="EX51" s="716">
        <v>1</v>
      </c>
      <c r="EY51" s="716">
        <v>1</v>
      </c>
      <c r="EZ51" s="716">
        <v>1</v>
      </c>
      <c r="FA51" s="716">
        <v>1</v>
      </c>
      <c r="FB51" s="718">
        <v>0.65</v>
      </c>
      <c r="FC51" s="717">
        <v>0</v>
      </c>
      <c r="FD51" s="717">
        <v>0</v>
      </c>
      <c r="FE51" s="716">
        <v>1</v>
      </c>
      <c r="FF51" s="716">
        <v>1</v>
      </c>
      <c r="FG51" s="716">
        <v>1</v>
      </c>
      <c r="FH51" s="716">
        <v>0</v>
      </c>
      <c r="FI51" s="718">
        <v>0</v>
      </c>
      <c r="FJ51" s="717">
        <v>0</v>
      </c>
      <c r="FK51" s="717">
        <v>0</v>
      </c>
      <c r="FL51" s="716">
        <v>1</v>
      </c>
      <c r="FM51" s="716">
        <v>1</v>
      </c>
      <c r="FN51" s="716">
        <v>1</v>
      </c>
      <c r="FO51" s="716">
        <v>1</v>
      </c>
      <c r="FP51" s="718">
        <v>0.65</v>
      </c>
      <c r="FQ51" s="717">
        <v>0</v>
      </c>
      <c r="FR51" s="717">
        <v>0</v>
      </c>
      <c r="FS51" s="716">
        <v>1</v>
      </c>
      <c r="FT51" s="716">
        <v>1</v>
      </c>
      <c r="FU51" s="716">
        <v>1</v>
      </c>
      <c r="FV51" s="716">
        <v>1</v>
      </c>
      <c r="FW51" s="718">
        <v>0.65</v>
      </c>
      <c r="FX51" s="717">
        <v>0</v>
      </c>
      <c r="FY51" s="717">
        <v>0</v>
      </c>
      <c r="FZ51" s="716">
        <v>1</v>
      </c>
      <c r="GA51" s="716">
        <v>1</v>
      </c>
      <c r="GB51" s="716">
        <v>1</v>
      </c>
      <c r="GC51" s="716">
        <v>1</v>
      </c>
      <c r="GD51" s="718">
        <v>0.65</v>
      </c>
      <c r="GE51" s="717">
        <v>0</v>
      </c>
      <c r="GF51" s="717">
        <v>0</v>
      </c>
      <c r="GG51" s="716">
        <v>1</v>
      </c>
      <c r="GH51" s="716">
        <v>1</v>
      </c>
      <c r="GI51" s="716">
        <v>1</v>
      </c>
      <c r="GJ51" s="716">
        <v>1</v>
      </c>
      <c r="GK51" s="718">
        <v>0.65</v>
      </c>
      <c r="GL51" s="717">
        <v>0</v>
      </c>
      <c r="GM51" s="717">
        <v>0</v>
      </c>
      <c r="GN51" s="716">
        <v>1</v>
      </c>
      <c r="GO51" s="716">
        <v>1</v>
      </c>
      <c r="GP51" s="716">
        <v>1</v>
      </c>
      <c r="GQ51" s="716">
        <v>1</v>
      </c>
      <c r="GR51" s="718">
        <v>0.65</v>
      </c>
      <c r="GS51" s="717">
        <v>0</v>
      </c>
      <c r="GT51" s="717">
        <v>0</v>
      </c>
      <c r="GU51" s="716">
        <v>1</v>
      </c>
      <c r="GV51" s="716">
        <v>1</v>
      </c>
      <c r="GW51" s="716">
        <v>1</v>
      </c>
      <c r="GX51" s="716">
        <v>1</v>
      </c>
      <c r="GY51" s="718">
        <v>0.65</v>
      </c>
      <c r="GZ51" s="717">
        <v>0</v>
      </c>
      <c r="HA51" s="717">
        <v>0</v>
      </c>
      <c r="HB51" s="716">
        <v>1</v>
      </c>
      <c r="HC51" s="716">
        <v>0</v>
      </c>
      <c r="HD51" s="716">
        <v>0</v>
      </c>
      <c r="HE51" s="716">
        <v>0</v>
      </c>
      <c r="HF51" s="718">
        <v>0.65</v>
      </c>
      <c r="HG51" s="717">
        <v>0</v>
      </c>
      <c r="HH51" s="717">
        <v>0</v>
      </c>
      <c r="HI51" s="716">
        <v>1</v>
      </c>
      <c r="HJ51" s="716">
        <v>1</v>
      </c>
      <c r="HK51" s="716">
        <v>1</v>
      </c>
      <c r="HL51" s="716">
        <v>1</v>
      </c>
      <c r="HM51" s="718">
        <v>0.65</v>
      </c>
      <c r="HN51" s="717">
        <v>0</v>
      </c>
      <c r="HO51" s="717">
        <v>0</v>
      </c>
      <c r="HP51" s="716">
        <v>1</v>
      </c>
      <c r="HQ51" s="716">
        <v>1</v>
      </c>
      <c r="HR51" s="716">
        <v>1</v>
      </c>
      <c r="HS51" s="716">
        <v>1</v>
      </c>
      <c r="HT51" s="718">
        <v>0.65</v>
      </c>
      <c r="HU51" s="717">
        <v>0</v>
      </c>
      <c r="HV51" s="717">
        <v>0</v>
      </c>
      <c r="HW51" s="716">
        <v>0</v>
      </c>
      <c r="HX51" s="716">
        <v>1</v>
      </c>
      <c r="HY51" s="716">
        <v>1</v>
      </c>
      <c r="HZ51" s="716">
        <v>1</v>
      </c>
      <c r="IA51" s="718">
        <v>0.65</v>
      </c>
      <c r="IB51" s="717">
        <v>0</v>
      </c>
      <c r="IC51" s="717">
        <v>0</v>
      </c>
      <c r="ID51" s="716">
        <v>1</v>
      </c>
      <c r="IE51" s="716">
        <v>1</v>
      </c>
      <c r="IF51" s="716">
        <v>1</v>
      </c>
      <c r="IG51" s="716">
        <v>1</v>
      </c>
      <c r="IH51" s="718">
        <v>0</v>
      </c>
      <c r="II51" s="717">
        <v>0</v>
      </c>
      <c r="IJ51" s="717">
        <v>0</v>
      </c>
      <c r="IK51" s="716">
        <v>1</v>
      </c>
      <c r="IL51" s="716">
        <v>1</v>
      </c>
      <c r="IM51" s="716">
        <v>1</v>
      </c>
      <c r="IN51" s="716">
        <v>1</v>
      </c>
      <c r="IO51" s="718">
        <v>0.65</v>
      </c>
      <c r="IP51" s="717">
        <v>0</v>
      </c>
      <c r="IQ51" s="717">
        <v>0</v>
      </c>
      <c r="IR51" s="716">
        <v>0</v>
      </c>
      <c r="IS51" s="716">
        <v>1</v>
      </c>
      <c r="IT51" s="716">
        <v>1</v>
      </c>
      <c r="IU51" s="716">
        <v>1</v>
      </c>
      <c r="IV51" s="718">
        <v>0.65</v>
      </c>
      <c r="IW51" s="717">
        <v>0</v>
      </c>
      <c r="IX51" s="717">
        <v>0</v>
      </c>
      <c r="IY51" s="716">
        <v>1</v>
      </c>
      <c r="IZ51" s="716">
        <v>1</v>
      </c>
      <c r="JA51" s="716">
        <v>1</v>
      </c>
      <c r="JB51" s="716">
        <v>1</v>
      </c>
      <c r="JC51" s="718">
        <v>0.65</v>
      </c>
      <c r="JD51" s="717">
        <v>0</v>
      </c>
      <c r="JE51" s="717">
        <v>0</v>
      </c>
      <c r="JF51" s="716">
        <v>1</v>
      </c>
      <c r="JG51" s="716">
        <v>1</v>
      </c>
      <c r="JH51" s="716">
        <v>1</v>
      </c>
      <c r="JI51" s="716">
        <v>1</v>
      </c>
      <c r="JJ51" s="718">
        <v>0.65</v>
      </c>
      <c r="JK51" s="717">
        <v>0</v>
      </c>
      <c r="JL51" s="717">
        <v>0</v>
      </c>
      <c r="JM51" s="716">
        <v>1</v>
      </c>
      <c r="JN51" s="716">
        <v>1</v>
      </c>
      <c r="JO51" s="716">
        <v>1</v>
      </c>
      <c r="JP51" s="716">
        <v>1</v>
      </c>
      <c r="JQ51" s="718">
        <v>0.65</v>
      </c>
      <c r="JR51" s="717">
        <v>0</v>
      </c>
      <c r="JS51" s="717">
        <v>0</v>
      </c>
      <c r="JT51" s="716">
        <v>1</v>
      </c>
      <c r="JU51" s="716">
        <v>1</v>
      </c>
      <c r="JV51" s="716">
        <v>1</v>
      </c>
      <c r="JW51" s="716">
        <v>1</v>
      </c>
      <c r="JX51" s="718">
        <v>0.65</v>
      </c>
      <c r="JY51" s="717">
        <v>0</v>
      </c>
      <c r="JZ51" s="717">
        <v>0</v>
      </c>
      <c r="KA51" s="716">
        <v>0</v>
      </c>
      <c r="KB51" s="716">
        <v>1</v>
      </c>
      <c r="KC51" s="716">
        <v>1</v>
      </c>
      <c r="KD51" s="716">
        <v>1</v>
      </c>
      <c r="KE51" s="718">
        <v>0.65</v>
      </c>
      <c r="KF51" s="717">
        <v>0</v>
      </c>
      <c r="KG51" s="717">
        <v>0</v>
      </c>
      <c r="KH51" s="716">
        <v>1</v>
      </c>
      <c r="KI51" s="716">
        <v>1</v>
      </c>
      <c r="KJ51" s="717">
        <v>0</v>
      </c>
      <c r="KK51" s="717">
        <v>0</v>
      </c>
      <c r="KL51" s="718">
        <v>0.65</v>
      </c>
      <c r="KM51" s="717">
        <v>0</v>
      </c>
      <c r="KN51" s="717">
        <v>0</v>
      </c>
      <c r="KO51" s="716">
        <v>1</v>
      </c>
      <c r="KP51" s="716">
        <v>1</v>
      </c>
      <c r="KQ51" s="717">
        <v>0</v>
      </c>
      <c r="KR51" s="716">
        <v>1</v>
      </c>
      <c r="KS51" s="718">
        <v>0.65</v>
      </c>
      <c r="KT51" s="717">
        <v>0</v>
      </c>
      <c r="KU51" s="717">
        <v>0</v>
      </c>
      <c r="KV51" s="717">
        <v>0</v>
      </c>
      <c r="KW51" s="716">
        <v>1</v>
      </c>
      <c r="KX51" s="716">
        <v>1</v>
      </c>
      <c r="KY51" s="716">
        <v>1</v>
      </c>
      <c r="KZ51" s="718">
        <v>0.65</v>
      </c>
      <c r="LA51" s="717">
        <v>0</v>
      </c>
      <c r="LB51" s="717">
        <v>0</v>
      </c>
      <c r="LC51" s="716">
        <v>1</v>
      </c>
      <c r="LD51" s="716">
        <v>1</v>
      </c>
      <c r="LE51" s="716">
        <v>1</v>
      </c>
      <c r="LF51" s="716">
        <v>1</v>
      </c>
      <c r="LG51" s="718">
        <v>0.65</v>
      </c>
      <c r="LH51" s="717">
        <v>0</v>
      </c>
      <c r="LI51" s="717">
        <v>0</v>
      </c>
      <c r="LJ51" s="716">
        <v>1</v>
      </c>
      <c r="LK51" s="716">
        <v>1</v>
      </c>
      <c r="LL51" s="716">
        <v>1</v>
      </c>
      <c r="LM51" s="716">
        <v>1</v>
      </c>
      <c r="LN51" s="718">
        <v>0.65</v>
      </c>
      <c r="LO51" s="717">
        <v>0</v>
      </c>
      <c r="LP51" s="717">
        <v>0</v>
      </c>
      <c r="LQ51" s="716">
        <v>1</v>
      </c>
      <c r="LR51" s="716">
        <v>1</v>
      </c>
      <c r="LS51" s="716">
        <v>1</v>
      </c>
      <c r="LT51" s="716">
        <v>1</v>
      </c>
      <c r="LU51" s="718">
        <v>0.65</v>
      </c>
      <c r="LV51" s="717">
        <v>0</v>
      </c>
      <c r="LW51" s="717">
        <v>0</v>
      </c>
      <c r="LX51" s="716">
        <v>1</v>
      </c>
      <c r="LY51" s="716">
        <v>1</v>
      </c>
      <c r="LZ51" s="716">
        <v>1</v>
      </c>
      <c r="MA51" s="716">
        <v>1</v>
      </c>
      <c r="MB51" s="718">
        <v>0.65</v>
      </c>
      <c r="MC51" s="717">
        <v>0</v>
      </c>
      <c r="MD51" s="717">
        <v>0</v>
      </c>
      <c r="ME51" s="716">
        <v>1</v>
      </c>
      <c r="MF51" s="716">
        <v>1</v>
      </c>
      <c r="MG51" s="716">
        <v>1</v>
      </c>
      <c r="MH51" s="716">
        <v>1</v>
      </c>
      <c r="MI51" s="718">
        <v>0.65</v>
      </c>
      <c r="MJ51" s="717">
        <v>0</v>
      </c>
      <c r="MK51" s="717">
        <v>0</v>
      </c>
      <c r="ML51" s="716">
        <v>1</v>
      </c>
      <c r="MM51" s="716">
        <v>1</v>
      </c>
      <c r="MN51" s="716">
        <v>1</v>
      </c>
      <c r="MO51" s="716">
        <v>1</v>
      </c>
      <c r="MP51" s="718">
        <v>0.65</v>
      </c>
      <c r="MQ51" s="717">
        <v>0</v>
      </c>
      <c r="MR51" s="717">
        <v>0</v>
      </c>
      <c r="MS51" s="716">
        <v>1</v>
      </c>
      <c r="MT51" s="716">
        <v>1</v>
      </c>
      <c r="MU51" s="716">
        <v>1</v>
      </c>
      <c r="MV51" s="716">
        <v>1</v>
      </c>
      <c r="MW51" s="718">
        <v>0.65</v>
      </c>
      <c r="MX51" s="717">
        <v>0</v>
      </c>
      <c r="MY51" s="717">
        <v>0</v>
      </c>
      <c r="MZ51" s="716">
        <v>1</v>
      </c>
      <c r="NA51" s="716">
        <v>1</v>
      </c>
      <c r="NB51" s="716">
        <v>1</v>
      </c>
      <c r="NC51" s="716">
        <v>1</v>
      </c>
      <c r="ND51" s="718">
        <v>0.65</v>
      </c>
      <c r="NE51" s="717">
        <v>0</v>
      </c>
      <c r="NF51" s="717">
        <v>0</v>
      </c>
      <c r="NG51" s="716">
        <v>1</v>
      </c>
      <c r="NH51" s="716">
        <v>1</v>
      </c>
      <c r="NI51" s="716">
        <v>1</v>
      </c>
      <c r="NJ51" s="716">
        <v>1</v>
      </c>
      <c r="NK51" s="718">
        <v>0.65</v>
      </c>
      <c r="NL51" s="717">
        <v>0</v>
      </c>
      <c r="NM51" s="717">
        <v>0</v>
      </c>
      <c r="NN51" s="716">
        <v>1</v>
      </c>
      <c r="NO51" s="716">
        <v>1</v>
      </c>
      <c r="NP51" s="716">
        <v>1</v>
      </c>
      <c r="NQ51" s="716">
        <v>1</v>
      </c>
      <c r="NR51" s="718">
        <v>0.65</v>
      </c>
      <c r="NS51" s="717">
        <v>0</v>
      </c>
      <c r="NT51" s="717">
        <v>0</v>
      </c>
      <c r="NU51" s="716">
        <v>1</v>
      </c>
      <c r="NV51" s="716">
        <v>1</v>
      </c>
      <c r="NW51" s="716">
        <v>1</v>
      </c>
      <c r="NX51" s="716">
        <v>1</v>
      </c>
      <c r="NY51" s="718">
        <v>0.65</v>
      </c>
      <c r="NZ51" s="717">
        <v>0</v>
      </c>
      <c r="OA51" s="717">
        <v>0</v>
      </c>
      <c r="OB51" s="716">
        <v>1</v>
      </c>
      <c r="OC51" s="716">
        <v>1</v>
      </c>
      <c r="OD51" s="716">
        <v>1</v>
      </c>
      <c r="OE51" s="716">
        <v>1</v>
      </c>
      <c r="OF51" s="718">
        <v>0.65</v>
      </c>
      <c r="OG51" s="717">
        <v>0</v>
      </c>
      <c r="OH51" s="717">
        <v>0</v>
      </c>
      <c r="OI51" s="716">
        <v>1</v>
      </c>
      <c r="OJ51" s="716">
        <v>1</v>
      </c>
      <c r="OK51" s="716">
        <v>1</v>
      </c>
      <c r="OL51" s="716">
        <v>1</v>
      </c>
      <c r="OM51" s="718">
        <v>0.65</v>
      </c>
      <c r="ON51" s="717">
        <v>0</v>
      </c>
      <c r="OO51" s="717">
        <v>0</v>
      </c>
      <c r="OP51" s="716">
        <v>1</v>
      </c>
      <c r="OQ51" s="716">
        <v>1</v>
      </c>
      <c r="OR51" s="716">
        <v>1</v>
      </c>
      <c r="OS51" s="716">
        <v>1</v>
      </c>
      <c r="OT51" s="718">
        <v>0.65</v>
      </c>
      <c r="OU51" s="717">
        <v>0</v>
      </c>
      <c r="OV51" s="717">
        <v>0</v>
      </c>
      <c r="OW51" s="716">
        <v>0</v>
      </c>
      <c r="OX51" s="716">
        <v>1</v>
      </c>
      <c r="OY51" s="716">
        <v>1</v>
      </c>
      <c r="OZ51" s="716">
        <v>1</v>
      </c>
      <c r="PA51" s="718">
        <v>0.65</v>
      </c>
      <c r="PB51" s="717">
        <v>0</v>
      </c>
      <c r="PC51" s="717">
        <v>0</v>
      </c>
      <c r="PD51" s="716">
        <v>1</v>
      </c>
      <c r="PE51" s="716">
        <v>1</v>
      </c>
      <c r="PF51" s="716">
        <v>1</v>
      </c>
      <c r="PG51" s="716">
        <v>0</v>
      </c>
      <c r="PH51" s="718">
        <v>0</v>
      </c>
      <c r="PI51" s="717">
        <v>0</v>
      </c>
      <c r="PJ51" s="717">
        <v>0</v>
      </c>
      <c r="PK51" s="716">
        <v>1</v>
      </c>
      <c r="PL51" s="716">
        <v>1</v>
      </c>
      <c r="PM51" s="716">
        <v>1</v>
      </c>
      <c r="PN51" s="716">
        <v>1</v>
      </c>
      <c r="PO51" s="718">
        <v>0.65</v>
      </c>
      <c r="PP51" s="717"/>
      <c r="PQ51" s="717"/>
      <c r="PR51" s="716">
        <v>1</v>
      </c>
      <c r="PS51" s="716">
        <v>1</v>
      </c>
      <c r="PT51" s="716">
        <v>1</v>
      </c>
      <c r="PU51" s="716">
        <v>1</v>
      </c>
      <c r="PV51" s="718">
        <v>0.65</v>
      </c>
      <c r="PW51" s="717"/>
      <c r="PX51" s="717"/>
      <c r="PY51" s="716">
        <v>1</v>
      </c>
      <c r="PZ51" s="716">
        <v>1</v>
      </c>
      <c r="QA51" s="716">
        <v>1</v>
      </c>
      <c r="QB51" s="716">
        <v>1</v>
      </c>
      <c r="QC51" s="718">
        <v>0.65</v>
      </c>
      <c r="QD51" s="717"/>
      <c r="QE51" s="717"/>
      <c r="QF51" s="716">
        <v>1</v>
      </c>
      <c r="QG51" s="716">
        <v>1</v>
      </c>
      <c r="QH51" s="716">
        <v>1</v>
      </c>
      <c r="QI51" s="716">
        <v>1</v>
      </c>
      <c r="QJ51" s="718">
        <v>0.65</v>
      </c>
      <c r="QK51" s="717"/>
      <c r="QL51" s="717"/>
      <c r="QM51" s="716">
        <v>1</v>
      </c>
      <c r="QN51" s="716">
        <v>1</v>
      </c>
      <c r="QO51" s="716">
        <v>1</v>
      </c>
      <c r="QP51" s="716">
        <v>1</v>
      </c>
      <c r="QQ51" s="718">
        <v>0.65</v>
      </c>
      <c r="QR51" s="717"/>
      <c r="QS51" s="717"/>
      <c r="QT51" s="716">
        <v>1</v>
      </c>
      <c r="QU51" s="716">
        <v>1</v>
      </c>
      <c r="QV51" s="716">
        <v>1</v>
      </c>
      <c r="QW51" s="716">
        <v>1</v>
      </c>
      <c r="QX51" s="718">
        <v>0.65</v>
      </c>
      <c r="QY51" s="717"/>
      <c r="QZ51" s="717"/>
      <c r="RA51" s="716">
        <v>1</v>
      </c>
      <c r="RB51" s="716">
        <v>1</v>
      </c>
      <c r="RC51" s="716">
        <v>1</v>
      </c>
      <c r="RD51" s="717"/>
      <c r="RE51" s="718">
        <v>0.65</v>
      </c>
      <c r="RF51" s="717"/>
      <c r="RG51" s="717"/>
      <c r="RH51" s="716">
        <v>1</v>
      </c>
      <c r="RI51" s="716">
        <v>1</v>
      </c>
      <c r="RJ51" s="716">
        <v>1</v>
      </c>
      <c r="RK51" s="716">
        <v>1</v>
      </c>
      <c r="RL51" s="718">
        <v>0.65</v>
      </c>
      <c r="RM51" s="717"/>
      <c r="RN51" s="717"/>
      <c r="RO51" s="716">
        <v>1</v>
      </c>
      <c r="RP51" s="716">
        <v>1</v>
      </c>
      <c r="RQ51" s="716">
        <v>1</v>
      </c>
      <c r="RR51" s="716">
        <v>1</v>
      </c>
      <c r="RS51" s="718">
        <v>0.65</v>
      </c>
      <c r="RT51" s="717"/>
      <c r="RU51" s="717"/>
      <c r="RV51" s="716">
        <v>1</v>
      </c>
      <c r="RW51" s="716">
        <v>1</v>
      </c>
      <c r="RX51" s="716">
        <v>1</v>
      </c>
      <c r="RY51" s="716">
        <v>1</v>
      </c>
      <c r="RZ51" s="718">
        <v>0.65</v>
      </c>
      <c r="SA51" s="717"/>
      <c r="SB51" s="717"/>
      <c r="SC51" s="716">
        <v>1</v>
      </c>
      <c r="SD51" s="716">
        <v>1</v>
      </c>
      <c r="SE51" s="716">
        <v>1</v>
      </c>
      <c r="SF51" s="716">
        <v>1</v>
      </c>
      <c r="SG51" s="718">
        <v>0.65</v>
      </c>
      <c r="SH51" s="717"/>
      <c r="SI51" s="717"/>
      <c r="SJ51" s="716">
        <v>1</v>
      </c>
      <c r="SK51" s="716">
        <v>1</v>
      </c>
      <c r="SL51" s="716">
        <v>1</v>
      </c>
      <c r="SM51" s="716">
        <v>1</v>
      </c>
      <c r="SN51" s="718">
        <v>0.65</v>
      </c>
      <c r="SO51" s="717"/>
      <c r="SP51" s="717"/>
      <c r="SQ51" s="716">
        <v>1</v>
      </c>
      <c r="SR51" s="716">
        <v>1</v>
      </c>
      <c r="SS51" s="716">
        <v>1</v>
      </c>
      <c r="ST51" s="716">
        <v>1</v>
      </c>
      <c r="SU51" s="762">
        <v>0.65</v>
      </c>
      <c r="SV51" s="755"/>
      <c r="SW51" s="749"/>
      <c r="SX51" s="748">
        <v>1</v>
      </c>
      <c r="SY51" s="748">
        <v>1</v>
      </c>
      <c r="SZ51" s="748">
        <v>1</v>
      </c>
      <c r="TA51" s="748">
        <v>1</v>
      </c>
      <c r="TB51" s="750">
        <v>0.65</v>
      </c>
      <c r="TC51" s="749"/>
      <c r="TD51" s="749"/>
      <c r="TE51" s="748">
        <v>1</v>
      </c>
      <c r="TF51" s="748">
        <v>1</v>
      </c>
      <c r="TG51" s="748">
        <v>1</v>
      </c>
      <c r="TH51" s="748">
        <v>1</v>
      </c>
      <c r="TI51" s="750">
        <v>0</v>
      </c>
      <c r="TJ51" s="749"/>
      <c r="TK51" s="749"/>
      <c r="TL51" s="748">
        <v>1</v>
      </c>
      <c r="TM51" s="748">
        <v>1</v>
      </c>
      <c r="TN51" s="748">
        <v>1</v>
      </c>
      <c r="TO51" s="748">
        <v>1</v>
      </c>
      <c r="TP51" s="750">
        <v>0.65</v>
      </c>
      <c r="TQ51" s="749"/>
      <c r="TR51" s="749"/>
      <c r="TS51" s="748">
        <v>1</v>
      </c>
      <c r="TT51" s="748">
        <v>1</v>
      </c>
      <c r="TU51" s="748">
        <v>1</v>
      </c>
      <c r="TV51" s="748">
        <v>1</v>
      </c>
      <c r="TW51" s="750">
        <v>0.65</v>
      </c>
      <c r="TX51" s="749"/>
      <c r="TY51" s="766"/>
      <c r="TZ51" s="761">
        <v>1</v>
      </c>
      <c r="UA51" s="756">
        <v>1</v>
      </c>
      <c r="UB51" s="748">
        <v>1</v>
      </c>
      <c r="UC51" s="748">
        <v>1</v>
      </c>
      <c r="UD51" s="750">
        <v>0.65</v>
      </c>
      <c r="UE51" s="749"/>
      <c r="UF51" s="749"/>
      <c r="UG51" s="748">
        <v>1</v>
      </c>
      <c r="UH51" s="748">
        <v>1</v>
      </c>
      <c r="UI51" s="748">
        <v>1</v>
      </c>
      <c r="UJ51" s="748">
        <v>1</v>
      </c>
      <c r="UK51" s="750">
        <v>0.65</v>
      </c>
      <c r="UL51" s="749"/>
      <c r="UM51" s="749"/>
      <c r="UN51" s="748">
        <v>1</v>
      </c>
      <c r="UO51" s="748">
        <v>1</v>
      </c>
      <c r="UP51" s="748">
        <v>1</v>
      </c>
      <c r="UQ51" s="748">
        <v>1</v>
      </c>
      <c r="UR51" s="750">
        <v>0.65</v>
      </c>
      <c r="US51" s="749"/>
      <c r="UT51" s="749"/>
      <c r="UU51" s="748">
        <v>1</v>
      </c>
      <c r="UV51" s="748">
        <v>1</v>
      </c>
      <c r="UW51" s="748">
        <v>1</v>
      </c>
      <c r="UX51" s="748">
        <v>1</v>
      </c>
      <c r="UY51" s="750">
        <v>0.65</v>
      </c>
      <c r="UZ51" s="749"/>
      <c r="VA51" s="749"/>
      <c r="VB51" s="748">
        <v>1</v>
      </c>
      <c r="VC51" s="767">
        <v>1</v>
      </c>
      <c r="VD51" s="761">
        <v>1</v>
      </c>
      <c r="VE51" s="761">
        <v>1</v>
      </c>
      <c r="VF51" s="762">
        <v>0.65</v>
      </c>
      <c r="VG51" s="763"/>
      <c r="VH51" s="763"/>
      <c r="VI51" s="761">
        <v>1</v>
      </c>
      <c r="VJ51" s="761">
        <v>1</v>
      </c>
      <c r="VK51" s="761">
        <v>1</v>
      </c>
      <c r="VL51" s="761">
        <v>1</v>
      </c>
      <c r="VM51" s="762">
        <v>0.65</v>
      </c>
      <c r="VN51" s="763"/>
      <c r="VO51" s="763"/>
      <c r="VP51" s="761">
        <v>1</v>
      </c>
      <c r="VQ51" s="761">
        <v>1</v>
      </c>
      <c r="VR51" s="761">
        <v>1</v>
      </c>
      <c r="VS51" s="761">
        <v>1</v>
      </c>
      <c r="VT51" s="762">
        <v>0.65</v>
      </c>
      <c r="VU51" s="763"/>
      <c r="VV51" s="763"/>
      <c r="VW51" s="761">
        <v>1</v>
      </c>
      <c r="VX51" s="761">
        <v>1</v>
      </c>
      <c r="VY51" s="761">
        <v>1</v>
      </c>
      <c r="VZ51" s="761">
        <v>1</v>
      </c>
      <c r="WA51" s="762">
        <v>0.65</v>
      </c>
      <c r="WB51" s="763"/>
      <c r="WC51" s="763"/>
      <c r="WD51" s="761">
        <v>1</v>
      </c>
      <c r="WE51" s="761">
        <v>1</v>
      </c>
      <c r="WF51" s="761">
        <v>1</v>
      </c>
      <c r="WG51" s="761">
        <v>1</v>
      </c>
      <c r="WH51" s="762">
        <v>0.65</v>
      </c>
      <c r="WI51" s="763"/>
      <c r="WJ51" s="763"/>
      <c r="WK51" s="761">
        <v>1</v>
      </c>
      <c r="WL51" s="761">
        <v>1</v>
      </c>
      <c r="WM51" s="761">
        <v>1</v>
      </c>
      <c r="WN51" s="761">
        <v>1</v>
      </c>
      <c r="WO51" s="762">
        <v>0.65</v>
      </c>
      <c r="WP51" s="763"/>
      <c r="WQ51" s="763"/>
      <c r="WR51" s="761">
        <v>0</v>
      </c>
      <c r="WS51" s="761">
        <v>0</v>
      </c>
      <c r="WT51" s="761">
        <v>0</v>
      </c>
      <c r="WU51" s="761">
        <v>0</v>
      </c>
      <c r="WV51" s="762">
        <v>0.65</v>
      </c>
      <c r="WW51" s="763"/>
      <c r="WX51" s="763"/>
      <c r="WY51" s="761">
        <v>1</v>
      </c>
      <c r="WZ51" s="761">
        <v>1</v>
      </c>
      <c r="XA51" s="761">
        <v>1</v>
      </c>
      <c r="XB51" s="761">
        <v>1</v>
      </c>
      <c r="XC51" s="762">
        <v>0.65</v>
      </c>
      <c r="XD51" s="763"/>
      <c r="XE51" s="763"/>
      <c r="XF51" s="761">
        <v>1</v>
      </c>
      <c r="XG51" s="761">
        <v>1</v>
      </c>
      <c r="XH51" s="761">
        <v>1</v>
      </c>
      <c r="XI51" s="761">
        <v>1</v>
      </c>
      <c r="XJ51" s="762">
        <v>0.65</v>
      </c>
      <c r="XK51" s="763"/>
      <c r="XL51" s="763"/>
      <c r="XM51" s="761">
        <v>1</v>
      </c>
      <c r="XN51" s="761">
        <v>1</v>
      </c>
      <c r="XO51" s="761">
        <v>1</v>
      </c>
      <c r="XP51" s="761">
        <v>1</v>
      </c>
      <c r="XQ51" s="762">
        <v>0.65</v>
      </c>
      <c r="XR51" s="763"/>
      <c r="XS51" s="763"/>
      <c r="XT51" s="761">
        <v>1</v>
      </c>
      <c r="XU51" s="761">
        <v>1</v>
      </c>
      <c r="XV51" s="761">
        <v>1</v>
      </c>
      <c r="XW51" s="761">
        <v>1</v>
      </c>
      <c r="XX51" s="762">
        <v>0.65</v>
      </c>
      <c r="XY51" s="763"/>
      <c r="XZ51" s="763"/>
      <c r="YA51" s="761">
        <v>1</v>
      </c>
      <c r="YB51" s="761">
        <v>1</v>
      </c>
      <c r="YC51" s="761">
        <v>1</v>
      </c>
      <c r="YD51" s="761">
        <v>1</v>
      </c>
      <c r="YE51" s="762">
        <v>0.65</v>
      </c>
      <c r="YF51" s="763"/>
      <c r="YG51" s="763"/>
      <c r="YH51" s="761">
        <v>1</v>
      </c>
      <c r="YI51" s="761">
        <v>1</v>
      </c>
      <c r="YJ51" s="761">
        <v>0</v>
      </c>
      <c r="YK51" s="761">
        <v>0</v>
      </c>
      <c r="YL51" s="761">
        <v>0</v>
      </c>
      <c r="YM51" s="763"/>
      <c r="YN51" s="763"/>
      <c r="YO51" s="761">
        <v>1</v>
      </c>
      <c r="YP51" s="761">
        <v>1</v>
      </c>
      <c r="YQ51" s="761">
        <v>0</v>
      </c>
      <c r="YR51" s="761">
        <v>0</v>
      </c>
      <c r="YS51" s="761">
        <v>0</v>
      </c>
      <c r="YT51" s="763"/>
      <c r="YU51" s="763"/>
      <c r="YV51" s="761">
        <v>1</v>
      </c>
      <c r="YW51" s="761">
        <v>0</v>
      </c>
      <c r="YX51" s="761">
        <v>1</v>
      </c>
      <c r="YY51" s="761">
        <v>1</v>
      </c>
      <c r="YZ51" s="762">
        <v>0.65</v>
      </c>
      <c r="ZA51" s="763"/>
      <c r="ZB51" s="763"/>
      <c r="ZC51" s="761">
        <v>1</v>
      </c>
      <c r="ZD51" s="761">
        <v>1</v>
      </c>
      <c r="ZE51" s="761">
        <v>1</v>
      </c>
      <c r="ZF51" s="761">
        <v>1</v>
      </c>
      <c r="ZG51" s="762">
        <v>0.65</v>
      </c>
      <c r="ZH51" s="763"/>
      <c r="ZI51" s="763"/>
      <c r="ZJ51" s="761">
        <v>1</v>
      </c>
      <c r="ZK51" s="761">
        <v>1</v>
      </c>
      <c r="ZL51" s="761">
        <v>1</v>
      </c>
      <c r="ZM51" s="761">
        <v>1</v>
      </c>
      <c r="ZN51" s="762">
        <v>0.65</v>
      </c>
      <c r="ZO51" s="763"/>
      <c r="ZP51" s="763"/>
      <c r="ZQ51" s="761">
        <v>1</v>
      </c>
      <c r="ZR51" s="761">
        <v>1</v>
      </c>
      <c r="ZS51" s="761">
        <v>1</v>
      </c>
      <c r="ZT51" s="761">
        <v>1</v>
      </c>
      <c r="ZU51" s="762">
        <v>0.65</v>
      </c>
      <c r="ZV51" s="763"/>
      <c r="ZW51" s="763"/>
      <c r="ZX51" s="761">
        <v>1</v>
      </c>
      <c r="ZY51" s="761">
        <v>1</v>
      </c>
      <c r="ZZ51" s="761">
        <v>1</v>
      </c>
      <c r="AAA51" s="761">
        <v>1</v>
      </c>
      <c r="AAB51" s="762">
        <v>0.65</v>
      </c>
      <c r="AAC51" s="763"/>
      <c r="AAD51" s="763"/>
      <c r="AAE51" s="761">
        <v>1</v>
      </c>
      <c r="AAF51" s="761">
        <v>1</v>
      </c>
      <c r="AAG51" s="761">
        <v>1</v>
      </c>
      <c r="AAH51" s="761">
        <v>1</v>
      </c>
      <c r="AAI51" s="762">
        <v>0.65</v>
      </c>
      <c r="AAJ51" s="763"/>
      <c r="AAK51" s="763"/>
      <c r="AAL51" s="761">
        <v>1</v>
      </c>
      <c r="AAM51" s="761">
        <v>1</v>
      </c>
      <c r="AAN51" s="761">
        <v>1</v>
      </c>
      <c r="AAO51" s="761">
        <v>1</v>
      </c>
      <c r="AAP51" s="762">
        <v>0.65</v>
      </c>
      <c r="AAQ51" s="763"/>
      <c r="AAR51" s="763"/>
      <c r="AAS51" s="761">
        <v>1</v>
      </c>
      <c r="AAT51" s="761">
        <v>1</v>
      </c>
      <c r="AAU51" s="761">
        <v>1</v>
      </c>
      <c r="AAV51" s="761">
        <v>1</v>
      </c>
      <c r="AAW51" s="762">
        <v>0.65</v>
      </c>
      <c r="AAX51" s="763"/>
      <c r="AAY51" s="763"/>
      <c r="AAZ51" s="761">
        <v>1</v>
      </c>
      <c r="ABA51" s="761">
        <v>1</v>
      </c>
      <c r="ABB51" s="761">
        <v>1</v>
      </c>
      <c r="ABC51" s="761">
        <v>1</v>
      </c>
      <c r="ABD51" s="762">
        <v>0.65</v>
      </c>
      <c r="ABE51" s="763"/>
      <c r="ABF51" s="763"/>
      <c r="ABG51" s="761">
        <v>1</v>
      </c>
      <c r="ABH51" s="761">
        <v>1</v>
      </c>
      <c r="ABI51" s="761">
        <v>1</v>
      </c>
      <c r="ABJ51" s="761">
        <v>1</v>
      </c>
      <c r="ABK51" s="762">
        <v>0.65</v>
      </c>
      <c r="ABL51" s="763"/>
      <c r="ABM51" s="763"/>
      <c r="ABN51" s="761">
        <v>1</v>
      </c>
      <c r="ABO51" s="761">
        <v>1</v>
      </c>
      <c r="ABP51" s="761">
        <v>1</v>
      </c>
      <c r="ABQ51" s="761">
        <v>1</v>
      </c>
      <c r="ABR51" s="762">
        <v>0.65</v>
      </c>
      <c r="ABS51" s="763"/>
      <c r="ABT51" s="763"/>
      <c r="ABU51" s="761">
        <v>1</v>
      </c>
      <c r="ABV51" s="761">
        <v>1</v>
      </c>
      <c r="ABW51" s="761">
        <v>1</v>
      </c>
      <c r="ABX51" s="761">
        <v>1</v>
      </c>
      <c r="ABY51" s="762">
        <v>0.65</v>
      </c>
      <c r="ABZ51" s="763"/>
      <c r="ACA51" s="763"/>
      <c r="ACB51" s="761">
        <v>1</v>
      </c>
      <c r="ACC51" s="761">
        <v>1</v>
      </c>
      <c r="ACD51" s="761">
        <v>1</v>
      </c>
      <c r="ACE51" s="761">
        <v>1</v>
      </c>
      <c r="ACF51" s="762">
        <v>0.65</v>
      </c>
      <c r="ACG51" s="763"/>
      <c r="ACH51" s="763"/>
      <c r="ACI51" s="761">
        <v>0</v>
      </c>
      <c r="ACJ51" s="761">
        <v>1</v>
      </c>
      <c r="ACK51" s="761">
        <v>1</v>
      </c>
      <c r="ACL51" s="761">
        <v>1</v>
      </c>
      <c r="ACM51" s="762">
        <v>0.65</v>
      </c>
      <c r="ACN51" s="763"/>
      <c r="ACO51" s="763"/>
      <c r="ACP51" s="761">
        <v>1</v>
      </c>
      <c r="ACQ51" s="761">
        <v>1</v>
      </c>
      <c r="ACR51" s="761">
        <v>1</v>
      </c>
      <c r="ACS51" s="761">
        <v>1</v>
      </c>
      <c r="ACT51" s="762">
        <v>0.65</v>
      </c>
      <c r="ACU51" s="763"/>
      <c r="ACV51" s="763"/>
      <c r="ACW51" s="761">
        <v>0</v>
      </c>
      <c r="ACX51" s="761">
        <v>0</v>
      </c>
      <c r="ACY51" s="761">
        <v>1</v>
      </c>
      <c r="ACZ51" s="761">
        <v>1</v>
      </c>
      <c r="ADA51" s="762">
        <v>0.65</v>
      </c>
      <c r="ADB51" s="763"/>
      <c r="ADC51" s="763"/>
      <c r="ADD51" s="761">
        <v>1</v>
      </c>
      <c r="ADE51" s="761">
        <v>1</v>
      </c>
      <c r="ADF51" s="761">
        <v>1</v>
      </c>
      <c r="ADG51" s="761">
        <v>1</v>
      </c>
      <c r="ADH51" s="762">
        <v>0</v>
      </c>
      <c r="ADI51" s="763"/>
      <c r="ADJ51" s="763"/>
      <c r="ADK51" s="761">
        <v>1</v>
      </c>
      <c r="ADL51" s="761">
        <v>1</v>
      </c>
      <c r="ADM51" s="761">
        <v>1</v>
      </c>
      <c r="ADN51" s="761">
        <v>1</v>
      </c>
      <c r="ADO51" s="762">
        <v>0.65</v>
      </c>
      <c r="ADP51" s="763"/>
      <c r="ADQ51" s="763"/>
      <c r="ADR51" s="761">
        <v>1</v>
      </c>
      <c r="ADS51" s="761">
        <v>1</v>
      </c>
      <c r="ADT51" s="761">
        <v>1</v>
      </c>
      <c r="ADU51" s="761">
        <v>1</v>
      </c>
      <c r="ADV51" s="762">
        <v>0.65</v>
      </c>
      <c r="ADW51" s="763"/>
      <c r="ADX51" s="763"/>
      <c r="ADY51" s="761">
        <v>1</v>
      </c>
      <c r="ADZ51" s="761">
        <v>1</v>
      </c>
      <c r="AEA51" s="761">
        <v>1</v>
      </c>
      <c r="AEB51" s="761">
        <v>1</v>
      </c>
      <c r="AEC51" s="762">
        <v>0.65</v>
      </c>
      <c r="AED51" s="763"/>
      <c r="AEE51" s="763"/>
      <c r="AEF51" s="761">
        <v>1</v>
      </c>
      <c r="AEG51" s="761">
        <v>1</v>
      </c>
      <c r="AEH51" s="761">
        <v>1</v>
      </c>
      <c r="AEI51" s="761">
        <v>1</v>
      </c>
      <c r="AEJ51" s="762">
        <v>0.65</v>
      </c>
      <c r="AEK51" s="763"/>
      <c r="AEL51" s="763"/>
      <c r="AEM51" s="761">
        <v>1</v>
      </c>
      <c r="AEN51" s="761">
        <v>1</v>
      </c>
      <c r="AEO51" s="761">
        <v>1</v>
      </c>
      <c r="AEP51" s="761">
        <v>0</v>
      </c>
      <c r="AEQ51" s="762">
        <v>0</v>
      </c>
      <c r="AER51" s="763"/>
      <c r="AES51" s="763"/>
      <c r="AET51" s="761">
        <v>1</v>
      </c>
      <c r="AEU51" s="761">
        <v>1</v>
      </c>
      <c r="AEV51" s="761">
        <v>1</v>
      </c>
      <c r="AEW51" s="761">
        <v>1</v>
      </c>
      <c r="AEX51" s="762">
        <v>0.65</v>
      </c>
      <c r="AEY51" s="763"/>
      <c r="AEZ51" s="763"/>
      <c r="AFA51" s="761">
        <v>1</v>
      </c>
      <c r="AFB51" s="761">
        <v>1</v>
      </c>
      <c r="AFC51" s="761">
        <v>1</v>
      </c>
      <c r="AFD51" s="761">
        <v>1</v>
      </c>
      <c r="AFE51" s="762">
        <v>0.65</v>
      </c>
      <c r="AFF51" s="763"/>
      <c r="AFG51" s="763"/>
      <c r="AFH51" s="761">
        <v>1</v>
      </c>
      <c r="AFI51" s="761">
        <v>1</v>
      </c>
      <c r="AFJ51" s="761">
        <v>1</v>
      </c>
      <c r="AFK51" s="761">
        <v>1</v>
      </c>
      <c r="AFL51" s="762">
        <v>0.65</v>
      </c>
      <c r="AFM51" s="763"/>
      <c r="AFN51" s="763"/>
      <c r="AFO51" s="761">
        <v>1</v>
      </c>
      <c r="AFP51" s="761">
        <v>1</v>
      </c>
      <c r="AFQ51" s="761">
        <v>1</v>
      </c>
      <c r="AFR51" s="761">
        <v>1</v>
      </c>
      <c r="AFS51" s="762">
        <v>0.65</v>
      </c>
      <c r="AFT51" s="763"/>
      <c r="AFU51" s="763"/>
      <c r="AFV51" s="761">
        <v>1</v>
      </c>
      <c r="AFW51" s="761">
        <v>1</v>
      </c>
      <c r="AFX51" s="761">
        <v>1</v>
      </c>
      <c r="AFY51" s="761">
        <v>1</v>
      </c>
      <c r="AFZ51" s="762">
        <v>0.65</v>
      </c>
      <c r="AGA51" s="763"/>
      <c r="AGB51" s="763"/>
      <c r="AGC51" s="761">
        <v>1</v>
      </c>
      <c r="AGD51" s="761">
        <v>1</v>
      </c>
      <c r="AGE51" s="761">
        <v>1</v>
      </c>
      <c r="AGF51" s="761">
        <v>1</v>
      </c>
      <c r="AGG51" s="762">
        <v>0.65</v>
      </c>
      <c r="AGH51" s="763"/>
      <c r="AGI51" s="763"/>
      <c r="AGJ51" s="761">
        <v>1</v>
      </c>
      <c r="AGK51" s="761">
        <v>1</v>
      </c>
      <c r="AGL51" s="761">
        <v>1</v>
      </c>
      <c r="AGM51" s="761">
        <v>1</v>
      </c>
      <c r="AGN51" s="762">
        <v>0</v>
      </c>
      <c r="AGO51" s="763"/>
      <c r="AGP51" s="763"/>
      <c r="AGQ51" s="761">
        <v>0</v>
      </c>
      <c r="AGR51" s="761">
        <v>1</v>
      </c>
      <c r="AGS51" s="761">
        <v>1</v>
      </c>
      <c r="AGT51" s="761">
        <v>1</v>
      </c>
      <c r="AGU51" s="762">
        <v>0.65</v>
      </c>
      <c r="AGV51" s="763"/>
      <c r="AGW51" s="763"/>
      <c r="AGX51" s="761">
        <v>1</v>
      </c>
      <c r="AGY51" s="761">
        <v>1</v>
      </c>
      <c r="AGZ51" s="761">
        <v>1</v>
      </c>
      <c r="AHA51" s="761">
        <v>1</v>
      </c>
      <c r="AHB51" s="762">
        <v>0.65</v>
      </c>
      <c r="AHC51" s="763"/>
      <c r="AHD51" s="763"/>
      <c r="AHE51" s="761">
        <v>1</v>
      </c>
      <c r="AHF51" s="761">
        <v>1</v>
      </c>
      <c r="AHG51" s="761">
        <v>1</v>
      </c>
      <c r="AHH51" s="761">
        <v>1</v>
      </c>
      <c r="AHI51" s="762">
        <v>0</v>
      </c>
      <c r="AHJ51" s="763"/>
      <c r="AHK51" s="763"/>
      <c r="AHL51" s="761">
        <v>1</v>
      </c>
      <c r="AHM51" s="761">
        <v>1</v>
      </c>
      <c r="AHN51" s="761">
        <v>1</v>
      </c>
      <c r="AHO51" s="761">
        <v>1</v>
      </c>
      <c r="AHP51" s="762">
        <v>0.65</v>
      </c>
      <c r="AHQ51" s="763"/>
      <c r="AHR51" s="763"/>
      <c r="AHS51" s="761">
        <v>1</v>
      </c>
      <c r="AHT51" s="761">
        <v>1</v>
      </c>
      <c r="AHU51" s="761">
        <v>1</v>
      </c>
      <c r="AHV51" s="761">
        <v>1</v>
      </c>
      <c r="AHW51" s="762">
        <v>0.65</v>
      </c>
      <c r="AHX51" s="763"/>
      <c r="AHY51" s="763"/>
      <c r="AHZ51" s="761">
        <v>1</v>
      </c>
      <c r="AIA51" s="761">
        <v>1</v>
      </c>
      <c r="AIB51" s="761">
        <v>1</v>
      </c>
      <c r="AIC51" s="761">
        <v>1</v>
      </c>
      <c r="AID51" s="762">
        <v>0.65</v>
      </c>
      <c r="AIE51" s="763"/>
      <c r="AIF51" s="763"/>
      <c r="AIG51" s="761">
        <v>1</v>
      </c>
      <c r="AIH51" s="761">
        <v>1</v>
      </c>
      <c r="AII51" s="761">
        <v>1</v>
      </c>
      <c r="AIJ51" s="761">
        <v>1</v>
      </c>
      <c r="AIK51" s="762">
        <v>0.65</v>
      </c>
      <c r="AIL51" s="763"/>
      <c r="AIM51" s="763"/>
      <c r="AIN51" s="761">
        <v>1</v>
      </c>
      <c r="AIO51" s="761">
        <v>1</v>
      </c>
      <c r="AIP51" s="761">
        <v>1</v>
      </c>
      <c r="AIQ51" s="761">
        <v>1</v>
      </c>
      <c r="AIR51" s="762">
        <v>0.65</v>
      </c>
      <c r="AIS51" s="763"/>
      <c r="AIT51" s="763"/>
      <c r="AIU51" s="761">
        <v>1</v>
      </c>
      <c r="AIV51" s="761">
        <v>1</v>
      </c>
      <c r="AIW51" s="761">
        <v>1</v>
      </c>
      <c r="AIX51" s="761">
        <v>1</v>
      </c>
      <c r="AIY51" s="762">
        <v>0.65</v>
      </c>
      <c r="AIZ51" s="763"/>
      <c r="AJA51" s="763"/>
      <c r="AJB51" s="761">
        <v>1</v>
      </c>
      <c r="AJC51" s="761">
        <v>1</v>
      </c>
      <c r="AJD51" s="761">
        <v>1</v>
      </c>
      <c r="AJE51" s="761">
        <v>1</v>
      </c>
      <c r="AJF51" s="762">
        <v>0.65</v>
      </c>
      <c r="AJG51" s="763"/>
      <c r="AJH51" s="763"/>
      <c r="AJI51" s="761">
        <v>1</v>
      </c>
      <c r="AJJ51" s="761">
        <v>1</v>
      </c>
      <c r="AJK51" s="761">
        <v>1</v>
      </c>
      <c r="AJL51" s="761">
        <v>1</v>
      </c>
      <c r="AJM51" s="762">
        <v>0.65</v>
      </c>
      <c r="AJN51" s="763"/>
      <c r="AJO51" s="763"/>
      <c r="AJP51" s="761">
        <v>1</v>
      </c>
      <c r="AJQ51" s="761">
        <v>1</v>
      </c>
      <c r="AJR51" s="761">
        <v>1</v>
      </c>
      <c r="AJS51" s="761">
        <v>1</v>
      </c>
      <c r="AJT51" s="762">
        <v>0.65</v>
      </c>
      <c r="AJU51" s="763"/>
      <c r="AJV51" s="763"/>
      <c r="AJW51" s="761">
        <v>1</v>
      </c>
      <c r="AJX51" s="761">
        <v>1</v>
      </c>
      <c r="AJY51" s="761">
        <v>1</v>
      </c>
      <c r="AJZ51" s="761">
        <v>1</v>
      </c>
      <c r="AKA51" s="762">
        <v>0.65</v>
      </c>
      <c r="AKB51" s="763"/>
      <c r="AKC51" s="763"/>
      <c r="AKD51" s="761">
        <v>1</v>
      </c>
      <c r="AKE51" s="761">
        <v>1</v>
      </c>
      <c r="AKF51" s="761">
        <v>1</v>
      </c>
      <c r="AKG51" s="761">
        <v>1</v>
      </c>
      <c r="AKH51" s="762">
        <v>0.65</v>
      </c>
      <c r="AKI51" s="763"/>
      <c r="AKJ51" s="763"/>
      <c r="AKK51" s="761">
        <v>1</v>
      </c>
      <c r="AKL51" s="761">
        <v>1</v>
      </c>
      <c r="AKM51" s="761">
        <v>1</v>
      </c>
      <c r="AKN51" s="761">
        <v>1</v>
      </c>
      <c r="AKO51" s="762">
        <v>0.65</v>
      </c>
      <c r="AKP51" s="763"/>
      <c r="AKQ51" s="763"/>
      <c r="AKR51" s="761">
        <v>1</v>
      </c>
      <c r="AKS51" s="761">
        <v>1</v>
      </c>
      <c r="AKT51" s="761">
        <v>0</v>
      </c>
      <c r="AKU51" s="761">
        <v>1</v>
      </c>
      <c r="AKV51" s="762">
        <v>0.65</v>
      </c>
      <c r="AKW51" s="763"/>
      <c r="AKX51" s="763"/>
      <c r="AKY51" s="761">
        <v>1</v>
      </c>
      <c r="AKZ51" s="761">
        <v>1</v>
      </c>
      <c r="ALA51" s="761">
        <v>1</v>
      </c>
      <c r="ALB51" s="761">
        <v>1</v>
      </c>
      <c r="ALC51" s="762">
        <v>0.65</v>
      </c>
      <c r="ALD51" s="763"/>
      <c r="ALE51" s="763"/>
      <c r="ALF51" s="761">
        <v>1</v>
      </c>
      <c r="ALG51" s="761">
        <v>1</v>
      </c>
      <c r="ALH51" s="761">
        <v>1</v>
      </c>
      <c r="ALI51" s="761">
        <v>1</v>
      </c>
      <c r="ALJ51" s="762">
        <v>0.65</v>
      </c>
      <c r="ALK51" s="763"/>
      <c r="ALL51" s="763"/>
      <c r="ALM51" s="761">
        <v>1</v>
      </c>
      <c r="ALN51" s="761">
        <v>1</v>
      </c>
      <c r="ALO51" s="761">
        <v>1</v>
      </c>
      <c r="ALP51" s="761">
        <v>1</v>
      </c>
      <c r="ALQ51" s="762">
        <v>0.65</v>
      </c>
      <c r="ALR51" s="763"/>
      <c r="ALS51" s="763"/>
      <c r="ALT51" s="761">
        <v>1</v>
      </c>
      <c r="ALU51" s="761">
        <v>1</v>
      </c>
      <c r="ALV51" s="761">
        <v>1</v>
      </c>
      <c r="ALW51" s="761">
        <v>1</v>
      </c>
      <c r="ALX51" s="762">
        <v>0.65</v>
      </c>
      <c r="ALY51" s="763"/>
      <c r="ALZ51" s="763"/>
      <c r="AMA51" s="761">
        <v>1</v>
      </c>
      <c r="AMB51" s="761">
        <v>1</v>
      </c>
      <c r="AMC51" s="761">
        <v>1</v>
      </c>
      <c r="AMD51" s="761">
        <v>1</v>
      </c>
      <c r="AME51" s="762">
        <v>0.65</v>
      </c>
      <c r="AMF51" s="763"/>
      <c r="AMG51" s="763"/>
      <c r="AMH51" s="761">
        <v>1</v>
      </c>
      <c r="AMI51" s="761">
        <v>1</v>
      </c>
      <c r="AMJ51" s="761">
        <v>1</v>
      </c>
      <c r="AMK51" s="761">
        <v>0</v>
      </c>
      <c r="AML51" s="762">
        <v>0</v>
      </c>
      <c r="AMM51" s="763"/>
      <c r="AMN51" s="763"/>
      <c r="AMO51" s="761">
        <v>1</v>
      </c>
      <c r="AMP51" s="761">
        <v>1</v>
      </c>
      <c r="AMQ51" s="761">
        <v>1</v>
      </c>
      <c r="AMR51" s="761">
        <v>0</v>
      </c>
      <c r="AMS51" s="762">
        <v>0</v>
      </c>
      <c r="AMT51" s="763"/>
      <c r="AMU51" s="763"/>
      <c r="AMV51" s="761">
        <v>1</v>
      </c>
      <c r="AMW51" s="761">
        <v>1</v>
      </c>
      <c r="AMX51" s="761">
        <v>0</v>
      </c>
      <c r="AMY51" s="761">
        <v>1</v>
      </c>
      <c r="AMZ51" s="762">
        <v>0.65</v>
      </c>
      <c r="ANA51" s="763"/>
      <c r="ANB51" s="763"/>
      <c r="ANC51" s="761">
        <v>1</v>
      </c>
      <c r="AND51" s="761">
        <v>1</v>
      </c>
      <c r="ANE51" s="761">
        <v>1</v>
      </c>
      <c r="ANF51" s="761">
        <v>1</v>
      </c>
      <c r="ANG51" s="762">
        <v>0.65</v>
      </c>
      <c r="ANH51" s="763"/>
      <c r="ANI51" s="763"/>
      <c r="ANJ51" s="761">
        <v>1</v>
      </c>
      <c r="ANK51" s="761">
        <v>1</v>
      </c>
      <c r="ANL51" s="761">
        <v>1</v>
      </c>
      <c r="ANM51" s="761">
        <v>1</v>
      </c>
      <c r="ANN51" s="762">
        <v>0.65</v>
      </c>
      <c r="ANO51" s="763"/>
      <c r="ANP51" s="763"/>
      <c r="ANQ51" s="761">
        <v>1</v>
      </c>
      <c r="ANR51" s="761">
        <v>1</v>
      </c>
      <c r="ANS51" s="761">
        <v>1</v>
      </c>
      <c r="ANT51" s="761">
        <v>1</v>
      </c>
      <c r="ANU51" s="762">
        <v>0.65</v>
      </c>
      <c r="ANV51" s="763"/>
      <c r="ANW51" s="763"/>
      <c r="ANX51" s="761">
        <v>1</v>
      </c>
      <c r="ANY51" s="761">
        <v>1</v>
      </c>
      <c r="ANZ51" s="761">
        <v>1</v>
      </c>
      <c r="AOA51" s="761">
        <v>1</v>
      </c>
      <c r="AOB51" s="762">
        <v>0.65</v>
      </c>
      <c r="AOC51" s="763"/>
      <c r="AOD51" s="763"/>
      <c r="AOE51" s="761">
        <v>1</v>
      </c>
      <c r="AOF51" s="761">
        <v>1</v>
      </c>
      <c r="AOG51" s="761">
        <v>1</v>
      </c>
      <c r="AOH51" s="761">
        <v>1</v>
      </c>
      <c r="AOI51" s="762">
        <v>0.65</v>
      </c>
      <c r="AOJ51" s="763"/>
      <c r="AOK51" s="763"/>
      <c r="AOL51" s="761">
        <v>1</v>
      </c>
      <c r="AOM51" s="761">
        <v>1</v>
      </c>
      <c r="AON51" s="761">
        <v>1</v>
      </c>
      <c r="AOO51" s="761">
        <v>1</v>
      </c>
      <c r="AOP51" s="762">
        <v>0.65</v>
      </c>
      <c r="AOQ51" s="763"/>
      <c r="AOR51" s="763"/>
      <c r="AOS51" s="761">
        <v>1</v>
      </c>
      <c r="AOT51" s="761">
        <v>1</v>
      </c>
      <c r="AOU51" s="761">
        <v>1</v>
      </c>
      <c r="AOV51" s="761">
        <v>1</v>
      </c>
      <c r="AOW51" s="762">
        <v>0.65</v>
      </c>
    </row>
    <row r="52" spans="1:1089" s="764" customFormat="1" ht="10.5" customHeight="1">
      <c r="A52" s="771" t="s">
        <v>76</v>
      </c>
      <c r="B52" s="771" t="s">
        <v>77</v>
      </c>
      <c r="C52" s="772" t="str">
        <f t="shared" ref="C52" si="2">A52&amp;" "&amp;B52</f>
        <v>Tomasz Sabała</v>
      </c>
      <c r="D52" s="771" t="s">
        <v>138</v>
      </c>
      <c r="E52" s="771" t="s">
        <v>8</v>
      </c>
      <c r="F52" s="757"/>
      <c r="G52" s="713">
        <v>1</v>
      </c>
      <c r="H52" s="713">
        <v>1</v>
      </c>
      <c r="I52" s="713">
        <v>1</v>
      </c>
      <c r="J52" s="713">
        <v>1</v>
      </c>
      <c r="K52" s="714">
        <v>0.65</v>
      </c>
      <c r="L52" s="715">
        <v>0</v>
      </c>
      <c r="M52" s="715">
        <v>0</v>
      </c>
      <c r="N52" s="713">
        <v>1</v>
      </c>
      <c r="O52" s="713">
        <v>1</v>
      </c>
      <c r="P52" s="713">
        <v>1</v>
      </c>
      <c r="Q52" s="713">
        <v>1</v>
      </c>
      <c r="R52" s="714">
        <v>0.65</v>
      </c>
      <c r="S52" s="715">
        <v>0</v>
      </c>
      <c r="T52" s="715">
        <v>0</v>
      </c>
      <c r="U52" s="713">
        <v>1</v>
      </c>
      <c r="V52" s="713">
        <v>1</v>
      </c>
      <c r="W52" s="713">
        <v>1</v>
      </c>
      <c r="X52" s="713">
        <v>1</v>
      </c>
      <c r="Y52" s="714">
        <v>0.65</v>
      </c>
      <c r="Z52" s="715">
        <v>0</v>
      </c>
      <c r="AA52" s="715">
        <v>0</v>
      </c>
      <c r="AB52" s="713">
        <v>0</v>
      </c>
      <c r="AC52" s="713">
        <v>1</v>
      </c>
      <c r="AD52" s="713">
        <v>1</v>
      </c>
      <c r="AE52" s="713">
        <v>1</v>
      </c>
      <c r="AF52" s="714">
        <v>0.65</v>
      </c>
      <c r="AG52" s="715">
        <v>0</v>
      </c>
      <c r="AH52" s="715">
        <v>0</v>
      </c>
      <c r="AI52" s="713">
        <v>1</v>
      </c>
      <c r="AJ52" s="713">
        <v>1</v>
      </c>
      <c r="AK52" s="713">
        <v>1</v>
      </c>
      <c r="AL52" s="713">
        <v>1</v>
      </c>
      <c r="AM52" s="714">
        <v>0.65</v>
      </c>
      <c r="AN52" s="715">
        <v>0</v>
      </c>
      <c r="AO52" s="715">
        <v>0</v>
      </c>
      <c r="AP52" s="713">
        <v>1</v>
      </c>
      <c r="AQ52" s="713">
        <v>1</v>
      </c>
      <c r="AR52" s="713">
        <v>1</v>
      </c>
      <c r="AS52" s="713">
        <v>1</v>
      </c>
      <c r="AT52" s="714">
        <v>0.65</v>
      </c>
      <c r="AU52" s="715">
        <v>0</v>
      </c>
      <c r="AV52" s="715">
        <v>0</v>
      </c>
      <c r="AW52" s="713">
        <v>1</v>
      </c>
      <c r="AX52" s="713">
        <v>1</v>
      </c>
      <c r="AY52" s="713">
        <v>1</v>
      </c>
      <c r="AZ52" s="713">
        <v>1</v>
      </c>
      <c r="BA52" s="714">
        <v>0.65</v>
      </c>
      <c r="BB52" s="715">
        <v>0</v>
      </c>
      <c r="BC52" s="715">
        <v>0</v>
      </c>
      <c r="BD52" s="716">
        <v>1</v>
      </c>
      <c r="BE52" s="716">
        <v>1</v>
      </c>
      <c r="BF52" s="716">
        <v>0</v>
      </c>
      <c r="BG52" s="716">
        <v>0</v>
      </c>
      <c r="BH52" s="716">
        <v>0</v>
      </c>
      <c r="BI52" s="717">
        <v>0</v>
      </c>
      <c r="BJ52" s="717">
        <v>0</v>
      </c>
      <c r="BK52" s="716">
        <v>1</v>
      </c>
      <c r="BL52" s="716">
        <v>1</v>
      </c>
      <c r="BM52" s="716">
        <v>1</v>
      </c>
      <c r="BN52" s="716">
        <v>1</v>
      </c>
      <c r="BO52" s="718">
        <v>0.65</v>
      </c>
      <c r="BP52" s="717">
        <v>0</v>
      </c>
      <c r="BQ52" s="717">
        <v>0</v>
      </c>
      <c r="BR52" s="716">
        <v>1</v>
      </c>
      <c r="BS52" s="716">
        <v>1</v>
      </c>
      <c r="BT52" s="716">
        <v>1</v>
      </c>
      <c r="BU52" s="716">
        <v>1</v>
      </c>
      <c r="BV52" s="718">
        <v>0</v>
      </c>
      <c r="BW52" s="717">
        <v>0</v>
      </c>
      <c r="BX52" s="717">
        <v>0</v>
      </c>
      <c r="BY52" s="716">
        <v>1</v>
      </c>
      <c r="BZ52" s="716">
        <v>1</v>
      </c>
      <c r="CA52" s="716">
        <v>1</v>
      </c>
      <c r="CB52" s="716">
        <v>1</v>
      </c>
      <c r="CC52" s="718">
        <v>0.65</v>
      </c>
      <c r="CD52" s="717">
        <v>0</v>
      </c>
      <c r="CE52" s="717">
        <v>0</v>
      </c>
      <c r="CF52" s="716">
        <v>1</v>
      </c>
      <c r="CG52" s="716">
        <v>1</v>
      </c>
      <c r="CH52" s="716">
        <v>1</v>
      </c>
      <c r="CI52" s="716">
        <v>0</v>
      </c>
      <c r="CJ52" s="718">
        <v>0.65</v>
      </c>
      <c r="CK52" s="717">
        <v>0</v>
      </c>
      <c r="CL52" s="717">
        <v>0</v>
      </c>
      <c r="CM52" s="716">
        <v>1</v>
      </c>
      <c r="CN52" s="716">
        <v>1</v>
      </c>
      <c r="CO52" s="716">
        <v>1</v>
      </c>
      <c r="CP52" s="716">
        <v>1</v>
      </c>
      <c r="CQ52" s="718">
        <v>0.65</v>
      </c>
      <c r="CR52" s="717">
        <v>0</v>
      </c>
      <c r="CS52" s="717">
        <v>0</v>
      </c>
      <c r="CT52" s="716">
        <v>1</v>
      </c>
      <c r="CU52" s="716">
        <v>1</v>
      </c>
      <c r="CV52" s="716">
        <v>1</v>
      </c>
      <c r="CW52" s="716">
        <v>1</v>
      </c>
      <c r="CX52" s="718">
        <v>0.65</v>
      </c>
      <c r="CY52" s="717">
        <v>0</v>
      </c>
      <c r="CZ52" s="717">
        <v>0</v>
      </c>
      <c r="DA52" s="716">
        <v>1</v>
      </c>
      <c r="DB52" s="716">
        <v>1</v>
      </c>
      <c r="DC52" s="716">
        <v>1</v>
      </c>
      <c r="DD52" s="716">
        <v>1</v>
      </c>
      <c r="DE52" s="718">
        <v>0.65</v>
      </c>
      <c r="DF52" s="717">
        <v>0</v>
      </c>
      <c r="DG52" s="717">
        <v>0</v>
      </c>
      <c r="DH52" s="716">
        <v>1</v>
      </c>
      <c r="DI52" s="716">
        <v>1</v>
      </c>
      <c r="DJ52" s="716">
        <v>1</v>
      </c>
      <c r="DK52" s="716">
        <v>1</v>
      </c>
      <c r="DL52" s="718">
        <v>0.65</v>
      </c>
      <c r="DM52" s="717">
        <v>0</v>
      </c>
      <c r="DN52" s="717">
        <v>0</v>
      </c>
      <c r="DO52" s="716">
        <v>1</v>
      </c>
      <c r="DP52" s="716">
        <v>1</v>
      </c>
      <c r="DQ52" s="716">
        <v>1</v>
      </c>
      <c r="DR52" s="716">
        <v>1</v>
      </c>
      <c r="DS52" s="718">
        <v>0.65</v>
      </c>
      <c r="DT52" s="717">
        <v>0</v>
      </c>
      <c r="DU52" s="717">
        <v>0</v>
      </c>
      <c r="DV52" s="716">
        <v>1</v>
      </c>
      <c r="DW52" s="716">
        <v>1</v>
      </c>
      <c r="DX52" s="716">
        <v>1</v>
      </c>
      <c r="DY52" s="716">
        <v>1</v>
      </c>
      <c r="DZ52" s="718">
        <v>0.65</v>
      </c>
      <c r="EA52" s="717">
        <v>0</v>
      </c>
      <c r="EB52" s="717">
        <v>0</v>
      </c>
      <c r="EC52" s="716">
        <v>1</v>
      </c>
      <c r="ED52" s="716">
        <v>1</v>
      </c>
      <c r="EE52" s="716">
        <v>1</v>
      </c>
      <c r="EF52" s="716">
        <v>1</v>
      </c>
      <c r="EG52" s="718">
        <v>0.65</v>
      </c>
      <c r="EH52" s="717">
        <v>0</v>
      </c>
      <c r="EI52" s="717">
        <v>0</v>
      </c>
      <c r="EJ52" s="716">
        <v>1</v>
      </c>
      <c r="EK52" s="716">
        <v>1</v>
      </c>
      <c r="EL52" s="716">
        <v>1</v>
      </c>
      <c r="EM52" s="716">
        <v>1</v>
      </c>
      <c r="EN52" s="718">
        <v>0.65</v>
      </c>
      <c r="EO52" s="717">
        <v>0</v>
      </c>
      <c r="EP52" s="717">
        <v>0</v>
      </c>
      <c r="EQ52" s="716">
        <v>1</v>
      </c>
      <c r="ER52" s="716">
        <v>1</v>
      </c>
      <c r="ES52" s="716">
        <v>1</v>
      </c>
      <c r="ET52" s="716">
        <v>1</v>
      </c>
      <c r="EU52" s="718">
        <v>0.65</v>
      </c>
      <c r="EV52" s="717">
        <v>0</v>
      </c>
      <c r="EW52" s="717">
        <v>0</v>
      </c>
      <c r="EX52" s="716">
        <v>0</v>
      </c>
      <c r="EY52" s="716">
        <v>0</v>
      </c>
      <c r="EZ52" s="716">
        <v>0</v>
      </c>
      <c r="FA52" s="716">
        <v>0</v>
      </c>
      <c r="FB52" s="718">
        <v>0</v>
      </c>
      <c r="FC52" s="717">
        <v>0</v>
      </c>
      <c r="FD52" s="717">
        <v>0</v>
      </c>
      <c r="FE52" s="716">
        <v>0</v>
      </c>
      <c r="FF52" s="716">
        <v>0</v>
      </c>
      <c r="FG52" s="716">
        <v>0</v>
      </c>
      <c r="FH52" s="716">
        <v>0</v>
      </c>
      <c r="FI52" s="718">
        <v>0</v>
      </c>
      <c r="FJ52" s="717">
        <v>0</v>
      </c>
      <c r="FK52" s="717">
        <v>0</v>
      </c>
      <c r="FL52" s="716">
        <v>1</v>
      </c>
      <c r="FM52" s="716">
        <v>1</v>
      </c>
      <c r="FN52" s="716">
        <v>1</v>
      </c>
      <c r="FO52" s="716">
        <v>1</v>
      </c>
      <c r="FP52" s="718">
        <v>0.65</v>
      </c>
      <c r="FQ52" s="717">
        <v>0</v>
      </c>
      <c r="FR52" s="717">
        <v>0</v>
      </c>
      <c r="FS52" s="716">
        <v>1</v>
      </c>
      <c r="FT52" s="716">
        <v>1</v>
      </c>
      <c r="FU52" s="716">
        <v>1</v>
      </c>
      <c r="FV52" s="716">
        <v>1</v>
      </c>
      <c r="FW52" s="718">
        <v>0.65</v>
      </c>
      <c r="FX52" s="717">
        <v>0</v>
      </c>
      <c r="FY52" s="717">
        <v>0</v>
      </c>
      <c r="FZ52" s="716">
        <v>1</v>
      </c>
      <c r="GA52" s="716">
        <v>1</v>
      </c>
      <c r="GB52" s="716">
        <v>1</v>
      </c>
      <c r="GC52" s="716">
        <v>1</v>
      </c>
      <c r="GD52" s="718">
        <v>0.65</v>
      </c>
      <c r="GE52" s="717">
        <v>0</v>
      </c>
      <c r="GF52" s="717">
        <v>0</v>
      </c>
      <c r="GG52" s="716">
        <v>1</v>
      </c>
      <c r="GH52" s="716">
        <v>1</v>
      </c>
      <c r="GI52" s="716">
        <v>1</v>
      </c>
      <c r="GJ52" s="716">
        <v>1</v>
      </c>
      <c r="GK52" s="718">
        <v>0.65</v>
      </c>
      <c r="GL52" s="717">
        <v>0</v>
      </c>
      <c r="GM52" s="717">
        <v>0</v>
      </c>
      <c r="GN52" s="716">
        <v>1</v>
      </c>
      <c r="GO52" s="716">
        <v>1</v>
      </c>
      <c r="GP52" s="716">
        <v>1</v>
      </c>
      <c r="GQ52" s="716">
        <v>1</v>
      </c>
      <c r="GR52" s="718">
        <v>0.65</v>
      </c>
      <c r="GS52" s="717">
        <v>0</v>
      </c>
      <c r="GT52" s="717">
        <v>0</v>
      </c>
      <c r="GU52" s="716">
        <v>1</v>
      </c>
      <c r="GV52" s="716">
        <v>1</v>
      </c>
      <c r="GW52" s="716">
        <v>1</v>
      </c>
      <c r="GX52" s="716">
        <v>1</v>
      </c>
      <c r="GY52" s="718">
        <v>0.65</v>
      </c>
      <c r="GZ52" s="717">
        <v>0</v>
      </c>
      <c r="HA52" s="717">
        <v>0</v>
      </c>
      <c r="HB52" s="716">
        <v>1</v>
      </c>
      <c r="HC52" s="716">
        <v>1</v>
      </c>
      <c r="HD52" s="716">
        <v>1</v>
      </c>
      <c r="HE52" s="716">
        <v>1</v>
      </c>
      <c r="HF52" s="718">
        <v>0.65</v>
      </c>
      <c r="HG52" s="717">
        <v>0</v>
      </c>
      <c r="HH52" s="717">
        <v>0</v>
      </c>
      <c r="HI52" s="716">
        <v>1</v>
      </c>
      <c r="HJ52" s="716">
        <v>1</v>
      </c>
      <c r="HK52" s="716">
        <v>1</v>
      </c>
      <c r="HL52" s="716">
        <v>1</v>
      </c>
      <c r="HM52" s="718">
        <v>0.65</v>
      </c>
      <c r="HN52" s="717">
        <v>0</v>
      </c>
      <c r="HO52" s="717">
        <v>0</v>
      </c>
      <c r="HP52" s="716">
        <v>1</v>
      </c>
      <c r="HQ52" s="716">
        <v>1</v>
      </c>
      <c r="HR52" s="716">
        <v>1</v>
      </c>
      <c r="HS52" s="716">
        <v>1</v>
      </c>
      <c r="HT52" s="718">
        <v>0.65</v>
      </c>
      <c r="HU52" s="717">
        <v>0</v>
      </c>
      <c r="HV52" s="717">
        <v>0</v>
      </c>
      <c r="HW52" s="716">
        <v>1</v>
      </c>
      <c r="HX52" s="716">
        <v>1</v>
      </c>
      <c r="HY52" s="716">
        <v>1</v>
      </c>
      <c r="HZ52" s="716">
        <v>1</v>
      </c>
      <c r="IA52" s="718">
        <v>0.65</v>
      </c>
      <c r="IB52" s="717">
        <v>0</v>
      </c>
      <c r="IC52" s="717">
        <v>0</v>
      </c>
      <c r="ID52" s="716">
        <v>1</v>
      </c>
      <c r="IE52" s="716">
        <v>1</v>
      </c>
      <c r="IF52" s="716">
        <v>1</v>
      </c>
      <c r="IG52" s="716">
        <v>1</v>
      </c>
      <c r="IH52" s="718">
        <v>0</v>
      </c>
      <c r="II52" s="717">
        <v>0</v>
      </c>
      <c r="IJ52" s="717">
        <v>0</v>
      </c>
      <c r="IK52" s="716">
        <v>1</v>
      </c>
      <c r="IL52" s="716">
        <v>1</v>
      </c>
      <c r="IM52" s="716">
        <v>1</v>
      </c>
      <c r="IN52" s="716">
        <v>1</v>
      </c>
      <c r="IO52" s="718">
        <v>0.65</v>
      </c>
      <c r="IP52" s="717">
        <v>0</v>
      </c>
      <c r="IQ52" s="717">
        <v>0</v>
      </c>
      <c r="IR52" s="716">
        <v>0</v>
      </c>
      <c r="IS52" s="716">
        <v>1</v>
      </c>
      <c r="IT52" s="716">
        <v>1</v>
      </c>
      <c r="IU52" s="716">
        <v>1</v>
      </c>
      <c r="IV52" s="718">
        <v>0.65</v>
      </c>
      <c r="IW52" s="717">
        <v>0</v>
      </c>
      <c r="IX52" s="717">
        <v>0</v>
      </c>
      <c r="IY52" s="716">
        <v>1</v>
      </c>
      <c r="IZ52" s="716">
        <v>1</v>
      </c>
      <c r="JA52" s="716">
        <v>1</v>
      </c>
      <c r="JB52" s="716">
        <v>1</v>
      </c>
      <c r="JC52" s="718">
        <v>0.65</v>
      </c>
      <c r="JD52" s="717">
        <v>0</v>
      </c>
      <c r="JE52" s="717">
        <v>0</v>
      </c>
      <c r="JF52" s="716">
        <v>1</v>
      </c>
      <c r="JG52" s="716">
        <v>1</v>
      </c>
      <c r="JH52" s="716">
        <v>1</v>
      </c>
      <c r="JI52" s="716">
        <v>1</v>
      </c>
      <c r="JJ52" s="718">
        <v>0.65</v>
      </c>
      <c r="JK52" s="717">
        <v>0</v>
      </c>
      <c r="JL52" s="717">
        <v>0</v>
      </c>
      <c r="JM52" s="716">
        <v>1</v>
      </c>
      <c r="JN52" s="716">
        <v>1</v>
      </c>
      <c r="JO52" s="716">
        <v>1</v>
      </c>
      <c r="JP52" s="716">
        <v>1</v>
      </c>
      <c r="JQ52" s="716">
        <v>1</v>
      </c>
      <c r="JR52" s="717">
        <v>0</v>
      </c>
      <c r="JS52" s="717">
        <v>0</v>
      </c>
      <c r="JT52" s="716">
        <v>1</v>
      </c>
      <c r="JU52" s="716">
        <v>1</v>
      </c>
      <c r="JV52" s="716">
        <v>1</v>
      </c>
      <c r="JW52" s="716">
        <v>1</v>
      </c>
      <c r="JX52" s="718">
        <v>0.65</v>
      </c>
      <c r="JY52" s="717">
        <v>0</v>
      </c>
      <c r="JZ52" s="717">
        <v>0</v>
      </c>
      <c r="KA52" s="716">
        <v>1</v>
      </c>
      <c r="KB52" s="716">
        <v>1</v>
      </c>
      <c r="KC52" s="716">
        <v>1</v>
      </c>
      <c r="KD52" s="716">
        <v>1</v>
      </c>
      <c r="KE52" s="718">
        <v>0.65</v>
      </c>
      <c r="KF52" s="717">
        <v>0</v>
      </c>
      <c r="KG52" s="717">
        <v>0</v>
      </c>
      <c r="KH52" s="716">
        <v>1</v>
      </c>
      <c r="KI52" s="716">
        <v>1</v>
      </c>
      <c r="KJ52" s="717">
        <v>0</v>
      </c>
      <c r="KK52" s="717">
        <v>0</v>
      </c>
      <c r="KL52" s="718">
        <v>0.65</v>
      </c>
      <c r="KM52" s="717">
        <v>0</v>
      </c>
      <c r="KN52" s="717">
        <v>0</v>
      </c>
      <c r="KO52" s="716">
        <v>1</v>
      </c>
      <c r="KP52" s="716">
        <v>1</v>
      </c>
      <c r="KQ52" s="717">
        <v>0</v>
      </c>
      <c r="KR52" s="716">
        <v>1</v>
      </c>
      <c r="KS52" s="718">
        <v>0.65</v>
      </c>
      <c r="KT52" s="717">
        <v>0</v>
      </c>
      <c r="KU52" s="717">
        <v>0</v>
      </c>
      <c r="KV52" s="717">
        <v>0</v>
      </c>
      <c r="KW52" s="716">
        <v>1</v>
      </c>
      <c r="KX52" s="716">
        <v>1</v>
      </c>
      <c r="KY52" s="716">
        <v>1</v>
      </c>
      <c r="KZ52" s="718">
        <v>0.65</v>
      </c>
      <c r="LA52" s="717">
        <v>0</v>
      </c>
      <c r="LB52" s="717">
        <v>0</v>
      </c>
      <c r="LC52" s="716">
        <v>1</v>
      </c>
      <c r="LD52" s="716">
        <v>1</v>
      </c>
      <c r="LE52" s="716">
        <v>1</v>
      </c>
      <c r="LF52" s="716">
        <v>1</v>
      </c>
      <c r="LG52" s="718">
        <v>0.65</v>
      </c>
      <c r="LH52" s="717">
        <v>0</v>
      </c>
      <c r="LI52" s="717">
        <v>0</v>
      </c>
      <c r="LJ52" s="716">
        <v>1</v>
      </c>
      <c r="LK52" s="716">
        <v>1</v>
      </c>
      <c r="LL52" s="716">
        <v>1</v>
      </c>
      <c r="LM52" s="716">
        <v>1</v>
      </c>
      <c r="LN52" s="718">
        <v>0.65</v>
      </c>
      <c r="LO52" s="717">
        <v>0</v>
      </c>
      <c r="LP52" s="717">
        <v>0</v>
      </c>
      <c r="LQ52" s="716">
        <v>1</v>
      </c>
      <c r="LR52" s="716">
        <v>1</v>
      </c>
      <c r="LS52" s="716">
        <v>1</v>
      </c>
      <c r="LT52" s="716">
        <v>1</v>
      </c>
      <c r="LU52" s="718">
        <v>0.65</v>
      </c>
      <c r="LV52" s="717">
        <v>0</v>
      </c>
      <c r="LW52" s="717">
        <v>0</v>
      </c>
      <c r="LX52" s="716">
        <v>1</v>
      </c>
      <c r="LY52" s="716">
        <v>1</v>
      </c>
      <c r="LZ52" s="716">
        <v>1</v>
      </c>
      <c r="MA52" s="716">
        <v>1</v>
      </c>
      <c r="MB52" s="716">
        <v>0</v>
      </c>
      <c r="MC52" s="717">
        <v>0</v>
      </c>
      <c r="MD52" s="717">
        <v>0</v>
      </c>
      <c r="ME52" s="716">
        <v>0</v>
      </c>
      <c r="MF52" s="716">
        <v>0</v>
      </c>
      <c r="MG52" s="716">
        <v>0</v>
      </c>
      <c r="MH52" s="716">
        <v>0</v>
      </c>
      <c r="MI52" s="716">
        <v>0</v>
      </c>
      <c r="MJ52" s="717">
        <v>0</v>
      </c>
      <c r="MK52" s="717">
        <v>0</v>
      </c>
      <c r="ML52" s="716">
        <v>1</v>
      </c>
      <c r="MM52" s="716">
        <v>1</v>
      </c>
      <c r="MN52" s="716">
        <v>1</v>
      </c>
      <c r="MO52" s="716">
        <v>1</v>
      </c>
      <c r="MP52" s="718">
        <v>0.65</v>
      </c>
      <c r="MQ52" s="717">
        <v>0</v>
      </c>
      <c r="MR52" s="717">
        <v>0</v>
      </c>
      <c r="MS52" s="716">
        <v>1</v>
      </c>
      <c r="MT52" s="716">
        <v>1</v>
      </c>
      <c r="MU52" s="716">
        <v>1</v>
      </c>
      <c r="MV52" s="716">
        <v>1</v>
      </c>
      <c r="MW52" s="718">
        <v>0.65</v>
      </c>
      <c r="MX52" s="717">
        <v>0</v>
      </c>
      <c r="MY52" s="717">
        <v>0</v>
      </c>
      <c r="MZ52" s="716">
        <v>1</v>
      </c>
      <c r="NA52" s="716">
        <v>1</v>
      </c>
      <c r="NB52" s="716">
        <v>1</v>
      </c>
      <c r="NC52" s="716">
        <v>1</v>
      </c>
      <c r="ND52" s="718">
        <v>0.65</v>
      </c>
      <c r="NE52" s="717">
        <v>0</v>
      </c>
      <c r="NF52" s="717">
        <v>0</v>
      </c>
      <c r="NG52" s="716">
        <v>1</v>
      </c>
      <c r="NH52" s="716">
        <v>1</v>
      </c>
      <c r="NI52" s="716">
        <v>1</v>
      </c>
      <c r="NJ52" s="716">
        <v>1</v>
      </c>
      <c r="NK52" s="718">
        <v>0.65</v>
      </c>
      <c r="NL52" s="717">
        <v>0</v>
      </c>
      <c r="NM52" s="717">
        <v>0</v>
      </c>
      <c r="NN52" s="716">
        <v>1</v>
      </c>
      <c r="NO52" s="716">
        <v>1</v>
      </c>
      <c r="NP52" s="716">
        <v>1</v>
      </c>
      <c r="NQ52" s="716">
        <v>1</v>
      </c>
      <c r="NR52" s="718">
        <v>0.65</v>
      </c>
      <c r="NS52" s="717">
        <v>0</v>
      </c>
      <c r="NT52" s="717">
        <v>0</v>
      </c>
      <c r="NU52" s="716">
        <v>1</v>
      </c>
      <c r="NV52" s="716">
        <v>1</v>
      </c>
      <c r="NW52" s="716">
        <v>1</v>
      </c>
      <c r="NX52" s="716">
        <v>1</v>
      </c>
      <c r="NY52" s="716">
        <v>0.65</v>
      </c>
      <c r="NZ52" s="717">
        <v>0</v>
      </c>
      <c r="OA52" s="717">
        <v>0</v>
      </c>
      <c r="OB52" s="716">
        <v>1</v>
      </c>
      <c r="OC52" s="716">
        <v>1</v>
      </c>
      <c r="OD52" s="716">
        <v>1</v>
      </c>
      <c r="OE52" s="716">
        <v>1</v>
      </c>
      <c r="OF52" s="716">
        <v>0.65</v>
      </c>
      <c r="OG52" s="717">
        <v>0</v>
      </c>
      <c r="OH52" s="717">
        <v>0</v>
      </c>
      <c r="OI52" s="716">
        <v>1</v>
      </c>
      <c r="OJ52" s="716">
        <v>1</v>
      </c>
      <c r="OK52" s="716">
        <v>1</v>
      </c>
      <c r="OL52" s="716">
        <v>1</v>
      </c>
      <c r="OM52" s="718">
        <v>0.65</v>
      </c>
      <c r="ON52" s="717">
        <v>0</v>
      </c>
      <c r="OO52" s="717">
        <v>0</v>
      </c>
      <c r="OP52" s="716">
        <v>1</v>
      </c>
      <c r="OQ52" s="716">
        <v>1</v>
      </c>
      <c r="OR52" s="716">
        <v>1</v>
      </c>
      <c r="OS52" s="716">
        <v>1</v>
      </c>
      <c r="OT52" s="716">
        <v>0.65</v>
      </c>
      <c r="OU52" s="717">
        <v>0</v>
      </c>
      <c r="OV52" s="717">
        <v>0</v>
      </c>
      <c r="OW52" s="716">
        <v>0</v>
      </c>
      <c r="OX52" s="716">
        <v>1</v>
      </c>
      <c r="OY52" s="716">
        <v>1</v>
      </c>
      <c r="OZ52" s="716">
        <v>1</v>
      </c>
      <c r="PA52" s="716">
        <v>0.65</v>
      </c>
      <c r="PB52" s="717">
        <v>0</v>
      </c>
      <c r="PC52" s="717">
        <v>0</v>
      </c>
      <c r="PD52" s="716">
        <v>1</v>
      </c>
      <c r="PE52" s="716">
        <v>1</v>
      </c>
      <c r="PF52" s="716">
        <v>1</v>
      </c>
      <c r="PG52" s="716">
        <v>0</v>
      </c>
      <c r="PH52" s="718">
        <v>0</v>
      </c>
      <c r="PI52" s="717">
        <v>0</v>
      </c>
      <c r="PJ52" s="717">
        <v>0</v>
      </c>
      <c r="PK52" s="716">
        <v>1</v>
      </c>
      <c r="PL52" s="716">
        <v>1</v>
      </c>
      <c r="PM52" s="716">
        <v>1</v>
      </c>
      <c r="PN52" s="716">
        <v>1</v>
      </c>
      <c r="PO52" s="716">
        <v>0.65</v>
      </c>
      <c r="PP52" s="717"/>
      <c r="PQ52" s="717"/>
      <c r="PR52" s="716">
        <v>1</v>
      </c>
      <c r="PS52" s="716">
        <v>1</v>
      </c>
      <c r="PT52" s="716">
        <v>1</v>
      </c>
      <c r="PU52" s="716">
        <v>1</v>
      </c>
      <c r="PV52" s="716">
        <v>0.65</v>
      </c>
      <c r="PW52" s="717"/>
      <c r="PX52" s="717"/>
      <c r="PY52" s="716">
        <v>1</v>
      </c>
      <c r="PZ52" s="716">
        <v>1</v>
      </c>
      <c r="QA52" s="716">
        <v>1</v>
      </c>
      <c r="QB52" s="716">
        <v>1</v>
      </c>
      <c r="QC52" s="716">
        <v>0</v>
      </c>
      <c r="QD52" s="717"/>
      <c r="QE52" s="717"/>
      <c r="QF52" s="716">
        <v>1</v>
      </c>
      <c r="QG52" s="716">
        <v>1</v>
      </c>
      <c r="QH52" s="716">
        <v>1</v>
      </c>
      <c r="QI52" s="716">
        <v>1</v>
      </c>
      <c r="QJ52" s="716">
        <v>0.65</v>
      </c>
      <c r="QK52" s="717"/>
      <c r="QL52" s="717"/>
      <c r="QM52" s="716">
        <v>1</v>
      </c>
      <c r="QN52" s="716">
        <v>1</v>
      </c>
      <c r="QO52" s="716">
        <v>1</v>
      </c>
      <c r="QP52" s="716">
        <v>1</v>
      </c>
      <c r="QQ52" s="716">
        <v>0.65</v>
      </c>
      <c r="QR52" s="717"/>
      <c r="QS52" s="717"/>
      <c r="QT52" s="716">
        <v>1</v>
      </c>
      <c r="QU52" s="716">
        <v>1</v>
      </c>
      <c r="QV52" s="716">
        <v>1</v>
      </c>
      <c r="QW52" s="716">
        <v>0</v>
      </c>
      <c r="QX52" s="716">
        <v>0</v>
      </c>
      <c r="QY52" s="717"/>
      <c r="QZ52" s="717"/>
      <c r="RA52" s="716">
        <v>0</v>
      </c>
      <c r="RB52" s="716">
        <v>0</v>
      </c>
      <c r="RC52" s="716">
        <v>0</v>
      </c>
      <c r="RD52" s="717"/>
      <c r="RE52" s="718">
        <v>0</v>
      </c>
      <c r="RF52" s="717"/>
      <c r="RG52" s="717"/>
      <c r="RH52" s="716">
        <v>1</v>
      </c>
      <c r="RI52" s="716">
        <v>1</v>
      </c>
      <c r="RJ52" s="716">
        <v>1</v>
      </c>
      <c r="RK52" s="716">
        <v>1</v>
      </c>
      <c r="RL52" s="716">
        <v>0.65</v>
      </c>
      <c r="RM52" s="717"/>
      <c r="RN52" s="717"/>
      <c r="RO52" s="716">
        <v>1</v>
      </c>
      <c r="RP52" s="716">
        <v>1</v>
      </c>
      <c r="RQ52" s="716">
        <v>1</v>
      </c>
      <c r="RR52" s="716">
        <v>1</v>
      </c>
      <c r="RS52" s="716">
        <v>0.65</v>
      </c>
      <c r="RT52" s="717"/>
      <c r="RU52" s="717"/>
      <c r="RV52" s="716">
        <v>1</v>
      </c>
      <c r="RW52" s="716">
        <v>1</v>
      </c>
      <c r="RX52" s="716">
        <v>1</v>
      </c>
      <c r="RY52" s="716">
        <v>1</v>
      </c>
      <c r="RZ52" s="716">
        <v>0.65</v>
      </c>
      <c r="SA52" s="717"/>
      <c r="SB52" s="717"/>
      <c r="SC52" s="716">
        <v>1</v>
      </c>
      <c r="SD52" s="716">
        <v>1</v>
      </c>
      <c r="SE52" s="716">
        <v>1</v>
      </c>
      <c r="SF52" s="716">
        <v>1</v>
      </c>
      <c r="SG52" s="716">
        <v>0.65</v>
      </c>
      <c r="SH52" s="717"/>
      <c r="SI52" s="717"/>
      <c r="SJ52" s="716">
        <v>1</v>
      </c>
      <c r="SK52" s="716">
        <v>1</v>
      </c>
      <c r="SL52" s="716">
        <v>1</v>
      </c>
      <c r="SM52" s="716">
        <v>1</v>
      </c>
      <c r="SN52" s="716">
        <v>0.65</v>
      </c>
      <c r="SO52" s="717"/>
      <c r="SP52" s="717"/>
      <c r="SQ52" s="716">
        <v>1</v>
      </c>
      <c r="SR52" s="716">
        <v>1</v>
      </c>
      <c r="SS52" s="716">
        <v>1</v>
      </c>
      <c r="ST52" s="716">
        <v>1</v>
      </c>
      <c r="SU52" s="761"/>
      <c r="SV52" s="755"/>
      <c r="SW52" s="749"/>
      <c r="SX52" s="748"/>
      <c r="SY52" s="748"/>
      <c r="SZ52" s="748"/>
      <c r="TA52" s="748"/>
      <c r="TB52" s="748"/>
      <c r="TC52" s="749"/>
      <c r="TD52" s="749"/>
      <c r="TE52" s="748"/>
      <c r="TF52" s="748"/>
      <c r="TG52" s="748"/>
      <c r="TH52" s="748"/>
      <c r="TI52" s="750"/>
      <c r="TJ52" s="749"/>
      <c r="TK52" s="749"/>
      <c r="TL52" s="748"/>
      <c r="TM52" s="748"/>
      <c r="TN52" s="748"/>
      <c r="TO52" s="748"/>
      <c r="TP52" s="748"/>
      <c r="TQ52" s="749"/>
      <c r="TR52" s="749"/>
      <c r="TS52" s="748"/>
      <c r="TT52" s="748"/>
      <c r="TU52" s="748"/>
      <c r="TV52" s="748"/>
      <c r="TW52" s="748"/>
      <c r="TX52" s="749"/>
      <c r="TY52" s="766"/>
      <c r="TZ52" s="761"/>
      <c r="UA52" s="756"/>
      <c r="UB52" s="748"/>
      <c r="UC52" s="748"/>
      <c r="UD52" s="748"/>
      <c r="UE52" s="749"/>
      <c r="UF52" s="749"/>
      <c r="UG52" s="748"/>
      <c r="UH52" s="748"/>
      <c r="UI52" s="748"/>
      <c r="UJ52" s="748"/>
      <c r="UK52" s="748"/>
      <c r="UL52" s="749"/>
      <c r="UM52" s="749"/>
      <c r="UN52" s="748"/>
      <c r="UO52" s="748"/>
      <c r="UP52" s="748"/>
      <c r="UQ52" s="748"/>
      <c r="UR52" s="748"/>
      <c r="US52" s="749"/>
      <c r="UT52" s="749"/>
      <c r="UU52" s="748"/>
      <c r="UV52" s="748"/>
      <c r="UW52" s="748"/>
      <c r="UX52" s="748"/>
      <c r="UY52" s="748"/>
      <c r="UZ52" s="749"/>
      <c r="VA52" s="749"/>
      <c r="VB52" s="748"/>
      <c r="VC52" s="767"/>
      <c r="VD52" s="761"/>
      <c r="VE52" s="761"/>
      <c r="VF52" s="761"/>
      <c r="VG52" s="763"/>
      <c r="VH52" s="763"/>
      <c r="VI52" s="761"/>
      <c r="VJ52" s="761"/>
      <c r="VK52" s="761"/>
      <c r="VL52" s="761"/>
      <c r="VM52" s="761"/>
      <c r="VN52" s="763"/>
      <c r="VO52" s="763"/>
      <c r="VP52" s="761"/>
      <c r="VQ52" s="761"/>
      <c r="VR52" s="761"/>
      <c r="VS52" s="761"/>
      <c r="VT52" s="761"/>
      <c r="VU52" s="763"/>
      <c r="VV52" s="763"/>
      <c r="VW52" s="761"/>
      <c r="VX52" s="761"/>
      <c r="VY52" s="761"/>
      <c r="VZ52" s="761"/>
      <c r="WA52" s="761"/>
      <c r="WB52" s="763"/>
      <c r="WC52" s="763"/>
      <c r="WD52" s="761"/>
      <c r="WE52" s="761"/>
      <c r="WF52" s="761"/>
      <c r="WG52" s="761"/>
      <c r="WH52" s="761"/>
      <c r="WI52" s="763"/>
      <c r="WJ52" s="763"/>
      <c r="WK52" s="761"/>
      <c r="WL52" s="761"/>
      <c r="WM52" s="761"/>
      <c r="WN52" s="761"/>
      <c r="WO52" s="761"/>
      <c r="WP52" s="763"/>
      <c r="WQ52" s="763"/>
      <c r="WR52" s="761"/>
      <c r="WS52" s="761"/>
      <c r="WT52" s="761"/>
      <c r="WU52" s="761"/>
      <c r="WV52" s="761"/>
      <c r="WW52" s="763"/>
      <c r="WX52" s="763"/>
      <c r="WY52" s="761"/>
      <c r="WZ52" s="761"/>
      <c r="XA52" s="761"/>
      <c r="XB52" s="761"/>
      <c r="XC52" s="761"/>
      <c r="XD52" s="763"/>
      <c r="XE52" s="763"/>
      <c r="XF52" s="761"/>
      <c r="XG52" s="761"/>
      <c r="XH52" s="761"/>
      <c r="XI52" s="761"/>
      <c r="XJ52" s="761"/>
      <c r="XK52" s="763"/>
      <c r="XL52" s="763"/>
      <c r="XM52" s="761"/>
      <c r="XN52" s="761"/>
      <c r="XO52" s="761"/>
      <c r="XP52" s="761"/>
      <c r="XQ52" s="761"/>
      <c r="XR52" s="763"/>
      <c r="XS52" s="763"/>
      <c r="XT52" s="761"/>
      <c r="XU52" s="761"/>
      <c r="XV52" s="761"/>
      <c r="XW52" s="761"/>
      <c r="XX52" s="761"/>
      <c r="XY52" s="763"/>
      <c r="XZ52" s="763"/>
      <c r="YA52" s="761"/>
      <c r="YB52" s="761"/>
      <c r="YC52" s="761"/>
      <c r="YD52" s="761"/>
      <c r="YE52" s="761"/>
      <c r="YF52" s="763"/>
      <c r="YG52" s="763"/>
      <c r="YH52" s="761"/>
      <c r="YI52" s="761"/>
      <c r="YJ52" s="761"/>
      <c r="YK52" s="761"/>
      <c r="YL52" s="761"/>
      <c r="YM52" s="763"/>
      <c r="YN52" s="763"/>
      <c r="YO52" s="761"/>
      <c r="YP52" s="761"/>
      <c r="YQ52" s="761"/>
      <c r="YR52" s="761"/>
      <c r="YS52" s="761"/>
      <c r="YT52" s="763"/>
      <c r="YU52" s="763"/>
      <c r="YV52" s="761"/>
      <c r="YW52" s="761"/>
      <c r="YX52" s="761"/>
      <c r="YY52" s="761"/>
      <c r="YZ52" s="761"/>
      <c r="ZA52" s="763"/>
      <c r="ZB52" s="763"/>
      <c r="ZC52" s="761"/>
      <c r="ZD52" s="761"/>
      <c r="ZE52" s="761"/>
      <c r="ZF52" s="761"/>
      <c r="ZG52" s="762"/>
      <c r="ZH52" s="763"/>
      <c r="ZI52" s="763"/>
      <c r="ZJ52" s="761"/>
      <c r="ZK52" s="761"/>
      <c r="ZL52" s="761"/>
      <c r="ZM52" s="761"/>
      <c r="ZN52" s="762"/>
      <c r="ZO52" s="763"/>
      <c r="ZP52" s="763"/>
      <c r="ZQ52" s="761"/>
      <c r="ZR52" s="761"/>
      <c r="ZS52" s="761"/>
      <c r="ZT52" s="761"/>
      <c r="ZU52" s="762"/>
      <c r="ZV52" s="763"/>
      <c r="ZW52" s="763"/>
      <c r="ZX52" s="761"/>
      <c r="ZY52" s="761"/>
      <c r="ZZ52" s="761"/>
      <c r="AAA52" s="761"/>
      <c r="AAB52" s="762"/>
      <c r="AAC52" s="763"/>
      <c r="AAD52" s="763"/>
      <c r="AAE52" s="761"/>
      <c r="AAF52" s="761"/>
      <c r="AAG52" s="761"/>
      <c r="AAH52" s="761"/>
      <c r="AAI52" s="762"/>
      <c r="AAJ52" s="763"/>
      <c r="AAK52" s="763"/>
      <c r="AAL52" s="761"/>
      <c r="AAM52" s="761"/>
      <c r="AAN52" s="761"/>
      <c r="AAO52" s="761"/>
      <c r="AAP52" s="762"/>
      <c r="AAQ52" s="763"/>
      <c r="AAR52" s="763"/>
      <c r="AAS52" s="761"/>
      <c r="AAT52" s="761"/>
      <c r="AAU52" s="761"/>
      <c r="AAV52" s="761"/>
      <c r="AAW52" s="762"/>
      <c r="AAX52" s="763"/>
      <c r="AAY52" s="763"/>
      <c r="AAZ52" s="761"/>
      <c r="ABA52" s="761"/>
      <c r="ABB52" s="761"/>
      <c r="ABC52" s="761"/>
      <c r="ABD52" s="762"/>
      <c r="ABE52" s="763"/>
      <c r="ABF52" s="763"/>
      <c r="ABG52" s="761"/>
      <c r="ABH52" s="761"/>
      <c r="ABI52" s="761"/>
      <c r="ABJ52" s="761"/>
      <c r="ABK52" s="762"/>
      <c r="ABL52" s="763"/>
      <c r="ABM52" s="763"/>
      <c r="ABN52" s="761"/>
      <c r="ABO52" s="761"/>
      <c r="ABP52" s="761"/>
      <c r="ABQ52" s="761"/>
      <c r="ABR52" s="762"/>
      <c r="ABS52" s="763"/>
      <c r="ABT52" s="763"/>
      <c r="ABU52" s="761"/>
      <c r="ABV52" s="761"/>
      <c r="ABW52" s="761"/>
      <c r="ABX52" s="761"/>
      <c r="ABY52" s="762"/>
      <c r="ABZ52" s="763"/>
      <c r="ACA52" s="763"/>
      <c r="ACB52" s="761"/>
      <c r="ACC52" s="761"/>
      <c r="ACD52" s="761"/>
      <c r="ACE52" s="761"/>
      <c r="ACF52" s="762"/>
      <c r="ACG52" s="763"/>
      <c r="ACH52" s="763"/>
      <c r="ACI52" s="761"/>
      <c r="ACJ52" s="761"/>
      <c r="ACK52" s="761"/>
      <c r="ACL52" s="761"/>
      <c r="ACM52" s="762"/>
      <c r="ACN52" s="763"/>
      <c r="ACO52" s="763"/>
      <c r="ACP52" s="761"/>
      <c r="ACQ52" s="761"/>
      <c r="ACR52" s="761"/>
      <c r="ACS52" s="761"/>
      <c r="ACT52" s="762"/>
      <c r="ACU52" s="763"/>
      <c r="ACV52" s="763"/>
      <c r="ACW52" s="761"/>
      <c r="ACX52" s="761"/>
      <c r="ACY52" s="761"/>
      <c r="ACZ52" s="761"/>
      <c r="ADA52" s="762"/>
      <c r="ADB52" s="763"/>
      <c r="ADC52" s="763"/>
      <c r="ADD52" s="761"/>
      <c r="ADE52" s="761"/>
      <c r="ADF52" s="761"/>
      <c r="ADG52" s="761"/>
      <c r="ADH52" s="762"/>
      <c r="ADI52" s="763"/>
      <c r="ADJ52" s="763"/>
      <c r="ADK52" s="761">
        <v>1</v>
      </c>
      <c r="ADL52" s="761">
        <v>1</v>
      </c>
      <c r="ADM52" s="761">
        <v>1</v>
      </c>
      <c r="ADN52" s="761">
        <v>1</v>
      </c>
      <c r="ADO52" s="762">
        <v>0.65</v>
      </c>
      <c r="ADP52" s="763"/>
      <c r="ADQ52" s="763"/>
      <c r="ADR52" s="761">
        <v>1</v>
      </c>
      <c r="ADS52" s="761">
        <v>1</v>
      </c>
      <c r="ADT52" s="761">
        <v>1</v>
      </c>
      <c r="ADU52" s="761">
        <v>1</v>
      </c>
      <c r="ADV52" s="762">
        <v>0.65</v>
      </c>
      <c r="ADW52" s="763"/>
      <c r="ADX52" s="763"/>
      <c r="ADY52" s="761">
        <v>1</v>
      </c>
      <c r="ADZ52" s="761">
        <v>1</v>
      </c>
      <c r="AEA52" s="761">
        <v>1</v>
      </c>
      <c r="AEB52" s="761">
        <v>1</v>
      </c>
      <c r="AEC52" s="762">
        <v>0.65</v>
      </c>
      <c r="AED52" s="763"/>
      <c r="AEE52" s="763"/>
      <c r="AEF52" s="761">
        <v>1</v>
      </c>
      <c r="AEG52" s="761">
        <v>1</v>
      </c>
      <c r="AEH52" s="761">
        <v>1</v>
      </c>
      <c r="AEI52" s="761">
        <v>1</v>
      </c>
      <c r="AEJ52" s="762">
        <v>0.65</v>
      </c>
      <c r="AEK52" s="763"/>
      <c r="AEL52" s="763"/>
      <c r="AEM52" s="761">
        <v>1</v>
      </c>
      <c r="AEN52" s="761">
        <v>1</v>
      </c>
      <c r="AEO52" s="761">
        <v>1</v>
      </c>
      <c r="AEP52" s="761">
        <v>0</v>
      </c>
      <c r="AEQ52" s="762">
        <v>0</v>
      </c>
      <c r="AER52" s="763"/>
      <c r="AES52" s="763"/>
      <c r="AET52" s="761">
        <v>1</v>
      </c>
      <c r="AEU52" s="761">
        <v>1</v>
      </c>
      <c r="AEV52" s="761">
        <v>1</v>
      </c>
      <c r="AEW52" s="761">
        <v>1</v>
      </c>
      <c r="AEX52" s="762">
        <v>0.65</v>
      </c>
      <c r="AEY52" s="763"/>
      <c r="AEZ52" s="763"/>
      <c r="AFA52" s="761">
        <v>1</v>
      </c>
      <c r="AFB52" s="761">
        <v>1</v>
      </c>
      <c r="AFC52" s="761">
        <v>1</v>
      </c>
      <c r="AFD52" s="761">
        <v>1</v>
      </c>
      <c r="AFE52" s="762">
        <v>0.65</v>
      </c>
      <c r="AFF52" s="763"/>
      <c r="AFG52" s="763"/>
      <c r="AFH52" s="761">
        <v>1</v>
      </c>
      <c r="AFI52" s="761">
        <v>1</v>
      </c>
      <c r="AFJ52" s="761">
        <v>1</v>
      </c>
      <c r="AFK52" s="761">
        <v>1</v>
      </c>
      <c r="AFL52" s="762">
        <v>0.65</v>
      </c>
      <c r="AFM52" s="763"/>
      <c r="AFN52" s="763"/>
      <c r="AFO52" s="761">
        <v>1</v>
      </c>
      <c r="AFP52" s="761">
        <v>1</v>
      </c>
      <c r="AFQ52" s="761">
        <v>1</v>
      </c>
      <c r="AFR52" s="761">
        <v>1</v>
      </c>
      <c r="AFS52" s="762">
        <v>0.65</v>
      </c>
      <c r="AFT52" s="763"/>
      <c r="AFU52" s="763"/>
      <c r="AFV52" s="761">
        <v>1</v>
      </c>
      <c r="AFW52" s="761">
        <v>1</v>
      </c>
      <c r="AFX52" s="761">
        <v>1</v>
      </c>
      <c r="AFY52" s="761">
        <v>1</v>
      </c>
      <c r="AFZ52" s="762">
        <v>0.65</v>
      </c>
      <c r="AGA52" s="763"/>
      <c r="AGB52" s="763"/>
      <c r="AGC52" s="761">
        <v>1</v>
      </c>
      <c r="AGD52" s="761">
        <v>1</v>
      </c>
      <c r="AGE52" s="761">
        <v>1</v>
      </c>
      <c r="AGF52" s="761">
        <v>1</v>
      </c>
      <c r="AGG52" s="762">
        <v>0.65</v>
      </c>
      <c r="AGH52" s="763"/>
      <c r="AGI52" s="763"/>
      <c r="AGJ52" s="761">
        <v>1</v>
      </c>
      <c r="AGK52" s="761">
        <v>1</v>
      </c>
      <c r="AGL52" s="761">
        <v>1</v>
      </c>
      <c r="AGM52" s="761">
        <v>1</v>
      </c>
      <c r="AGN52" s="762">
        <v>0.65</v>
      </c>
      <c r="AGO52" s="763"/>
      <c r="AGP52" s="763"/>
      <c r="AGQ52" s="761">
        <v>1</v>
      </c>
      <c r="AGR52" s="761">
        <v>1</v>
      </c>
      <c r="AGS52" s="761">
        <v>1</v>
      </c>
      <c r="AGT52" s="761">
        <v>1</v>
      </c>
      <c r="AGU52" s="762">
        <v>0.65</v>
      </c>
      <c r="AGV52" s="763"/>
      <c r="AGW52" s="763"/>
      <c r="AGX52" s="761">
        <v>1</v>
      </c>
      <c r="AGY52" s="761">
        <v>1</v>
      </c>
      <c r="AGZ52" s="761">
        <v>1</v>
      </c>
      <c r="AHA52" s="761">
        <v>1</v>
      </c>
      <c r="AHB52" s="762">
        <v>0.65</v>
      </c>
      <c r="AHC52" s="763"/>
      <c r="AHD52" s="763"/>
      <c r="AHE52" s="761">
        <v>0</v>
      </c>
      <c r="AHF52" s="761">
        <v>0</v>
      </c>
      <c r="AHG52" s="761">
        <v>0</v>
      </c>
      <c r="AHH52" s="761">
        <v>0</v>
      </c>
      <c r="AHI52" s="762">
        <v>0</v>
      </c>
      <c r="AHJ52" s="763"/>
      <c r="AHK52" s="763"/>
      <c r="AHL52" s="761">
        <v>0</v>
      </c>
      <c r="AHM52" s="761">
        <v>0</v>
      </c>
      <c r="AHN52" s="761">
        <v>0</v>
      </c>
      <c r="AHO52" s="761">
        <v>0</v>
      </c>
      <c r="AHP52" s="762">
        <v>0</v>
      </c>
      <c r="AHQ52" s="763"/>
      <c r="AHR52" s="763"/>
      <c r="AHS52" s="761">
        <v>1</v>
      </c>
      <c r="AHT52" s="761">
        <v>1</v>
      </c>
      <c r="AHU52" s="761">
        <v>1</v>
      </c>
      <c r="AHV52" s="761">
        <v>1</v>
      </c>
      <c r="AHW52" s="762">
        <v>0.65</v>
      </c>
      <c r="AHX52" s="763"/>
      <c r="AHY52" s="763"/>
      <c r="AHZ52" s="761">
        <v>1</v>
      </c>
      <c r="AIA52" s="761">
        <v>1</v>
      </c>
      <c r="AIB52" s="761">
        <v>1</v>
      </c>
      <c r="AIC52" s="761">
        <v>1</v>
      </c>
      <c r="AID52" s="762">
        <v>0.65</v>
      </c>
      <c r="AIE52" s="763"/>
      <c r="AIF52" s="763"/>
      <c r="AIG52" s="761">
        <v>1</v>
      </c>
      <c r="AIH52" s="761">
        <v>1</v>
      </c>
      <c r="AII52" s="761">
        <v>1</v>
      </c>
      <c r="AIJ52" s="761">
        <v>1</v>
      </c>
      <c r="AIK52" s="762">
        <v>0.65</v>
      </c>
      <c r="AIL52" s="763"/>
      <c r="AIM52" s="763"/>
      <c r="AIN52" s="761">
        <v>1</v>
      </c>
      <c r="AIO52" s="761">
        <v>1</v>
      </c>
      <c r="AIP52" s="761">
        <v>1</v>
      </c>
      <c r="AIQ52" s="761">
        <v>1</v>
      </c>
      <c r="AIR52" s="762">
        <v>0.65</v>
      </c>
      <c r="AIS52" s="763"/>
      <c r="AIT52" s="763"/>
      <c r="AIU52" s="761">
        <v>1</v>
      </c>
      <c r="AIV52" s="761">
        <v>1</v>
      </c>
      <c r="AIW52" s="761">
        <v>1</v>
      </c>
      <c r="AIX52" s="761">
        <v>1</v>
      </c>
      <c r="AIY52" s="762">
        <v>0.65</v>
      </c>
      <c r="AIZ52" s="763"/>
      <c r="AJA52" s="763"/>
      <c r="AJB52" s="761">
        <v>1</v>
      </c>
      <c r="AJC52" s="761">
        <v>1</v>
      </c>
      <c r="AJD52" s="761">
        <v>1</v>
      </c>
      <c r="AJE52" s="761">
        <v>1</v>
      </c>
      <c r="AJF52" s="762">
        <v>0.65</v>
      </c>
      <c r="AJG52" s="763"/>
      <c r="AJH52" s="763"/>
      <c r="AJI52" s="761">
        <v>1</v>
      </c>
      <c r="AJJ52" s="761">
        <v>1</v>
      </c>
      <c r="AJK52" s="761">
        <v>1</v>
      </c>
      <c r="AJL52" s="761">
        <v>1</v>
      </c>
      <c r="AJM52" s="762">
        <v>0.65</v>
      </c>
      <c r="AJN52" s="763"/>
      <c r="AJO52" s="763"/>
      <c r="AJP52" s="761">
        <v>1</v>
      </c>
      <c r="AJQ52" s="761">
        <v>1</v>
      </c>
      <c r="AJR52" s="761">
        <v>1</v>
      </c>
      <c r="AJS52" s="761">
        <v>1</v>
      </c>
      <c r="AJT52" s="762">
        <v>0.65</v>
      </c>
      <c r="AJU52" s="763"/>
      <c r="AJV52" s="763"/>
      <c r="AJW52" s="761">
        <v>1</v>
      </c>
      <c r="AJX52" s="761">
        <v>1</v>
      </c>
      <c r="AJY52" s="761">
        <v>1</v>
      </c>
      <c r="AJZ52" s="761">
        <v>1</v>
      </c>
      <c r="AKA52" s="762">
        <v>0.65</v>
      </c>
      <c r="AKB52" s="763"/>
      <c r="AKC52" s="763"/>
      <c r="AKD52" s="761">
        <v>1</v>
      </c>
      <c r="AKE52" s="761">
        <v>1</v>
      </c>
      <c r="AKF52" s="761">
        <v>1</v>
      </c>
      <c r="AKG52" s="761">
        <v>1</v>
      </c>
      <c r="AKH52" s="762">
        <v>0.65</v>
      </c>
      <c r="AKI52" s="763"/>
      <c r="AKJ52" s="763"/>
      <c r="AKK52" s="761">
        <v>1</v>
      </c>
      <c r="AKL52" s="761">
        <v>1</v>
      </c>
      <c r="AKM52" s="761">
        <v>1</v>
      </c>
      <c r="AKN52" s="761">
        <v>1</v>
      </c>
      <c r="AKO52" s="762">
        <v>0.65</v>
      </c>
      <c r="AKP52" s="763"/>
      <c r="AKQ52" s="763"/>
      <c r="AKR52" s="761">
        <v>1</v>
      </c>
      <c r="AKS52" s="761">
        <v>1</v>
      </c>
      <c r="AKT52" s="761">
        <v>0</v>
      </c>
      <c r="AKU52" s="761">
        <v>1</v>
      </c>
      <c r="AKV52" s="762">
        <v>0.65</v>
      </c>
      <c r="AKW52" s="763"/>
      <c r="AKX52" s="763"/>
      <c r="AKY52" s="761">
        <v>1</v>
      </c>
      <c r="AKZ52" s="761">
        <v>1</v>
      </c>
      <c r="ALA52" s="761">
        <v>1</v>
      </c>
      <c r="ALB52" s="761">
        <v>1</v>
      </c>
      <c r="ALC52" s="762">
        <v>0.65</v>
      </c>
      <c r="ALD52" s="763"/>
      <c r="ALE52" s="763"/>
      <c r="ALF52" s="761">
        <v>1</v>
      </c>
      <c r="ALG52" s="761">
        <v>1</v>
      </c>
      <c r="ALH52" s="761">
        <v>1</v>
      </c>
      <c r="ALI52" s="761">
        <v>1</v>
      </c>
      <c r="ALJ52" s="762">
        <v>0.65</v>
      </c>
      <c r="ALK52" s="763"/>
      <c r="ALL52" s="763"/>
      <c r="ALM52" s="761">
        <v>1</v>
      </c>
      <c r="ALN52" s="761">
        <v>1</v>
      </c>
      <c r="ALO52" s="761">
        <v>1</v>
      </c>
      <c r="ALP52" s="761">
        <v>1</v>
      </c>
      <c r="ALQ52" s="762">
        <v>0.65</v>
      </c>
      <c r="ALR52" s="763"/>
      <c r="ALS52" s="763"/>
      <c r="ALT52" s="761">
        <v>1</v>
      </c>
      <c r="ALU52" s="761">
        <v>1</v>
      </c>
      <c r="ALV52" s="761">
        <v>1</v>
      </c>
      <c r="ALW52" s="761">
        <v>1</v>
      </c>
      <c r="ALX52" s="762">
        <v>0.65</v>
      </c>
      <c r="ALY52" s="763"/>
      <c r="ALZ52" s="763"/>
      <c r="AMA52" s="761">
        <v>1</v>
      </c>
      <c r="AMB52" s="761">
        <v>1</v>
      </c>
      <c r="AMC52" s="761">
        <v>1</v>
      </c>
      <c r="AMD52" s="761">
        <v>1</v>
      </c>
      <c r="AME52" s="762">
        <v>0.65</v>
      </c>
      <c r="AMF52" s="763"/>
      <c r="AMG52" s="763"/>
      <c r="AMH52" s="761">
        <v>1</v>
      </c>
      <c r="AMI52" s="761">
        <v>1</v>
      </c>
      <c r="AMJ52" s="761">
        <v>1</v>
      </c>
      <c r="AMK52" s="761">
        <v>0</v>
      </c>
      <c r="AML52" s="762">
        <v>0</v>
      </c>
      <c r="AMM52" s="763"/>
      <c r="AMN52" s="763"/>
      <c r="AMO52" s="761">
        <v>1</v>
      </c>
      <c r="AMP52" s="761">
        <v>1</v>
      </c>
      <c r="AMQ52" s="761">
        <v>1</v>
      </c>
      <c r="AMR52" s="761">
        <v>0</v>
      </c>
      <c r="AMS52" s="762">
        <v>0</v>
      </c>
      <c r="AMT52" s="763"/>
      <c r="AMU52" s="763"/>
      <c r="AMV52" s="761">
        <v>1</v>
      </c>
      <c r="AMW52" s="761">
        <v>1</v>
      </c>
      <c r="AMX52" s="761">
        <v>0</v>
      </c>
      <c r="AMY52" s="761">
        <v>1</v>
      </c>
      <c r="AMZ52" s="762">
        <v>0.65</v>
      </c>
      <c r="ANA52" s="763"/>
      <c r="ANB52" s="763"/>
      <c r="ANC52" s="761">
        <v>1</v>
      </c>
      <c r="AND52" s="761">
        <v>1</v>
      </c>
      <c r="ANE52" s="761">
        <v>1</v>
      </c>
      <c r="ANF52" s="761">
        <v>1</v>
      </c>
      <c r="ANG52" s="762">
        <v>0.65</v>
      </c>
      <c r="ANH52" s="763"/>
      <c r="ANI52" s="763"/>
      <c r="ANJ52" s="761">
        <v>1</v>
      </c>
      <c r="ANK52" s="761">
        <v>1</v>
      </c>
      <c r="ANL52" s="761">
        <v>1</v>
      </c>
      <c r="ANM52" s="761">
        <v>1</v>
      </c>
      <c r="ANN52" s="762">
        <v>0.65</v>
      </c>
      <c r="ANO52" s="763"/>
      <c r="ANP52" s="763"/>
      <c r="ANQ52" s="761">
        <v>1</v>
      </c>
      <c r="ANR52" s="761">
        <v>1</v>
      </c>
      <c r="ANS52" s="761">
        <v>1</v>
      </c>
      <c r="ANT52" s="761">
        <v>1</v>
      </c>
      <c r="ANU52" s="762">
        <v>0.65</v>
      </c>
      <c r="ANV52" s="763"/>
      <c r="ANW52" s="763"/>
      <c r="ANX52" s="761">
        <v>1</v>
      </c>
      <c r="ANY52" s="761">
        <v>1</v>
      </c>
      <c r="ANZ52" s="761">
        <v>1</v>
      </c>
      <c r="AOA52" s="761">
        <v>1</v>
      </c>
      <c r="AOB52" s="762">
        <v>0.65</v>
      </c>
      <c r="AOC52" s="763"/>
      <c r="AOD52" s="763"/>
      <c r="AOE52" s="761">
        <v>1</v>
      </c>
      <c r="AOF52" s="761">
        <v>1</v>
      </c>
      <c r="AOG52" s="761">
        <v>1</v>
      </c>
      <c r="AOH52" s="761">
        <v>1</v>
      </c>
      <c r="AOI52" s="762">
        <v>0.65</v>
      </c>
      <c r="AOJ52" s="763"/>
      <c r="AOK52" s="763"/>
      <c r="AOL52" s="761">
        <v>1</v>
      </c>
      <c r="AOM52" s="761">
        <v>1</v>
      </c>
      <c r="AON52" s="761">
        <v>1</v>
      </c>
      <c r="AOO52" s="761">
        <v>1</v>
      </c>
      <c r="AOP52" s="762">
        <v>0.65</v>
      </c>
      <c r="AOQ52" s="763"/>
      <c r="AOR52" s="763"/>
      <c r="AOS52" s="761">
        <v>1</v>
      </c>
      <c r="AOT52" s="761">
        <v>1</v>
      </c>
      <c r="AOU52" s="761">
        <v>1</v>
      </c>
      <c r="AOV52" s="761">
        <v>1</v>
      </c>
      <c r="AOW52" s="762">
        <v>0.65</v>
      </c>
    </row>
    <row r="53" spans="1:1089" s="764" customFormat="1" ht="10.5" customHeight="1">
      <c r="A53" s="771" t="s">
        <v>200</v>
      </c>
      <c r="B53" s="771" t="s">
        <v>201</v>
      </c>
      <c r="C53" s="772" t="str">
        <f t="shared" si="1"/>
        <v>Przemysław Ćwikła</v>
      </c>
      <c r="D53" s="771" t="s">
        <v>137</v>
      </c>
      <c r="E53" s="771" t="s">
        <v>9</v>
      </c>
      <c r="F53" s="757"/>
      <c r="G53" s="713">
        <v>1</v>
      </c>
      <c r="H53" s="713">
        <v>1</v>
      </c>
      <c r="I53" s="713">
        <v>1</v>
      </c>
      <c r="J53" s="713">
        <v>1</v>
      </c>
      <c r="K53" s="714">
        <v>0.65</v>
      </c>
      <c r="L53" s="715">
        <v>0</v>
      </c>
      <c r="M53" s="715">
        <v>0</v>
      </c>
      <c r="N53" s="713">
        <v>1</v>
      </c>
      <c r="O53" s="713">
        <v>1</v>
      </c>
      <c r="P53" s="713">
        <v>1</v>
      </c>
      <c r="Q53" s="713">
        <v>1</v>
      </c>
      <c r="R53" s="714">
        <v>0.65</v>
      </c>
      <c r="S53" s="715">
        <v>0</v>
      </c>
      <c r="T53" s="715">
        <v>0</v>
      </c>
      <c r="U53" s="713">
        <v>1</v>
      </c>
      <c r="V53" s="713">
        <v>1</v>
      </c>
      <c r="W53" s="713">
        <v>1</v>
      </c>
      <c r="X53" s="713">
        <v>1</v>
      </c>
      <c r="Y53" s="714">
        <v>0.65</v>
      </c>
      <c r="Z53" s="715">
        <v>0</v>
      </c>
      <c r="AA53" s="715">
        <v>0</v>
      </c>
      <c r="AB53" s="713">
        <v>0</v>
      </c>
      <c r="AC53" s="713">
        <v>1</v>
      </c>
      <c r="AD53" s="713">
        <v>1</v>
      </c>
      <c r="AE53" s="713">
        <v>1</v>
      </c>
      <c r="AF53" s="714">
        <v>0.65</v>
      </c>
      <c r="AG53" s="715">
        <v>0</v>
      </c>
      <c r="AH53" s="715">
        <v>0</v>
      </c>
      <c r="AI53" s="713">
        <v>1</v>
      </c>
      <c r="AJ53" s="713">
        <v>1</v>
      </c>
      <c r="AK53" s="713">
        <v>1</v>
      </c>
      <c r="AL53" s="713">
        <v>1</v>
      </c>
      <c r="AM53" s="714">
        <v>0.65</v>
      </c>
      <c r="AN53" s="715">
        <v>0</v>
      </c>
      <c r="AO53" s="715">
        <v>0</v>
      </c>
      <c r="AP53" s="713">
        <v>1</v>
      </c>
      <c r="AQ53" s="713">
        <v>1</v>
      </c>
      <c r="AR53" s="713">
        <v>1</v>
      </c>
      <c r="AS53" s="713">
        <v>1</v>
      </c>
      <c r="AT53" s="714">
        <v>0.65</v>
      </c>
      <c r="AU53" s="715">
        <v>0</v>
      </c>
      <c r="AV53" s="715">
        <v>0</v>
      </c>
      <c r="AW53" s="713">
        <v>1</v>
      </c>
      <c r="AX53" s="713">
        <v>1</v>
      </c>
      <c r="AY53" s="713">
        <v>1</v>
      </c>
      <c r="AZ53" s="713">
        <v>1</v>
      </c>
      <c r="BA53" s="714">
        <v>0.65</v>
      </c>
      <c r="BB53" s="715">
        <v>0</v>
      </c>
      <c r="BC53" s="715">
        <v>0</v>
      </c>
      <c r="BD53" s="716">
        <v>1</v>
      </c>
      <c r="BE53" s="716">
        <v>1</v>
      </c>
      <c r="BF53" s="716">
        <v>0</v>
      </c>
      <c r="BG53" s="716">
        <v>1</v>
      </c>
      <c r="BH53" s="716">
        <v>0</v>
      </c>
      <c r="BI53" s="717">
        <v>0</v>
      </c>
      <c r="BJ53" s="717">
        <v>0</v>
      </c>
      <c r="BK53" s="716">
        <v>1</v>
      </c>
      <c r="BL53" s="716">
        <v>1</v>
      </c>
      <c r="BM53" s="716">
        <v>1</v>
      </c>
      <c r="BN53" s="716">
        <v>1</v>
      </c>
      <c r="BO53" s="718">
        <v>0.65</v>
      </c>
      <c r="BP53" s="717">
        <v>0</v>
      </c>
      <c r="BQ53" s="717">
        <v>0</v>
      </c>
      <c r="BR53" s="716">
        <v>1</v>
      </c>
      <c r="BS53" s="716">
        <v>1</v>
      </c>
      <c r="BT53" s="716">
        <v>1</v>
      </c>
      <c r="BU53" s="716">
        <v>1</v>
      </c>
      <c r="BV53" s="718">
        <v>0.65</v>
      </c>
      <c r="BW53" s="717">
        <v>0</v>
      </c>
      <c r="BX53" s="717">
        <v>0</v>
      </c>
      <c r="BY53" s="716">
        <v>1</v>
      </c>
      <c r="BZ53" s="716">
        <v>1</v>
      </c>
      <c r="CA53" s="716">
        <v>1</v>
      </c>
      <c r="CB53" s="716">
        <v>1</v>
      </c>
      <c r="CC53" s="718">
        <v>0.65</v>
      </c>
      <c r="CD53" s="717">
        <v>0</v>
      </c>
      <c r="CE53" s="717">
        <v>0</v>
      </c>
      <c r="CF53" s="716">
        <v>1</v>
      </c>
      <c r="CG53" s="716">
        <v>1</v>
      </c>
      <c r="CH53" s="716">
        <v>1</v>
      </c>
      <c r="CI53" s="716">
        <v>0</v>
      </c>
      <c r="CJ53" s="718">
        <v>0.65</v>
      </c>
      <c r="CK53" s="717">
        <v>0</v>
      </c>
      <c r="CL53" s="717">
        <v>0</v>
      </c>
      <c r="CM53" s="716">
        <v>1</v>
      </c>
      <c r="CN53" s="716">
        <v>1</v>
      </c>
      <c r="CO53" s="716">
        <v>1</v>
      </c>
      <c r="CP53" s="716">
        <v>1</v>
      </c>
      <c r="CQ53" s="718">
        <v>0.65</v>
      </c>
      <c r="CR53" s="717">
        <v>0</v>
      </c>
      <c r="CS53" s="717">
        <v>0</v>
      </c>
      <c r="CT53" s="716">
        <v>1</v>
      </c>
      <c r="CU53" s="716">
        <v>1</v>
      </c>
      <c r="CV53" s="716">
        <v>1</v>
      </c>
      <c r="CW53" s="716">
        <v>1</v>
      </c>
      <c r="CX53" s="718">
        <v>0.65</v>
      </c>
      <c r="CY53" s="717">
        <v>0</v>
      </c>
      <c r="CZ53" s="717">
        <v>0</v>
      </c>
      <c r="DA53" s="716">
        <v>1</v>
      </c>
      <c r="DB53" s="716">
        <v>1</v>
      </c>
      <c r="DC53" s="716">
        <v>1</v>
      </c>
      <c r="DD53" s="716">
        <v>1</v>
      </c>
      <c r="DE53" s="718">
        <v>0.65</v>
      </c>
      <c r="DF53" s="717">
        <v>0</v>
      </c>
      <c r="DG53" s="717">
        <v>0</v>
      </c>
      <c r="DH53" s="716">
        <v>1</v>
      </c>
      <c r="DI53" s="716">
        <v>1</v>
      </c>
      <c r="DJ53" s="716">
        <v>1</v>
      </c>
      <c r="DK53" s="716">
        <v>1</v>
      </c>
      <c r="DL53" s="718">
        <v>0.65</v>
      </c>
      <c r="DM53" s="717">
        <v>0</v>
      </c>
      <c r="DN53" s="717">
        <v>0</v>
      </c>
      <c r="DO53" s="716">
        <v>1</v>
      </c>
      <c r="DP53" s="716">
        <v>1</v>
      </c>
      <c r="DQ53" s="716">
        <v>1</v>
      </c>
      <c r="DR53" s="716">
        <v>1</v>
      </c>
      <c r="DS53" s="718">
        <v>0.65</v>
      </c>
      <c r="DT53" s="717">
        <v>0</v>
      </c>
      <c r="DU53" s="717">
        <v>0</v>
      </c>
      <c r="DV53" s="716">
        <v>1</v>
      </c>
      <c r="DW53" s="716">
        <v>1</v>
      </c>
      <c r="DX53" s="716">
        <v>1</v>
      </c>
      <c r="DY53" s="716">
        <v>1</v>
      </c>
      <c r="DZ53" s="718">
        <v>0.65</v>
      </c>
      <c r="EA53" s="717">
        <v>0</v>
      </c>
      <c r="EB53" s="717">
        <v>0</v>
      </c>
      <c r="EC53" s="716">
        <v>1</v>
      </c>
      <c r="ED53" s="716">
        <v>1</v>
      </c>
      <c r="EE53" s="716">
        <v>1</v>
      </c>
      <c r="EF53" s="716">
        <v>1</v>
      </c>
      <c r="EG53" s="718">
        <v>0.65</v>
      </c>
      <c r="EH53" s="717">
        <v>0</v>
      </c>
      <c r="EI53" s="717">
        <v>0</v>
      </c>
      <c r="EJ53" s="716">
        <v>1</v>
      </c>
      <c r="EK53" s="716">
        <v>1</v>
      </c>
      <c r="EL53" s="716">
        <v>1</v>
      </c>
      <c r="EM53" s="716">
        <v>1</v>
      </c>
      <c r="EN53" s="718">
        <v>0.65</v>
      </c>
      <c r="EO53" s="717">
        <v>0</v>
      </c>
      <c r="EP53" s="717">
        <v>0</v>
      </c>
      <c r="EQ53" s="716">
        <v>1</v>
      </c>
      <c r="ER53" s="716">
        <v>1</v>
      </c>
      <c r="ES53" s="716">
        <v>1</v>
      </c>
      <c r="ET53" s="716">
        <v>1</v>
      </c>
      <c r="EU53" s="718">
        <v>0.65</v>
      </c>
      <c r="EV53" s="717">
        <v>0</v>
      </c>
      <c r="EW53" s="717">
        <v>0</v>
      </c>
      <c r="EX53" s="716">
        <v>1</v>
      </c>
      <c r="EY53" s="716">
        <v>1</v>
      </c>
      <c r="EZ53" s="716">
        <v>1</v>
      </c>
      <c r="FA53" s="716">
        <v>1</v>
      </c>
      <c r="FB53" s="718">
        <v>0.65</v>
      </c>
      <c r="FC53" s="717">
        <v>0</v>
      </c>
      <c r="FD53" s="717">
        <v>0</v>
      </c>
      <c r="FE53" s="716">
        <v>1</v>
      </c>
      <c r="FF53" s="716">
        <v>1</v>
      </c>
      <c r="FG53" s="716">
        <v>1</v>
      </c>
      <c r="FH53" s="716">
        <v>0</v>
      </c>
      <c r="FI53" s="718">
        <v>0.65</v>
      </c>
      <c r="FJ53" s="717">
        <v>0</v>
      </c>
      <c r="FK53" s="717">
        <v>0</v>
      </c>
      <c r="FL53" s="716">
        <v>1</v>
      </c>
      <c r="FM53" s="716">
        <v>1</v>
      </c>
      <c r="FN53" s="716">
        <v>1</v>
      </c>
      <c r="FO53" s="716">
        <v>1</v>
      </c>
      <c r="FP53" s="718">
        <v>0.65</v>
      </c>
      <c r="FQ53" s="717">
        <v>0</v>
      </c>
      <c r="FR53" s="717">
        <v>0</v>
      </c>
      <c r="FS53" s="716">
        <v>1</v>
      </c>
      <c r="FT53" s="716">
        <v>1</v>
      </c>
      <c r="FU53" s="716">
        <v>1</v>
      </c>
      <c r="FV53" s="716">
        <v>1</v>
      </c>
      <c r="FW53" s="718">
        <v>0.65</v>
      </c>
      <c r="FX53" s="717">
        <v>0</v>
      </c>
      <c r="FY53" s="717">
        <v>0</v>
      </c>
      <c r="FZ53" s="716">
        <v>1</v>
      </c>
      <c r="GA53" s="716">
        <v>1</v>
      </c>
      <c r="GB53" s="716">
        <v>1</v>
      </c>
      <c r="GC53" s="716">
        <v>1</v>
      </c>
      <c r="GD53" s="718">
        <v>0.65</v>
      </c>
      <c r="GE53" s="717">
        <v>0</v>
      </c>
      <c r="GF53" s="717">
        <v>0</v>
      </c>
      <c r="GG53" s="716">
        <v>1</v>
      </c>
      <c r="GH53" s="716">
        <v>1</v>
      </c>
      <c r="GI53" s="716">
        <v>1</v>
      </c>
      <c r="GJ53" s="716">
        <v>1</v>
      </c>
      <c r="GK53" s="718">
        <v>0.65</v>
      </c>
      <c r="GL53" s="717">
        <v>0</v>
      </c>
      <c r="GM53" s="717">
        <v>0</v>
      </c>
      <c r="GN53" s="716">
        <v>1</v>
      </c>
      <c r="GO53" s="716">
        <v>1</v>
      </c>
      <c r="GP53" s="716">
        <v>1</v>
      </c>
      <c r="GQ53" s="716">
        <v>1</v>
      </c>
      <c r="GR53" s="718">
        <v>0.65</v>
      </c>
      <c r="GS53" s="717">
        <v>0</v>
      </c>
      <c r="GT53" s="717">
        <v>0</v>
      </c>
      <c r="GU53" s="716">
        <v>1</v>
      </c>
      <c r="GV53" s="716">
        <v>1</v>
      </c>
      <c r="GW53" s="716">
        <v>1</v>
      </c>
      <c r="GX53" s="716">
        <v>1</v>
      </c>
      <c r="GY53" s="718">
        <v>0.65</v>
      </c>
      <c r="GZ53" s="717">
        <v>0</v>
      </c>
      <c r="HA53" s="717">
        <v>0</v>
      </c>
      <c r="HB53" s="716">
        <v>1</v>
      </c>
      <c r="HC53" s="716">
        <v>1</v>
      </c>
      <c r="HD53" s="716">
        <v>1</v>
      </c>
      <c r="HE53" s="716">
        <v>1</v>
      </c>
      <c r="HF53" s="718">
        <v>0.65</v>
      </c>
      <c r="HG53" s="717">
        <v>0</v>
      </c>
      <c r="HH53" s="717">
        <v>0</v>
      </c>
      <c r="HI53" s="716">
        <v>1</v>
      </c>
      <c r="HJ53" s="716">
        <v>1</v>
      </c>
      <c r="HK53" s="716">
        <v>1</v>
      </c>
      <c r="HL53" s="716">
        <v>1</v>
      </c>
      <c r="HM53" s="718">
        <v>0.65</v>
      </c>
      <c r="HN53" s="717">
        <v>0</v>
      </c>
      <c r="HO53" s="717">
        <v>0</v>
      </c>
      <c r="HP53" s="716">
        <v>1</v>
      </c>
      <c r="HQ53" s="716">
        <v>1</v>
      </c>
      <c r="HR53" s="716">
        <v>1</v>
      </c>
      <c r="HS53" s="716">
        <v>1</v>
      </c>
      <c r="HT53" s="718">
        <v>0.65</v>
      </c>
      <c r="HU53" s="717">
        <v>0</v>
      </c>
      <c r="HV53" s="717">
        <v>0</v>
      </c>
      <c r="HW53" s="716">
        <v>1</v>
      </c>
      <c r="HX53" s="716">
        <v>1</v>
      </c>
      <c r="HY53" s="716">
        <v>1</v>
      </c>
      <c r="HZ53" s="716">
        <v>1</v>
      </c>
      <c r="IA53" s="718">
        <v>0.65</v>
      </c>
      <c r="IB53" s="717">
        <v>0</v>
      </c>
      <c r="IC53" s="717">
        <v>0</v>
      </c>
      <c r="ID53" s="716">
        <v>1</v>
      </c>
      <c r="IE53" s="716">
        <v>1</v>
      </c>
      <c r="IF53" s="716">
        <v>1</v>
      </c>
      <c r="IG53" s="716">
        <v>1</v>
      </c>
      <c r="IH53" s="718">
        <v>0</v>
      </c>
      <c r="II53" s="717">
        <v>0</v>
      </c>
      <c r="IJ53" s="717">
        <v>0</v>
      </c>
      <c r="IK53" s="716">
        <v>1</v>
      </c>
      <c r="IL53" s="716">
        <v>1</v>
      </c>
      <c r="IM53" s="716">
        <v>1</v>
      </c>
      <c r="IN53" s="716">
        <v>1</v>
      </c>
      <c r="IO53" s="718">
        <v>0.65</v>
      </c>
      <c r="IP53" s="717">
        <v>0</v>
      </c>
      <c r="IQ53" s="717">
        <v>0</v>
      </c>
      <c r="IR53" s="716">
        <v>0</v>
      </c>
      <c r="IS53" s="716">
        <v>1</v>
      </c>
      <c r="IT53" s="716">
        <v>1</v>
      </c>
      <c r="IU53" s="716">
        <v>1</v>
      </c>
      <c r="IV53" s="718">
        <v>0.65</v>
      </c>
      <c r="IW53" s="717">
        <v>0</v>
      </c>
      <c r="IX53" s="717">
        <v>0</v>
      </c>
      <c r="IY53" s="716">
        <v>1</v>
      </c>
      <c r="IZ53" s="716">
        <v>1</v>
      </c>
      <c r="JA53" s="716">
        <v>1</v>
      </c>
      <c r="JB53" s="716">
        <v>1</v>
      </c>
      <c r="JC53" s="718">
        <v>0.65</v>
      </c>
      <c r="JD53" s="717">
        <v>0</v>
      </c>
      <c r="JE53" s="717">
        <v>0</v>
      </c>
      <c r="JF53" s="716">
        <v>1</v>
      </c>
      <c r="JG53" s="716">
        <v>1</v>
      </c>
      <c r="JH53" s="716">
        <v>1</v>
      </c>
      <c r="JI53" s="716">
        <v>1</v>
      </c>
      <c r="JJ53" s="718">
        <v>0.65</v>
      </c>
      <c r="JK53" s="717">
        <v>0</v>
      </c>
      <c r="JL53" s="717">
        <v>0</v>
      </c>
      <c r="JM53" s="716">
        <v>1</v>
      </c>
      <c r="JN53" s="716">
        <v>1</v>
      </c>
      <c r="JO53" s="716">
        <v>1</v>
      </c>
      <c r="JP53" s="716">
        <v>1</v>
      </c>
      <c r="JQ53" s="718">
        <v>0.65</v>
      </c>
      <c r="JR53" s="717">
        <v>0</v>
      </c>
      <c r="JS53" s="717">
        <v>0</v>
      </c>
      <c r="JT53" s="716">
        <v>1</v>
      </c>
      <c r="JU53" s="716">
        <v>1</v>
      </c>
      <c r="JV53" s="716">
        <v>1</v>
      </c>
      <c r="JW53" s="716">
        <v>1</v>
      </c>
      <c r="JX53" s="718">
        <v>0.65</v>
      </c>
      <c r="JY53" s="717">
        <v>0</v>
      </c>
      <c r="JZ53" s="717">
        <v>0</v>
      </c>
      <c r="KA53" s="716">
        <v>1</v>
      </c>
      <c r="KB53" s="716">
        <v>1</v>
      </c>
      <c r="KC53" s="716">
        <v>1</v>
      </c>
      <c r="KD53" s="716">
        <v>1</v>
      </c>
      <c r="KE53" s="718">
        <v>0.65</v>
      </c>
      <c r="KF53" s="717">
        <v>0</v>
      </c>
      <c r="KG53" s="717">
        <v>0</v>
      </c>
      <c r="KH53" s="716">
        <v>1</v>
      </c>
      <c r="KI53" s="716">
        <v>1</v>
      </c>
      <c r="KJ53" s="717">
        <v>0</v>
      </c>
      <c r="KK53" s="717">
        <v>0</v>
      </c>
      <c r="KL53" s="718">
        <v>0.65</v>
      </c>
      <c r="KM53" s="717">
        <v>0</v>
      </c>
      <c r="KN53" s="717">
        <v>0</v>
      </c>
      <c r="KO53" s="716">
        <v>1</v>
      </c>
      <c r="KP53" s="716">
        <v>1</v>
      </c>
      <c r="KQ53" s="717">
        <v>0</v>
      </c>
      <c r="KR53" s="716">
        <v>1</v>
      </c>
      <c r="KS53" s="718">
        <v>0.65</v>
      </c>
      <c r="KT53" s="717">
        <v>0</v>
      </c>
      <c r="KU53" s="717">
        <v>0</v>
      </c>
      <c r="KV53" s="717">
        <v>0</v>
      </c>
      <c r="KW53" s="716">
        <v>1</v>
      </c>
      <c r="KX53" s="716">
        <v>1</v>
      </c>
      <c r="KY53" s="716">
        <v>1</v>
      </c>
      <c r="KZ53" s="718">
        <v>0.65</v>
      </c>
      <c r="LA53" s="717">
        <v>0</v>
      </c>
      <c r="LB53" s="717">
        <v>0</v>
      </c>
      <c r="LC53" s="716">
        <v>1</v>
      </c>
      <c r="LD53" s="716">
        <v>1</v>
      </c>
      <c r="LE53" s="716">
        <v>1</v>
      </c>
      <c r="LF53" s="716">
        <v>1</v>
      </c>
      <c r="LG53" s="718">
        <v>0.65</v>
      </c>
      <c r="LH53" s="717">
        <v>0</v>
      </c>
      <c r="LI53" s="717">
        <v>0</v>
      </c>
      <c r="LJ53" s="716">
        <v>1</v>
      </c>
      <c r="LK53" s="716">
        <v>1</v>
      </c>
      <c r="LL53" s="716">
        <v>1</v>
      </c>
      <c r="LM53" s="716">
        <v>1</v>
      </c>
      <c r="LN53" s="718">
        <v>0.65</v>
      </c>
      <c r="LO53" s="717">
        <v>0</v>
      </c>
      <c r="LP53" s="717">
        <v>0</v>
      </c>
      <c r="LQ53" s="716">
        <v>1</v>
      </c>
      <c r="LR53" s="716">
        <v>1</v>
      </c>
      <c r="LS53" s="716">
        <v>1</v>
      </c>
      <c r="LT53" s="716">
        <v>1</v>
      </c>
      <c r="LU53" s="718">
        <v>0.65</v>
      </c>
      <c r="LV53" s="717">
        <v>0</v>
      </c>
      <c r="LW53" s="717">
        <v>0</v>
      </c>
      <c r="LX53" s="716">
        <v>1</v>
      </c>
      <c r="LY53" s="716">
        <v>1</v>
      </c>
      <c r="LZ53" s="716">
        <v>1</v>
      </c>
      <c r="MA53" s="716">
        <v>1</v>
      </c>
      <c r="MB53" s="718">
        <v>0.65</v>
      </c>
      <c r="MC53" s="717">
        <v>0</v>
      </c>
      <c r="MD53" s="717">
        <v>0</v>
      </c>
      <c r="ME53" s="716">
        <v>1</v>
      </c>
      <c r="MF53" s="716">
        <v>1</v>
      </c>
      <c r="MG53" s="716">
        <v>1</v>
      </c>
      <c r="MH53" s="716">
        <v>1</v>
      </c>
      <c r="MI53" s="718">
        <v>0.65</v>
      </c>
      <c r="MJ53" s="717">
        <v>0</v>
      </c>
      <c r="MK53" s="717">
        <v>0</v>
      </c>
      <c r="ML53" s="716">
        <v>1</v>
      </c>
      <c r="MM53" s="716">
        <v>1</v>
      </c>
      <c r="MN53" s="716">
        <v>1</v>
      </c>
      <c r="MO53" s="716">
        <v>1</v>
      </c>
      <c r="MP53" s="718">
        <v>0.65</v>
      </c>
      <c r="MQ53" s="717">
        <v>0</v>
      </c>
      <c r="MR53" s="717">
        <v>0</v>
      </c>
      <c r="MS53" s="716">
        <v>1</v>
      </c>
      <c r="MT53" s="716">
        <v>1</v>
      </c>
      <c r="MU53" s="716">
        <v>1</v>
      </c>
      <c r="MV53" s="716">
        <v>1</v>
      </c>
      <c r="MW53" s="718">
        <v>0.65</v>
      </c>
      <c r="MX53" s="717">
        <v>0</v>
      </c>
      <c r="MY53" s="717">
        <v>0</v>
      </c>
      <c r="MZ53" s="716">
        <v>1</v>
      </c>
      <c r="NA53" s="716">
        <v>1</v>
      </c>
      <c r="NB53" s="716">
        <v>1</v>
      </c>
      <c r="NC53" s="716">
        <v>1</v>
      </c>
      <c r="ND53" s="718">
        <v>0.65</v>
      </c>
      <c r="NE53" s="717">
        <v>0</v>
      </c>
      <c r="NF53" s="717">
        <v>0</v>
      </c>
      <c r="NG53" s="716">
        <v>1</v>
      </c>
      <c r="NH53" s="716">
        <v>1</v>
      </c>
      <c r="NI53" s="716">
        <v>1</v>
      </c>
      <c r="NJ53" s="716">
        <v>1</v>
      </c>
      <c r="NK53" s="718">
        <v>0.65</v>
      </c>
      <c r="NL53" s="717">
        <v>0</v>
      </c>
      <c r="NM53" s="717">
        <v>0</v>
      </c>
      <c r="NN53" s="716">
        <v>1</v>
      </c>
      <c r="NO53" s="716">
        <v>1</v>
      </c>
      <c r="NP53" s="716">
        <v>1</v>
      </c>
      <c r="NQ53" s="716">
        <v>1</v>
      </c>
      <c r="NR53" s="718">
        <v>0.65</v>
      </c>
      <c r="NS53" s="717">
        <v>0</v>
      </c>
      <c r="NT53" s="717">
        <v>0</v>
      </c>
      <c r="NU53" s="716">
        <v>1</v>
      </c>
      <c r="NV53" s="716">
        <v>1</v>
      </c>
      <c r="NW53" s="716">
        <v>1</v>
      </c>
      <c r="NX53" s="716">
        <v>1</v>
      </c>
      <c r="NY53" s="718">
        <v>0.65</v>
      </c>
      <c r="NZ53" s="717">
        <v>0</v>
      </c>
      <c r="OA53" s="717">
        <v>0</v>
      </c>
      <c r="OB53" s="716">
        <v>1</v>
      </c>
      <c r="OC53" s="716">
        <v>1</v>
      </c>
      <c r="OD53" s="716">
        <v>1</v>
      </c>
      <c r="OE53" s="716">
        <v>1</v>
      </c>
      <c r="OF53" s="718">
        <v>0.65</v>
      </c>
      <c r="OG53" s="717">
        <v>0</v>
      </c>
      <c r="OH53" s="717">
        <v>0</v>
      </c>
      <c r="OI53" s="716">
        <v>1</v>
      </c>
      <c r="OJ53" s="716">
        <v>1</v>
      </c>
      <c r="OK53" s="716">
        <v>1</v>
      </c>
      <c r="OL53" s="716">
        <v>1</v>
      </c>
      <c r="OM53" s="718">
        <v>0.65</v>
      </c>
      <c r="ON53" s="717">
        <v>0</v>
      </c>
      <c r="OO53" s="717">
        <v>0</v>
      </c>
      <c r="OP53" s="716">
        <v>1</v>
      </c>
      <c r="OQ53" s="716">
        <v>1</v>
      </c>
      <c r="OR53" s="716">
        <v>1</v>
      </c>
      <c r="OS53" s="716">
        <v>1</v>
      </c>
      <c r="OT53" s="718">
        <v>0.65</v>
      </c>
      <c r="OU53" s="717">
        <v>0</v>
      </c>
      <c r="OV53" s="717">
        <v>0</v>
      </c>
      <c r="OW53" s="716">
        <v>0</v>
      </c>
      <c r="OX53" s="716">
        <v>1</v>
      </c>
      <c r="OY53" s="716">
        <v>1</v>
      </c>
      <c r="OZ53" s="716">
        <v>1</v>
      </c>
      <c r="PA53" s="718">
        <v>0.65</v>
      </c>
      <c r="PB53" s="717">
        <v>0</v>
      </c>
      <c r="PC53" s="717">
        <v>0</v>
      </c>
      <c r="PD53" s="716">
        <v>1</v>
      </c>
      <c r="PE53" s="716">
        <v>1</v>
      </c>
      <c r="PF53" s="716">
        <v>1</v>
      </c>
      <c r="PG53" s="716">
        <v>0</v>
      </c>
      <c r="PH53" s="718">
        <v>0</v>
      </c>
      <c r="PI53" s="717">
        <v>0</v>
      </c>
      <c r="PJ53" s="717">
        <v>0</v>
      </c>
      <c r="PK53" s="716">
        <v>1</v>
      </c>
      <c r="PL53" s="716">
        <v>1</v>
      </c>
      <c r="PM53" s="716">
        <v>1</v>
      </c>
      <c r="PN53" s="716">
        <v>1</v>
      </c>
      <c r="PO53" s="718">
        <v>0.65</v>
      </c>
      <c r="PP53" s="717"/>
      <c r="PQ53" s="717"/>
      <c r="PR53" s="716">
        <v>1</v>
      </c>
      <c r="PS53" s="716">
        <v>1</v>
      </c>
      <c r="PT53" s="716">
        <v>1</v>
      </c>
      <c r="PU53" s="716">
        <v>1</v>
      </c>
      <c r="PV53" s="718">
        <v>0.65</v>
      </c>
      <c r="PW53" s="717"/>
      <c r="PX53" s="717"/>
      <c r="PY53" s="716">
        <v>1</v>
      </c>
      <c r="PZ53" s="716">
        <v>1</v>
      </c>
      <c r="QA53" s="716">
        <v>1</v>
      </c>
      <c r="QB53" s="716">
        <v>1</v>
      </c>
      <c r="QC53" s="718">
        <v>0.65</v>
      </c>
      <c r="QD53" s="717"/>
      <c r="QE53" s="717"/>
      <c r="QF53" s="716">
        <v>1</v>
      </c>
      <c r="QG53" s="716">
        <v>1</v>
      </c>
      <c r="QH53" s="716">
        <v>1</v>
      </c>
      <c r="QI53" s="716">
        <v>1</v>
      </c>
      <c r="QJ53" s="718">
        <v>0.65</v>
      </c>
      <c r="QK53" s="717"/>
      <c r="QL53" s="717"/>
      <c r="QM53" s="716">
        <v>1</v>
      </c>
      <c r="QN53" s="716">
        <v>1</v>
      </c>
      <c r="QO53" s="716">
        <v>1</v>
      </c>
      <c r="QP53" s="716">
        <v>1</v>
      </c>
      <c r="QQ53" s="718">
        <v>0.65</v>
      </c>
      <c r="QR53" s="717"/>
      <c r="QS53" s="717"/>
      <c r="QT53" s="716">
        <v>1</v>
      </c>
      <c r="QU53" s="716">
        <v>1</v>
      </c>
      <c r="QV53" s="716">
        <v>1</v>
      </c>
      <c r="QW53" s="716">
        <v>1</v>
      </c>
      <c r="QX53" s="718">
        <v>0.65</v>
      </c>
      <c r="QY53" s="717"/>
      <c r="QZ53" s="717"/>
      <c r="RA53" s="716">
        <v>1</v>
      </c>
      <c r="RB53" s="716">
        <v>1</v>
      </c>
      <c r="RC53" s="716">
        <v>1</v>
      </c>
      <c r="RD53" s="717"/>
      <c r="RE53" s="718">
        <v>0.65</v>
      </c>
      <c r="RF53" s="717"/>
      <c r="RG53" s="717"/>
      <c r="RH53" s="716">
        <v>1</v>
      </c>
      <c r="RI53" s="716">
        <v>1</v>
      </c>
      <c r="RJ53" s="716">
        <v>1</v>
      </c>
      <c r="RK53" s="716">
        <v>1</v>
      </c>
      <c r="RL53" s="718">
        <v>0.65</v>
      </c>
      <c r="RM53" s="717"/>
      <c r="RN53" s="717"/>
      <c r="RO53" s="716">
        <v>1</v>
      </c>
      <c r="RP53" s="716">
        <v>1</v>
      </c>
      <c r="RQ53" s="716">
        <v>1</v>
      </c>
      <c r="RR53" s="716">
        <v>1</v>
      </c>
      <c r="RS53" s="718">
        <v>0.65</v>
      </c>
      <c r="RT53" s="717"/>
      <c r="RU53" s="717"/>
      <c r="RV53" s="716">
        <v>1</v>
      </c>
      <c r="RW53" s="716">
        <v>1</v>
      </c>
      <c r="RX53" s="716">
        <v>1</v>
      </c>
      <c r="RY53" s="716">
        <v>1</v>
      </c>
      <c r="RZ53" s="718">
        <v>0.65</v>
      </c>
      <c r="SA53" s="717"/>
      <c r="SB53" s="717"/>
      <c r="SC53" s="716">
        <v>1</v>
      </c>
      <c r="SD53" s="716">
        <v>1</v>
      </c>
      <c r="SE53" s="716">
        <v>1</v>
      </c>
      <c r="SF53" s="716">
        <v>1</v>
      </c>
      <c r="SG53" s="718">
        <v>0.65</v>
      </c>
      <c r="SH53" s="717"/>
      <c r="SI53" s="717"/>
      <c r="SJ53" s="716">
        <v>1</v>
      </c>
      <c r="SK53" s="716">
        <v>1</v>
      </c>
      <c r="SL53" s="716">
        <v>1</v>
      </c>
      <c r="SM53" s="716">
        <v>1</v>
      </c>
      <c r="SN53" s="718">
        <v>0.65</v>
      </c>
      <c r="SO53" s="717"/>
      <c r="SP53" s="717"/>
      <c r="SQ53" s="716">
        <v>1</v>
      </c>
      <c r="SR53" s="716">
        <v>1</v>
      </c>
      <c r="SS53" s="716">
        <v>1</v>
      </c>
      <c r="ST53" s="716">
        <v>1</v>
      </c>
      <c r="SU53" s="762">
        <v>0.65</v>
      </c>
      <c r="SV53" s="755"/>
      <c r="SW53" s="749"/>
      <c r="SX53" s="748">
        <v>1</v>
      </c>
      <c r="SY53" s="748">
        <v>1</v>
      </c>
      <c r="SZ53" s="748">
        <v>1</v>
      </c>
      <c r="TA53" s="748">
        <v>1</v>
      </c>
      <c r="TB53" s="750">
        <v>0.65</v>
      </c>
      <c r="TC53" s="749"/>
      <c r="TD53" s="749"/>
      <c r="TE53" s="748">
        <v>1</v>
      </c>
      <c r="TF53" s="748">
        <v>1</v>
      </c>
      <c r="TG53" s="748">
        <v>1</v>
      </c>
      <c r="TH53" s="748">
        <v>1</v>
      </c>
      <c r="TI53" s="750">
        <v>0</v>
      </c>
      <c r="TJ53" s="749"/>
      <c r="TK53" s="749"/>
      <c r="TL53" s="748">
        <v>1</v>
      </c>
      <c r="TM53" s="748">
        <v>1</v>
      </c>
      <c r="TN53" s="748">
        <v>1</v>
      </c>
      <c r="TO53" s="748">
        <v>1</v>
      </c>
      <c r="TP53" s="750">
        <v>0.65</v>
      </c>
      <c r="TQ53" s="749"/>
      <c r="TR53" s="749"/>
      <c r="TS53" s="748">
        <v>1</v>
      </c>
      <c r="TT53" s="748">
        <v>1</v>
      </c>
      <c r="TU53" s="748">
        <v>1</v>
      </c>
      <c r="TV53" s="748">
        <v>1</v>
      </c>
      <c r="TW53" s="750">
        <v>0.65</v>
      </c>
      <c r="TX53" s="749"/>
      <c r="TY53" s="766"/>
      <c r="TZ53" s="761">
        <v>1</v>
      </c>
      <c r="UA53" s="756">
        <v>1</v>
      </c>
      <c r="UB53" s="748">
        <v>1</v>
      </c>
      <c r="UC53" s="748">
        <v>1</v>
      </c>
      <c r="UD53" s="750">
        <v>0.65</v>
      </c>
      <c r="UE53" s="749"/>
      <c r="UF53" s="749"/>
      <c r="UG53" s="748">
        <v>1</v>
      </c>
      <c r="UH53" s="748">
        <v>1</v>
      </c>
      <c r="UI53" s="748">
        <v>1</v>
      </c>
      <c r="UJ53" s="748">
        <v>1</v>
      </c>
      <c r="UK53" s="750">
        <v>0.65</v>
      </c>
      <c r="UL53" s="749"/>
      <c r="UM53" s="749"/>
      <c r="UN53" s="748">
        <v>1</v>
      </c>
      <c r="UO53" s="748">
        <v>1</v>
      </c>
      <c r="UP53" s="748">
        <v>1</v>
      </c>
      <c r="UQ53" s="748">
        <v>1</v>
      </c>
      <c r="UR53" s="750">
        <v>0.65</v>
      </c>
      <c r="US53" s="749"/>
      <c r="UT53" s="749"/>
      <c r="UU53" s="748">
        <v>1</v>
      </c>
      <c r="UV53" s="748">
        <v>1</v>
      </c>
      <c r="UW53" s="748">
        <v>1</v>
      </c>
      <c r="UX53" s="748">
        <v>1</v>
      </c>
      <c r="UY53" s="750">
        <v>0.65</v>
      </c>
      <c r="UZ53" s="749"/>
      <c r="VA53" s="749"/>
      <c r="VB53" s="748">
        <v>1</v>
      </c>
      <c r="VC53" s="767">
        <v>1</v>
      </c>
      <c r="VD53" s="761">
        <v>1</v>
      </c>
      <c r="VE53" s="761">
        <v>1</v>
      </c>
      <c r="VF53" s="762">
        <v>0.65</v>
      </c>
      <c r="VG53" s="763"/>
      <c r="VH53" s="763"/>
      <c r="VI53" s="761">
        <v>1</v>
      </c>
      <c r="VJ53" s="761">
        <v>1</v>
      </c>
      <c r="VK53" s="761">
        <v>1</v>
      </c>
      <c r="VL53" s="761">
        <v>1</v>
      </c>
      <c r="VM53" s="762">
        <v>0.65</v>
      </c>
      <c r="VN53" s="763"/>
      <c r="VO53" s="763"/>
      <c r="VP53" s="761">
        <v>1</v>
      </c>
      <c r="VQ53" s="761">
        <v>1</v>
      </c>
      <c r="VR53" s="761">
        <v>1</v>
      </c>
      <c r="VS53" s="761">
        <v>1</v>
      </c>
      <c r="VT53" s="762">
        <v>0.65</v>
      </c>
      <c r="VU53" s="763"/>
      <c r="VV53" s="763"/>
      <c r="VW53" s="761">
        <v>1</v>
      </c>
      <c r="VX53" s="761">
        <v>1</v>
      </c>
      <c r="VY53" s="761">
        <v>1</v>
      </c>
      <c r="VZ53" s="761">
        <v>1</v>
      </c>
      <c r="WA53" s="762">
        <v>0.65</v>
      </c>
      <c r="WB53" s="763"/>
      <c r="WC53" s="763"/>
      <c r="WD53" s="761">
        <v>1</v>
      </c>
      <c r="WE53" s="761">
        <v>1</v>
      </c>
      <c r="WF53" s="761">
        <v>1</v>
      </c>
      <c r="WG53" s="761">
        <v>1</v>
      </c>
      <c r="WH53" s="762">
        <v>0.65</v>
      </c>
      <c r="WI53" s="763"/>
      <c r="WJ53" s="763"/>
      <c r="WK53" s="761">
        <v>1</v>
      </c>
      <c r="WL53" s="761">
        <v>1</v>
      </c>
      <c r="WM53" s="761">
        <v>1</v>
      </c>
      <c r="WN53" s="761">
        <v>1</v>
      </c>
      <c r="WO53" s="762">
        <v>0.65</v>
      </c>
      <c r="WP53" s="763"/>
      <c r="WQ53" s="763"/>
      <c r="WR53" s="761">
        <v>0</v>
      </c>
      <c r="WS53" s="761">
        <v>0</v>
      </c>
      <c r="WT53" s="761">
        <v>1</v>
      </c>
      <c r="WU53" s="761">
        <v>1</v>
      </c>
      <c r="WV53" s="762">
        <v>0.65</v>
      </c>
      <c r="WW53" s="763"/>
      <c r="WX53" s="763"/>
      <c r="WY53" s="761">
        <v>1</v>
      </c>
      <c r="WZ53" s="761">
        <v>1</v>
      </c>
      <c r="XA53" s="761">
        <v>1</v>
      </c>
      <c r="XB53" s="761">
        <v>1</v>
      </c>
      <c r="XC53" s="762">
        <v>0.65</v>
      </c>
      <c r="XD53" s="763"/>
      <c r="XE53" s="763"/>
      <c r="XF53" s="761">
        <v>1</v>
      </c>
      <c r="XG53" s="761">
        <v>1</v>
      </c>
      <c r="XH53" s="761">
        <v>1</v>
      </c>
      <c r="XI53" s="761">
        <v>1</v>
      </c>
      <c r="XJ53" s="762">
        <v>0.65</v>
      </c>
      <c r="XK53" s="763"/>
      <c r="XL53" s="763"/>
      <c r="XM53" s="761">
        <v>1</v>
      </c>
      <c r="XN53" s="761">
        <v>1</v>
      </c>
      <c r="XO53" s="761">
        <v>1</v>
      </c>
      <c r="XP53" s="761">
        <v>1</v>
      </c>
      <c r="XQ53" s="762">
        <v>0.65</v>
      </c>
      <c r="XR53" s="763"/>
      <c r="XS53" s="763"/>
      <c r="XT53" s="761">
        <v>1</v>
      </c>
      <c r="XU53" s="761">
        <v>1</v>
      </c>
      <c r="XV53" s="761">
        <v>1</v>
      </c>
      <c r="XW53" s="761">
        <v>1</v>
      </c>
      <c r="XX53" s="762">
        <v>0.65</v>
      </c>
      <c r="XY53" s="763"/>
      <c r="XZ53" s="763"/>
      <c r="YA53" s="761">
        <v>1</v>
      </c>
      <c r="YB53" s="761">
        <v>1</v>
      </c>
      <c r="YC53" s="761">
        <v>1</v>
      </c>
      <c r="YD53" s="761">
        <v>1</v>
      </c>
      <c r="YE53" s="762">
        <v>0.65</v>
      </c>
      <c r="YF53" s="763"/>
      <c r="YG53" s="763"/>
      <c r="YH53" s="761">
        <v>1</v>
      </c>
      <c r="YI53" s="761">
        <v>1</v>
      </c>
      <c r="YJ53" s="761">
        <v>0</v>
      </c>
      <c r="YK53" s="761">
        <v>0</v>
      </c>
      <c r="YL53" s="761">
        <v>0</v>
      </c>
      <c r="YM53" s="763"/>
      <c r="YN53" s="763"/>
      <c r="YO53" s="761">
        <v>1</v>
      </c>
      <c r="YP53" s="761">
        <v>1</v>
      </c>
      <c r="YQ53" s="761">
        <v>1</v>
      </c>
      <c r="YR53" s="761">
        <v>0</v>
      </c>
      <c r="YS53" s="761">
        <v>0.65</v>
      </c>
      <c r="YT53" s="763"/>
      <c r="YU53" s="763"/>
      <c r="YV53" s="761">
        <v>1</v>
      </c>
      <c r="YW53" s="761">
        <v>0</v>
      </c>
      <c r="YX53" s="761">
        <v>1</v>
      </c>
      <c r="YY53" s="761">
        <v>1</v>
      </c>
      <c r="YZ53" s="762">
        <v>0.65</v>
      </c>
      <c r="ZA53" s="763"/>
      <c r="ZB53" s="763"/>
      <c r="ZC53" s="761">
        <v>1</v>
      </c>
      <c r="ZD53" s="761">
        <v>1</v>
      </c>
      <c r="ZE53" s="761">
        <v>1</v>
      </c>
      <c r="ZF53" s="761">
        <v>1</v>
      </c>
      <c r="ZG53" s="762">
        <v>0.65</v>
      </c>
      <c r="ZH53" s="763"/>
      <c r="ZI53" s="763"/>
      <c r="ZJ53" s="761">
        <v>1</v>
      </c>
      <c r="ZK53" s="761">
        <v>1</v>
      </c>
      <c r="ZL53" s="761">
        <v>1</v>
      </c>
      <c r="ZM53" s="761">
        <v>1</v>
      </c>
      <c r="ZN53" s="762">
        <v>0.65</v>
      </c>
      <c r="ZO53" s="763"/>
      <c r="ZP53" s="763"/>
      <c r="ZQ53" s="761">
        <v>1</v>
      </c>
      <c r="ZR53" s="761">
        <v>1</v>
      </c>
      <c r="ZS53" s="761">
        <v>1</v>
      </c>
      <c r="ZT53" s="761">
        <v>1</v>
      </c>
      <c r="ZU53" s="762">
        <v>0.65</v>
      </c>
      <c r="ZV53" s="763"/>
      <c r="ZW53" s="763"/>
      <c r="ZX53" s="761">
        <v>1</v>
      </c>
      <c r="ZY53" s="761">
        <v>1</v>
      </c>
      <c r="ZZ53" s="761">
        <v>1</v>
      </c>
      <c r="AAA53" s="761">
        <v>1</v>
      </c>
      <c r="AAB53" s="762">
        <v>0.65</v>
      </c>
      <c r="AAC53" s="763"/>
      <c r="AAD53" s="763"/>
      <c r="AAE53" s="761">
        <v>1</v>
      </c>
      <c r="AAF53" s="761">
        <v>1</v>
      </c>
      <c r="AAG53" s="761">
        <v>1</v>
      </c>
      <c r="AAH53" s="761">
        <v>1</v>
      </c>
      <c r="AAI53" s="762">
        <v>0.65</v>
      </c>
      <c r="AAJ53" s="763"/>
      <c r="AAK53" s="763"/>
      <c r="AAL53" s="761">
        <v>1</v>
      </c>
      <c r="AAM53" s="761">
        <v>1</v>
      </c>
      <c r="AAN53" s="761">
        <v>1</v>
      </c>
      <c r="AAO53" s="761">
        <v>1</v>
      </c>
      <c r="AAP53" s="762">
        <v>0.65</v>
      </c>
      <c r="AAQ53" s="763"/>
      <c r="AAR53" s="763"/>
      <c r="AAS53" s="761">
        <v>1</v>
      </c>
      <c r="AAT53" s="761">
        <v>1</v>
      </c>
      <c r="AAU53" s="761">
        <v>1</v>
      </c>
      <c r="AAV53" s="761">
        <v>1</v>
      </c>
      <c r="AAW53" s="762">
        <v>0.65</v>
      </c>
      <c r="AAX53" s="763"/>
      <c r="AAY53" s="763"/>
      <c r="AAZ53" s="761">
        <v>1</v>
      </c>
      <c r="ABA53" s="761">
        <v>1</v>
      </c>
      <c r="ABB53" s="761">
        <v>1</v>
      </c>
      <c r="ABC53" s="761">
        <v>1</v>
      </c>
      <c r="ABD53" s="762">
        <v>0.65</v>
      </c>
      <c r="ABE53" s="763"/>
      <c r="ABF53" s="763"/>
      <c r="ABG53" s="761">
        <v>1</v>
      </c>
      <c r="ABH53" s="761">
        <v>1</v>
      </c>
      <c r="ABI53" s="761">
        <v>1</v>
      </c>
      <c r="ABJ53" s="761">
        <v>1</v>
      </c>
      <c r="ABK53" s="762">
        <v>0.65</v>
      </c>
      <c r="ABL53" s="763"/>
      <c r="ABM53" s="763"/>
      <c r="ABN53" s="761">
        <v>1</v>
      </c>
      <c r="ABO53" s="761">
        <v>1</v>
      </c>
      <c r="ABP53" s="761">
        <v>1</v>
      </c>
      <c r="ABQ53" s="761">
        <v>1</v>
      </c>
      <c r="ABR53" s="762">
        <v>0.65</v>
      </c>
      <c r="ABS53" s="763"/>
      <c r="ABT53" s="763"/>
      <c r="ABU53" s="761">
        <v>1</v>
      </c>
      <c r="ABV53" s="761">
        <v>1</v>
      </c>
      <c r="ABW53" s="761">
        <v>1</v>
      </c>
      <c r="ABX53" s="761">
        <v>1</v>
      </c>
      <c r="ABY53" s="762">
        <v>0.65</v>
      </c>
      <c r="ABZ53" s="763"/>
      <c r="ACA53" s="763"/>
      <c r="ACB53" s="761">
        <v>1</v>
      </c>
      <c r="ACC53" s="761">
        <v>1</v>
      </c>
      <c r="ACD53" s="761">
        <v>1</v>
      </c>
      <c r="ACE53" s="761">
        <v>1</v>
      </c>
      <c r="ACF53" s="762">
        <v>0.65</v>
      </c>
      <c r="ACG53" s="763"/>
      <c r="ACH53" s="763"/>
      <c r="ACI53" s="761">
        <v>0</v>
      </c>
      <c r="ACJ53" s="761">
        <v>1</v>
      </c>
      <c r="ACK53" s="761">
        <v>1</v>
      </c>
      <c r="ACL53" s="761">
        <v>1</v>
      </c>
      <c r="ACM53" s="762">
        <v>0.65</v>
      </c>
      <c r="ACN53" s="763"/>
      <c r="ACO53" s="763"/>
      <c r="ACP53" s="761">
        <v>1</v>
      </c>
      <c r="ACQ53" s="761">
        <v>1</v>
      </c>
      <c r="ACR53" s="761">
        <v>1</v>
      </c>
      <c r="ACS53" s="761">
        <v>1</v>
      </c>
      <c r="ACT53" s="762">
        <v>0.65</v>
      </c>
      <c r="ACU53" s="763"/>
      <c r="ACV53" s="763"/>
      <c r="ACW53" s="761">
        <v>1</v>
      </c>
      <c r="ACX53" s="761">
        <v>1</v>
      </c>
      <c r="ACY53" s="761">
        <v>1</v>
      </c>
      <c r="ACZ53" s="761">
        <v>1</v>
      </c>
      <c r="ADA53" s="762">
        <v>0.65</v>
      </c>
      <c r="ADB53" s="763"/>
      <c r="ADC53" s="763"/>
      <c r="ADD53" s="761">
        <v>1</v>
      </c>
      <c r="ADE53" s="761">
        <v>1</v>
      </c>
      <c r="ADF53" s="761">
        <v>1</v>
      </c>
      <c r="ADG53" s="761">
        <v>1</v>
      </c>
      <c r="ADH53" s="762">
        <v>0</v>
      </c>
      <c r="ADI53" s="763"/>
      <c r="ADJ53" s="763"/>
      <c r="ADK53" s="761">
        <v>1</v>
      </c>
      <c r="ADL53" s="761">
        <v>1</v>
      </c>
      <c r="ADM53" s="761">
        <v>1</v>
      </c>
      <c r="ADN53" s="761">
        <v>1</v>
      </c>
      <c r="ADO53" s="762">
        <v>0.65</v>
      </c>
      <c r="ADP53" s="763"/>
      <c r="ADQ53" s="763"/>
      <c r="ADR53" s="761">
        <v>1</v>
      </c>
      <c r="ADS53" s="761">
        <v>1</v>
      </c>
      <c r="ADT53" s="761">
        <v>1</v>
      </c>
      <c r="ADU53" s="761">
        <v>1</v>
      </c>
      <c r="ADV53" s="762">
        <v>0.65</v>
      </c>
      <c r="ADW53" s="763"/>
      <c r="ADX53" s="763"/>
      <c r="ADY53" s="761">
        <v>1</v>
      </c>
      <c r="ADZ53" s="761">
        <v>1</v>
      </c>
      <c r="AEA53" s="761">
        <v>1</v>
      </c>
      <c r="AEB53" s="761">
        <v>1</v>
      </c>
      <c r="AEC53" s="762">
        <v>0.65</v>
      </c>
      <c r="AED53" s="763"/>
      <c r="AEE53" s="763"/>
      <c r="AEF53" s="761">
        <v>1</v>
      </c>
      <c r="AEG53" s="761">
        <v>1</v>
      </c>
      <c r="AEH53" s="761">
        <v>1</v>
      </c>
      <c r="AEI53" s="761">
        <v>1</v>
      </c>
      <c r="AEJ53" s="762">
        <v>0.65</v>
      </c>
      <c r="AEK53" s="763"/>
      <c r="AEL53" s="763"/>
      <c r="AEM53" s="761">
        <v>1</v>
      </c>
      <c r="AEN53" s="761">
        <v>1</v>
      </c>
      <c r="AEO53" s="761">
        <v>1</v>
      </c>
      <c r="AEP53" s="761">
        <v>0</v>
      </c>
      <c r="AEQ53" s="762">
        <v>0.65</v>
      </c>
      <c r="AER53" s="763"/>
      <c r="AES53" s="763"/>
      <c r="AET53" s="761">
        <v>1</v>
      </c>
      <c r="AEU53" s="761">
        <v>1</v>
      </c>
      <c r="AEV53" s="761">
        <v>1</v>
      </c>
      <c r="AEW53" s="761">
        <v>1</v>
      </c>
      <c r="AEX53" s="762">
        <v>0.65</v>
      </c>
      <c r="AEY53" s="763"/>
      <c r="AEZ53" s="763"/>
      <c r="AFA53" s="761">
        <v>1</v>
      </c>
      <c r="AFB53" s="761">
        <v>1</v>
      </c>
      <c r="AFC53" s="761">
        <v>1</v>
      </c>
      <c r="AFD53" s="761">
        <v>1</v>
      </c>
      <c r="AFE53" s="762">
        <v>0.65</v>
      </c>
      <c r="AFF53" s="763"/>
      <c r="AFG53" s="763"/>
      <c r="AFH53" s="761">
        <v>1</v>
      </c>
      <c r="AFI53" s="761">
        <v>1</v>
      </c>
      <c r="AFJ53" s="761">
        <v>1</v>
      </c>
      <c r="AFK53" s="761">
        <v>1</v>
      </c>
      <c r="AFL53" s="762">
        <v>0.65</v>
      </c>
      <c r="AFM53" s="763"/>
      <c r="AFN53" s="763"/>
      <c r="AFO53" s="761">
        <v>1</v>
      </c>
      <c r="AFP53" s="761">
        <v>1</v>
      </c>
      <c r="AFQ53" s="761">
        <v>1</v>
      </c>
      <c r="AFR53" s="761">
        <v>1</v>
      </c>
      <c r="AFS53" s="762">
        <v>0.65</v>
      </c>
      <c r="AFT53" s="763"/>
      <c r="AFU53" s="763"/>
      <c r="AFV53" s="761">
        <v>1</v>
      </c>
      <c r="AFW53" s="761">
        <v>1</v>
      </c>
      <c r="AFX53" s="761">
        <v>1</v>
      </c>
      <c r="AFY53" s="761">
        <v>1</v>
      </c>
      <c r="AFZ53" s="762">
        <v>0.65</v>
      </c>
      <c r="AGA53" s="763"/>
      <c r="AGB53" s="763"/>
      <c r="AGC53" s="761">
        <v>1</v>
      </c>
      <c r="AGD53" s="761">
        <v>1</v>
      </c>
      <c r="AGE53" s="761">
        <v>1</v>
      </c>
      <c r="AGF53" s="761">
        <v>1</v>
      </c>
      <c r="AGG53" s="762">
        <v>0.65</v>
      </c>
      <c r="AGH53" s="763"/>
      <c r="AGI53" s="763"/>
      <c r="AGJ53" s="761">
        <v>1</v>
      </c>
      <c r="AGK53" s="761">
        <v>1</v>
      </c>
      <c r="AGL53" s="761">
        <v>1</v>
      </c>
      <c r="AGM53" s="761">
        <v>1</v>
      </c>
      <c r="AGN53" s="762">
        <v>0.65</v>
      </c>
      <c r="AGO53" s="763"/>
      <c r="AGP53" s="763"/>
      <c r="AGQ53" s="761">
        <v>1</v>
      </c>
      <c r="AGR53" s="761">
        <v>1</v>
      </c>
      <c r="AGS53" s="761">
        <v>1</v>
      </c>
      <c r="AGT53" s="761">
        <v>1</v>
      </c>
      <c r="AGU53" s="762">
        <v>0.65</v>
      </c>
      <c r="AGV53" s="763"/>
      <c r="AGW53" s="763"/>
      <c r="AGX53" s="761">
        <v>1</v>
      </c>
      <c r="AGY53" s="761">
        <v>1</v>
      </c>
      <c r="AGZ53" s="761">
        <v>1</v>
      </c>
      <c r="AHA53" s="761">
        <v>1</v>
      </c>
      <c r="AHB53" s="762">
        <v>0.65</v>
      </c>
      <c r="AHC53" s="763"/>
      <c r="AHD53" s="763"/>
      <c r="AHE53" s="761">
        <v>1</v>
      </c>
      <c r="AHF53" s="761">
        <v>1</v>
      </c>
      <c r="AHG53" s="761">
        <v>1</v>
      </c>
      <c r="AHH53" s="761">
        <v>1</v>
      </c>
      <c r="AHI53" s="762">
        <v>0</v>
      </c>
      <c r="AHJ53" s="763"/>
      <c r="AHK53" s="763"/>
      <c r="AHL53" s="761">
        <v>1</v>
      </c>
      <c r="AHM53" s="761">
        <v>1</v>
      </c>
      <c r="AHN53" s="761">
        <v>1</v>
      </c>
      <c r="AHO53" s="761">
        <v>1</v>
      </c>
      <c r="AHP53" s="762">
        <v>0.65</v>
      </c>
      <c r="AHQ53" s="763"/>
      <c r="AHR53" s="763"/>
      <c r="AHS53" s="761">
        <v>1</v>
      </c>
      <c r="AHT53" s="761">
        <v>1</v>
      </c>
      <c r="AHU53" s="761">
        <v>1</v>
      </c>
      <c r="AHV53" s="761">
        <v>1</v>
      </c>
      <c r="AHW53" s="762">
        <v>0.65</v>
      </c>
      <c r="AHX53" s="763"/>
      <c r="AHY53" s="763"/>
      <c r="AHZ53" s="761">
        <v>1</v>
      </c>
      <c r="AIA53" s="761">
        <v>1</v>
      </c>
      <c r="AIB53" s="761">
        <v>1</v>
      </c>
      <c r="AIC53" s="761">
        <v>1</v>
      </c>
      <c r="AID53" s="762">
        <v>0.65</v>
      </c>
      <c r="AIE53" s="763"/>
      <c r="AIF53" s="763"/>
      <c r="AIG53" s="761">
        <v>1</v>
      </c>
      <c r="AIH53" s="761">
        <v>1</v>
      </c>
      <c r="AII53" s="761">
        <v>1</v>
      </c>
      <c r="AIJ53" s="761">
        <v>1</v>
      </c>
      <c r="AIK53" s="762">
        <v>0.65</v>
      </c>
      <c r="AIL53" s="763"/>
      <c r="AIM53" s="763"/>
      <c r="AIN53" s="761">
        <v>1</v>
      </c>
      <c r="AIO53" s="761">
        <v>1</v>
      </c>
      <c r="AIP53" s="761">
        <v>1</v>
      </c>
      <c r="AIQ53" s="761">
        <v>1</v>
      </c>
      <c r="AIR53" s="762">
        <v>0.65</v>
      </c>
      <c r="AIS53" s="763"/>
      <c r="AIT53" s="763"/>
      <c r="AIU53" s="761">
        <v>1</v>
      </c>
      <c r="AIV53" s="761">
        <v>1</v>
      </c>
      <c r="AIW53" s="761">
        <v>1</v>
      </c>
      <c r="AIX53" s="761">
        <v>1</v>
      </c>
      <c r="AIY53" s="762">
        <v>0.65</v>
      </c>
      <c r="AIZ53" s="763"/>
      <c r="AJA53" s="763"/>
      <c r="AJB53" s="761">
        <v>1</v>
      </c>
      <c r="AJC53" s="761">
        <v>1</v>
      </c>
      <c r="AJD53" s="761">
        <v>1</v>
      </c>
      <c r="AJE53" s="761">
        <v>1</v>
      </c>
      <c r="AJF53" s="762">
        <v>0.65</v>
      </c>
      <c r="AJG53" s="763"/>
      <c r="AJH53" s="763"/>
      <c r="AJI53" s="761">
        <v>1</v>
      </c>
      <c r="AJJ53" s="761">
        <v>1</v>
      </c>
      <c r="AJK53" s="761">
        <v>1</v>
      </c>
      <c r="AJL53" s="761">
        <v>1</v>
      </c>
      <c r="AJM53" s="762">
        <v>0.65</v>
      </c>
      <c r="AJN53" s="763"/>
      <c r="AJO53" s="763"/>
      <c r="AJP53" s="761">
        <v>1</v>
      </c>
      <c r="AJQ53" s="761">
        <v>1</v>
      </c>
      <c r="AJR53" s="761">
        <v>1</v>
      </c>
      <c r="AJS53" s="761">
        <v>1</v>
      </c>
      <c r="AJT53" s="762">
        <v>0.65</v>
      </c>
      <c r="AJU53" s="763"/>
      <c r="AJV53" s="763"/>
      <c r="AJW53" s="761">
        <v>1</v>
      </c>
      <c r="AJX53" s="761">
        <v>1</v>
      </c>
      <c r="AJY53" s="761">
        <v>1</v>
      </c>
      <c r="AJZ53" s="761">
        <v>1</v>
      </c>
      <c r="AKA53" s="762">
        <v>0.65</v>
      </c>
      <c r="AKB53" s="763"/>
      <c r="AKC53" s="763"/>
      <c r="AKD53" s="761">
        <v>1</v>
      </c>
      <c r="AKE53" s="761">
        <v>1</v>
      </c>
      <c r="AKF53" s="761">
        <v>1</v>
      </c>
      <c r="AKG53" s="761">
        <v>1</v>
      </c>
      <c r="AKH53" s="762">
        <v>0.65</v>
      </c>
      <c r="AKI53" s="763"/>
      <c r="AKJ53" s="763"/>
      <c r="AKK53" s="761">
        <v>1</v>
      </c>
      <c r="AKL53" s="761">
        <v>1</v>
      </c>
      <c r="AKM53" s="761">
        <v>1</v>
      </c>
      <c r="AKN53" s="761">
        <v>1</v>
      </c>
      <c r="AKO53" s="762">
        <v>0.65</v>
      </c>
      <c r="AKP53" s="763"/>
      <c r="AKQ53" s="763"/>
      <c r="AKR53" s="761">
        <v>1</v>
      </c>
      <c r="AKS53" s="761">
        <v>1</v>
      </c>
      <c r="AKT53" s="761">
        <v>0</v>
      </c>
      <c r="AKU53" s="761">
        <v>1</v>
      </c>
      <c r="AKV53" s="762">
        <v>0.65</v>
      </c>
      <c r="AKW53" s="763"/>
      <c r="AKX53" s="763"/>
      <c r="AKY53" s="761">
        <v>1</v>
      </c>
      <c r="AKZ53" s="761">
        <v>1</v>
      </c>
      <c r="ALA53" s="761">
        <v>1</v>
      </c>
      <c r="ALB53" s="761">
        <v>1</v>
      </c>
      <c r="ALC53" s="762">
        <v>0.65</v>
      </c>
      <c r="ALD53" s="763"/>
      <c r="ALE53" s="763"/>
      <c r="ALF53" s="761">
        <v>1</v>
      </c>
      <c r="ALG53" s="761">
        <v>1</v>
      </c>
      <c r="ALH53" s="761">
        <v>1</v>
      </c>
      <c r="ALI53" s="761">
        <v>1</v>
      </c>
      <c r="ALJ53" s="762">
        <v>0.65</v>
      </c>
      <c r="ALK53" s="763"/>
      <c r="ALL53" s="763"/>
      <c r="ALM53" s="761">
        <v>1</v>
      </c>
      <c r="ALN53" s="761">
        <v>1</v>
      </c>
      <c r="ALO53" s="761">
        <v>1</v>
      </c>
      <c r="ALP53" s="761">
        <v>1</v>
      </c>
      <c r="ALQ53" s="762">
        <v>0.65</v>
      </c>
      <c r="ALR53" s="763"/>
      <c r="ALS53" s="763"/>
      <c r="ALT53" s="761">
        <v>1</v>
      </c>
      <c r="ALU53" s="761">
        <v>1</v>
      </c>
      <c r="ALV53" s="761">
        <v>1</v>
      </c>
      <c r="ALW53" s="761">
        <v>1</v>
      </c>
      <c r="ALX53" s="762">
        <v>0.65</v>
      </c>
      <c r="ALY53" s="763"/>
      <c r="ALZ53" s="763"/>
      <c r="AMA53" s="761">
        <v>1</v>
      </c>
      <c r="AMB53" s="761">
        <v>1</v>
      </c>
      <c r="AMC53" s="761">
        <v>1</v>
      </c>
      <c r="AMD53" s="761">
        <v>1</v>
      </c>
      <c r="AME53" s="762">
        <v>0.65</v>
      </c>
      <c r="AMF53" s="763"/>
      <c r="AMG53" s="763"/>
      <c r="AMH53" s="761">
        <v>1</v>
      </c>
      <c r="AMI53" s="761">
        <v>1</v>
      </c>
      <c r="AMJ53" s="761">
        <v>1</v>
      </c>
      <c r="AMK53" s="761">
        <v>0</v>
      </c>
      <c r="AML53" s="762">
        <v>0</v>
      </c>
      <c r="AMM53" s="763"/>
      <c r="AMN53" s="763"/>
      <c r="AMO53" s="761">
        <v>1</v>
      </c>
      <c r="AMP53" s="761">
        <v>1</v>
      </c>
      <c r="AMQ53" s="761">
        <v>1</v>
      </c>
      <c r="AMR53" s="761">
        <v>0</v>
      </c>
      <c r="AMS53" s="762">
        <v>0</v>
      </c>
      <c r="AMT53" s="763"/>
      <c r="AMU53" s="763"/>
      <c r="AMV53" s="761">
        <v>1</v>
      </c>
      <c r="AMW53" s="761">
        <v>1</v>
      </c>
      <c r="AMX53" s="761">
        <v>0</v>
      </c>
      <c r="AMY53" s="761">
        <v>1</v>
      </c>
      <c r="AMZ53" s="762">
        <v>0.65</v>
      </c>
      <c r="ANA53" s="763"/>
      <c r="ANB53" s="763"/>
      <c r="ANC53" s="761">
        <v>1</v>
      </c>
      <c r="AND53" s="761">
        <v>1</v>
      </c>
      <c r="ANE53" s="761">
        <v>1</v>
      </c>
      <c r="ANF53" s="761">
        <v>1</v>
      </c>
      <c r="ANG53" s="762">
        <v>0.65</v>
      </c>
      <c r="ANH53" s="763"/>
      <c r="ANI53" s="763"/>
      <c r="ANJ53" s="761">
        <v>1</v>
      </c>
      <c r="ANK53" s="761">
        <v>1</v>
      </c>
      <c r="ANL53" s="761">
        <v>1</v>
      </c>
      <c r="ANM53" s="761">
        <v>1</v>
      </c>
      <c r="ANN53" s="762">
        <v>0.65</v>
      </c>
      <c r="ANO53" s="763"/>
      <c r="ANP53" s="763"/>
      <c r="ANQ53" s="761">
        <v>1</v>
      </c>
      <c r="ANR53" s="761">
        <v>1</v>
      </c>
      <c r="ANS53" s="761">
        <v>1</v>
      </c>
      <c r="ANT53" s="761">
        <v>1</v>
      </c>
      <c r="ANU53" s="762">
        <v>0.65</v>
      </c>
      <c r="ANV53" s="763"/>
      <c r="ANW53" s="763"/>
      <c r="ANX53" s="761">
        <v>1</v>
      </c>
      <c r="ANY53" s="761">
        <v>1</v>
      </c>
      <c r="ANZ53" s="761">
        <v>1</v>
      </c>
      <c r="AOA53" s="761">
        <v>1</v>
      </c>
      <c r="AOB53" s="762">
        <v>0.65</v>
      </c>
      <c r="AOC53" s="763"/>
      <c r="AOD53" s="763"/>
      <c r="AOE53" s="761">
        <v>1</v>
      </c>
      <c r="AOF53" s="761">
        <v>1</v>
      </c>
      <c r="AOG53" s="761">
        <v>1</v>
      </c>
      <c r="AOH53" s="761">
        <v>1</v>
      </c>
      <c r="AOI53" s="762">
        <v>0.65</v>
      </c>
      <c r="AOJ53" s="763"/>
      <c r="AOK53" s="763"/>
      <c r="AOL53" s="761">
        <v>1</v>
      </c>
      <c r="AOM53" s="761">
        <v>1</v>
      </c>
      <c r="AON53" s="761">
        <v>1</v>
      </c>
      <c r="AOO53" s="761">
        <v>1</v>
      </c>
      <c r="AOP53" s="762">
        <v>0.65</v>
      </c>
      <c r="AOQ53" s="763"/>
      <c r="AOR53" s="763"/>
      <c r="AOS53" s="761">
        <v>1</v>
      </c>
      <c r="AOT53" s="761">
        <v>1</v>
      </c>
      <c r="AOU53" s="761">
        <v>1</v>
      </c>
      <c r="AOV53" s="761">
        <v>1</v>
      </c>
      <c r="AOW53" s="762">
        <v>0.65</v>
      </c>
    </row>
    <row r="54" spans="1:1089" s="764" customFormat="1" ht="10.5" customHeight="1">
      <c r="A54" s="771" t="s">
        <v>202</v>
      </c>
      <c r="B54" s="771" t="s">
        <v>203</v>
      </c>
      <c r="C54" s="772" t="str">
        <f>A54&amp;" "&amp;B54</f>
        <v>Fast White Cat</v>
      </c>
      <c r="D54" s="771" t="s">
        <v>138</v>
      </c>
      <c r="E54" s="771" t="s">
        <v>9</v>
      </c>
      <c r="F54" s="757"/>
      <c r="G54" s="713">
        <v>1</v>
      </c>
      <c r="H54" s="713">
        <v>1</v>
      </c>
      <c r="I54" s="713">
        <v>1</v>
      </c>
      <c r="J54" s="713">
        <v>1</v>
      </c>
      <c r="K54" s="714">
        <f>65%*400%</f>
        <v>2.6</v>
      </c>
      <c r="L54" s="715">
        <v>0</v>
      </c>
      <c r="M54" s="715">
        <v>0</v>
      </c>
      <c r="N54" s="713">
        <v>1</v>
      </c>
      <c r="O54" s="713">
        <v>1</v>
      </c>
      <c r="P54" s="713">
        <v>1</v>
      </c>
      <c r="Q54" s="713">
        <v>1</v>
      </c>
      <c r="R54" s="714">
        <f>65%*400%</f>
        <v>2.6</v>
      </c>
      <c r="S54" s="715">
        <v>0</v>
      </c>
      <c r="T54" s="715">
        <v>0</v>
      </c>
      <c r="U54" s="713">
        <v>1</v>
      </c>
      <c r="V54" s="713">
        <v>1</v>
      </c>
      <c r="W54" s="713">
        <v>1</v>
      </c>
      <c r="X54" s="713">
        <v>1</v>
      </c>
      <c r="Y54" s="714">
        <f>65%*400%</f>
        <v>2.6</v>
      </c>
      <c r="Z54" s="715">
        <v>0</v>
      </c>
      <c r="AA54" s="715">
        <v>0</v>
      </c>
      <c r="AB54" s="713">
        <v>1</v>
      </c>
      <c r="AC54" s="713">
        <v>1</v>
      </c>
      <c r="AD54" s="713">
        <v>1</v>
      </c>
      <c r="AE54" s="713">
        <v>1</v>
      </c>
      <c r="AF54" s="714">
        <f>65%*400%</f>
        <v>2.6</v>
      </c>
      <c r="AG54" s="715">
        <v>0</v>
      </c>
      <c r="AH54" s="715">
        <v>0</v>
      </c>
      <c r="AI54" s="713">
        <v>1</v>
      </c>
      <c r="AJ54" s="713">
        <v>1</v>
      </c>
      <c r="AK54" s="713">
        <v>1</v>
      </c>
      <c r="AL54" s="713">
        <v>1</v>
      </c>
      <c r="AM54" s="714">
        <f>65%*400%</f>
        <v>2.6</v>
      </c>
      <c r="AN54" s="715">
        <v>0</v>
      </c>
      <c r="AO54" s="715">
        <v>0</v>
      </c>
      <c r="AP54" s="713">
        <v>1</v>
      </c>
      <c r="AQ54" s="713">
        <v>1</v>
      </c>
      <c r="AR54" s="713">
        <v>1</v>
      </c>
      <c r="AS54" s="713">
        <v>1</v>
      </c>
      <c r="AT54" s="714">
        <f>65%*400%</f>
        <v>2.6</v>
      </c>
      <c r="AU54" s="715">
        <v>0</v>
      </c>
      <c r="AV54" s="715">
        <v>0</v>
      </c>
      <c r="AW54" s="713">
        <v>1</v>
      </c>
      <c r="AX54" s="713">
        <v>1</v>
      </c>
      <c r="AY54" s="713">
        <v>1</v>
      </c>
      <c r="AZ54" s="713">
        <v>1</v>
      </c>
      <c r="BA54" s="714">
        <f>65%*400%</f>
        <v>2.6</v>
      </c>
      <c r="BB54" s="715">
        <v>0</v>
      </c>
      <c r="BC54" s="715">
        <v>0</v>
      </c>
      <c r="BD54" s="716">
        <v>1</v>
      </c>
      <c r="BE54" s="716">
        <v>1</v>
      </c>
      <c r="BF54" s="716">
        <v>1</v>
      </c>
      <c r="BG54" s="716">
        <v>1</v>
      </c>
      <c r="BH54" s="716">
        <v>1</v>
      </c>
      <c r="BI54" s="717">
        <v>0</v>
      </c>
      <c r="BJ54" s="717">
        <v>0</v>
      </c>
      <c r="BK54" s="716">
        <v>1</v>
      </c>
      <c r="BL54" s="716">
        <v>1</v>
      </c>
      <c r="BM54" s="716">
        <v>1</v>
      </c>
      <c r="BN54" s="716">
        <v>1</v>
      </c>
      <c r="BO54" s="718">
        <v>1</v>
      </c>
      <c r="BP54" s="717">
        <v>0</v>
      </c>
      <c r="BQ54" s="717">
        <v>0</v>
      </c>
      <c r="BR54" s="716">
        <v>1</v>
      </c>
      <c r="BS54" s="716">
        <v>1</v>
      </c>
      <c r="BT54" s="716">
        <v>1</v>
      </c>
      <c r="BU54" s="716">
        <v>1</v>
      </c>
      <c r="BV54" s="718">
        <v>1</v>
      </c>
      <c r="BW54" s="717">
        <v>0</v>
      </c>
      <c r="BX54" s="717">
        <v>0</v>
      </c>
      <c r="BY54" s="716">
        <v>1</v>
      </c>
      <c r="BZ54" s="716">
        <v>1</v>
      </c>
      <c r="CA54" s="716">
        <v>1</v>
      </c>
      <c r="CB54" s="716">
        <v>1</v>
      </c>
      <c r="CC54" s="718">
        <v>1</v>
      </c>
      <c r="CD54" s="717">
        <v>0</v>
      </c>
      <c r="CE54" s="717">
        <v>0</v>
      </c>
      <c r="CF54" s="716">
        <v>1</v>
      </c>
      <c r="CG54" s="716">
        <v>1</v>
      </c>
      <c r="CH54" s="716">
        <v>1</v>
      </c>
      <c r="CI54" s="716">
        <v>1</v>
      </c>
      <c r="CJ54" s="718">
        <v>1</v>
      </c>
      <c r="CK54" s="717">
        <v>0</v>
      </c>
      <c r="CL54" s="717">
        <v>0</v>
      </c>
      <c r="CM54" s="716">
        <v>1</v>
      </c>
      <c r="CN54" s="716">
        <v>1</v>
      </c>
      <c r="CO54" s="716">
        <v>1</v>
      </c>
      <c r="CP54" s="716">
        <v>1</v>
      </c>
      <c r="CQ54" s="718">
        <v>1</v>
      </c>
      <c r="CR54" s="717">
        <v>0</v>
      </c>
      <c r="CS54" s="717">
        <v>0</v>
      </c>
      <c r="CT54" s="716">
        <v>1</v>
      </c>
      <c r="CU54" s="716">
        <v>1</v>
      </c>
      <c r="CV54" s="716">
        <v>1</v>
      </c>
      <c r="CW54" s="716">
        <v>1</v>
      </c>
      <c r="CX54" s="718">
        <v>1</v>
      </c>
      <c r="CY54" s="717">
        <v>0</v>
      </c>
      <c r="CZ54" s="717">
        <v>0</v>
      </c>
      <c r="DA54" s="716">
        <v>1</v>
      </c>
      <c r="DB54" s="716">
        <v>1</v>
      </c>
      <c r="DC54" s="716">
        <v>1</v>
      </c>
      <c r="DD54" s="716">
        <v>1</v>
      </c>
      <c r="DE54" s="718">
        <v>1</v>
      </c>
      <c r="DF54" s="717">
        <v>0</v>
      </c>
      <c r="DG54" s="717">
        <v>0</v>
      </c>
      <c r="DH54" s="716">
        <v>1</v>
      </c>
      <c r="DI54" s="716">
        <v>1</v>
      </c>
      <c r="DJ54" s="716">
        <v>1</v>
      </c>
      <c r="DK54" s="716">
        <v>1</v>
      </c>
      <c r="DL54" s="718">
        <v>1</v>
      </c>
      <c r="DM54" s="717">
        <v>0</v>
      </c>
      <c r="DN54" s="717">
        <v>0</v>
      </c>
      <c r="DO54" s="716">
        <v>1</v>
      </c>
      <c r="DP54" s="716">
        <v>1</v>
      </c>
      <c r="DQ54" s="716">
        <v>1</v>
      </c>
      <c r="DR54" s="716">
        <v>1</v>
      </c>
      <c r="DS54" s="718">
        <v>1</v>
      </c>
      <c r="DT54" s="717">
        <v>0</v>
      </c>
      <c r="DU54" s="717">
        <v>0</v>
      </c>
      <c r="DV54" s="716">
        <v>1</v>
      </c>
      <c r="DW54" s="716">
        <v>1</v>
      </c>
      <c r="DX54" s="716">
        <v>1</v>
      </c>
      <c r="DY54" s="716">
        <v>1</v>
      </c>
      <c r="DZ54" s="718">
        <v>1</v>
      </c>
      <c r="EA54" s="717">
        <v>0</v>
      </c>
      <c r="EB54" s="717">
        <v>0</v>
      </c>
      <c r="EC54" s="716">
        <v>1</v>
      </c>
      <c r="ED54" s="716">
        <v>1</v>
      </c>
      <c r="EE54" s="716">
        <v>1</v>
      </c>
      <c r="EF54" s="716">
        <v>1</v>
      </c>
      <c r="EG54" s="718">
        <v>1</v>
      </c>
      <c r="EH54" s="717">
        <v>0</v>
      </c>
      <c r="EI54" s="717">
        <v>0</v>
      </c>
      <c r="EJ54" s="716">
        <v>1</v>
      </c>
      <c r="EK54" s="716">
        <v>1</v>
      </c>
      <c r="EL54" s="716">
        <v>1</v>
      </c>
      <c r="EM54" s="716">
        <v>1</v>
      </c>
      <c r="EN54" s="718">
        <v>1</v>
      </c>
      <c r="EO54" s="717">
        <v>0</v>
      </c>
      <c r="EP54" s="717">
        <v>0</v>
      </c>
      <c r="EQ54" s="716">
        <v>1</v>
      </c>
      <c r="ER54" s="716">
        <v>1</v>
      </c>
      <c r="ES54" s="716">
        <v>1</v>
      </c>
      <c r="ET54" s="716">
        <v>1</v>
      </c>
      <c r="EU54" s="718">
        <v>1</v>
      </c>
      <c r="EV54" s="717">
        <v>0</v>
      </c>
      <c r="EW54" s="717">
        <v>0</v>
      </c>
      <c r="EX54" s="716">
        <v>1</v>
      </c>
      <c r="EY54" s="716">
        <v>1</v>
      </c>
      <c r="EZ54" s="716">
        <v>1</v>
      </c>
      <c r="FA54" s="716">
        <v>1</v>
      </c>
      <c r="FB54" s="718">
        <v>1</v>
      </c>
      <c r="FC54" s="717">
        <v>0</v>
      </c>
      <c r="FD54" s="717">
        <v>0</v>
      </c>
      <c r="FE54" s="716">
        <v>1</v>
      </c>
      <c r="FF54" s="716">
        <v>1</v>
      </c>
      <c r="FG54" s="716">
        <v>1</v>
      </c>
      <c r="FH54" s="716">
        <v>0</v>
      </c>
      <c r="FI54" s="716">
        <v>1</v>
      </c>
      <c r="FJ54" s="717">
        <v>0</v>
      </c>
      <c r="FK54" s="717">
        <v>0</v>
      </c>
      <c r="FL54" s="716">
        <v>1</v>
      </c>
      <c r="FM54" s="716">
        <v>1</v>
      </c>
      <c r="FN54" s="716">
        <v>1</v>
      </c>
      <c r="FO54" s="716">
        <v>1</v>
      </c>
      <c r="FP54" s="716">
        <v>1</v>
      </c>
      <c r="FQ54" s="717">
        <v>0</v>
      </c>
      <c r="FR54" s="717">
        <v>0</v>
      </c>
      <c r="FS54" s="716">
        <v>0</v>
      </c>
      <c r="FT54" s="716">
        <v>0</v>
      </c>
      <c r="FU54" s="716">
        <v>0</v>
      </c>
      <c r="FV54" s="716">
        <v>0</v>
      </c>
      <c r="FW54" s="716">
        <v>0</v>
      </c>
      <c r="FX54" s="717">
        <v>0</v>
      </c>
      <c r="FY54" s="717">
        <v>0</v>
      </c>
      <c r="FZ54" s="716">
        <v>1</v>
      </c>
      <c r="GA54" s="716">
        <v>1</v>
      </c>
      <c r="GB54" s="716">
        <v>1</v>
      </c>
      <c r="GC54" s="716">
        <v>1</v>
      </c>
      <c r="GD54" s="716">
        <v>1</v>
      </c>
      <c r="GE54" s="717">
        <v>0</v>
      </c>
      <c r="GF54" s="717">
        <v>0</v>
      </c>
      <c r="GG54" s="716">
        <v>1</v>
      </c>
      <c r="GH54" s="716">
        <v>1</v>
      </c>
      <c r="GI54" s="716">
        <v>1</v>
      </c>
      <c r="GJ54" s="716">
        <v>1</v>
      </c>
      <c r="GK54" s="716">
        <v>1</v>
      </c>
      <c r="GL54" s="717">
        <v>0</v>
      </c>
      <c r="GM54" s="717">
        <v>0</v>
      </c>
      <c r="GN54" s="716">
        <v>1</v>
      </c>
      <c r="GO54" s="716">
        <v>1</v>
      </c>
      <c r="GP54" s="716">
        <v>1</v>
      </c>
      <c r="GQ54" s="716">
        <v>1</v>
      </c>
      <c r="GR54" s="716">
        <v>1</v>
      </c>
      <c r="GS54" s="717">
        <v>0</v>
      </c>
      <c r="GT54" s="717">
        <v>0</v>
      </c>
      <c r="GU54" s="716">
        <v>1</v>
      </c>
      <c r="GV54" s="716">
        <v>1</v>
      </c>
      <c r="GW54" s="716">
        <v>1</v>
      </c>
      <c r="GX54" s="716">
        <v>1</v>
      </c>
      <c r="GY54" s="716">
        <v>1</v>
      </c>
      <c r="GZ54" s="717">
        <v>0</v>
      </c>
      <c r="HA54" s="717">
        <v>0</v>
      </c>
      <c r="HB54" s="716">
        <v>1</v>
      </c>
      <c r="HC54" s="716">
        <v>1</v>
      </c>
      <c r="HD54" s="716">
        <v>1</v>
      </c>
      <c r="HE54" s="716">
        <v>1</v>
      </c>
      <c r="HF54" s="716">
        <v>1</v>
      </c>
      <c r="HG54" s="717">
        <v>0</v>
      </c>
      <c r="HH54" s="717">
        <v>0</v>
      </c>
      <c r="HI54" s="716">
        <v>1</v>
      </c>
      <c r="HJ54" s="716">
        <v>1</v>
      </c>
      <c r="HK54" s="716">
        <v>1</v>
      </c>
      <c r="HL54" s="716">
        <v>1</v>
      </c>
      <c r="HM54" s="716">
        <v>1</v>
      </c>
      <c r="HN54" s="717">
        <v>0</v>
      </c>
      <c r="HO54" s="717">
        <v>0</v>
      </c>
      <c r="HP54" s="716">
        <v>1</v>
      </c>
      <c r="HQ54" s="716">
        <v>1</v>
      </c>
      <c r="HR54" s="716">
        <v>1</v>
      </c>
      <c r="HS54" s="716">
        <v>1</v>
      </c>
      <c r="HT54" s="716">
        <v>1</v>
      </c>
      <c r="HU54" s="717">
        <v>0</v>
      </c>
      <c r="HV54" s="717">
        <v>0</v>
      </c>
      <c r="HW54" s="716">
        <v>1</v>
      </c>
      <c r="HX54" s="716">
        <v>1</v>
      </c>
      <c r="HY54" s="716">
        <v>1</v>
      </c>
      <c r="HZ54" s="716">
        <v>1</v>
      </c>
      <c r="IA54" s="716">
        <v>1</v>
      </c>
      <c r="IB54" s="717">
        <v>0</v>
      </c>
      <c r="IC54" s="717">
        <v>0</v>
      </c>
      <c r="ID54" s="716">
        <v>1</v>
      </c>
      <c r="IE54" s="716">
        <v>1</v>
      </c>
      <c r="IF54" s="716">
        <v>1</v>
      </c>
      <c r="IG54" s="716">
        <v>1</v>
      </c>
      <c r="IH54" s="718">
        <v>0</v>
      </c>
      <c r="II54" s="717">
        <v>0</v>
      </c>
      <c r="IJ54" s="717">
        <v>0</v>
      </c>
      <c r="IK54" s="716">
        <v>1</v>
      </c>
      <c r="IL54" s="716">
        <v>1</v>
      </c>
      <c r="IM54" s="716">
        <v>1</v>
      </c>
      <c r="IN54" s="716">
        <v>1</v>
      </c>
      <c r="IO54" s="716">
        <v>1</v>
      </c>
      <c r="IP54" s="717">
        <v>0</v>
      </c>
      <c r="IQ54" s="717">
        <v>0</v>
      </c>
      <c r="IR54" s="716">
        <v>0</v>
      </c>
      <c r="IS54" s="716">
        <v>1</v>
      </c>
      <c r="IT54" s="716">
        <v>1</v>
      </c>
      <c r="IU54" s="716">
        <v>1</v>
      </c>
      <c r="IV54" s="716">
        <v>1</v>
      </c>
      <c r="IW54" s="717">
        <v>0</v>
      </c>
      <c r="IX54" s="717">
        <v>0</v>
      </c>
      <c r="IY54" s="716">
        <v>1</v>
      </c>
      <c r="IZ54" s="716">
        <v>1</v>
      </c>
      <c r="JA54" s="716">
        <v>1</v>
      </c>
      <c r="JB54" s="716">
        <v>1</v>
      </c>
      <c r="JC54" s="716">
        <v>1</v>
      </c>
      <c r="JD54" s="717">
        <v>0</v>
      </c>
      <c r="JE54" s="717">
        <v>0</v>
      </c>
      <c r="JF54" s="716">
        <v>1</v>
      </c>
      <c r="JG54" s="716">
        <v>1</v>
      </c>
      <c r="JH54" s="716">
        <v>1</v>
      </c>
      <c r="JI54" s="716">
        <v>1</v>
      </c>
      <c r="JJ54" s="716">
        <v>1</v>
      </c>
      <c r="JK54" s="717">
        <v>0</v>
      </c>
      <c r="JL54" s="717">
        <v>0</v>
      </c>
      <c r="JM54" s="716">
        <v>1</v>
      </c>
      <c r="JN54" s="716">
        <v>1</v>
      </c>
      <c r="JO54" s="716">
        <v>1</v>
      </c>
      <c r="JP54" s="716">
        <v>1</v>
      </c>
      <c r="JQ54" s="716">
        <v>1</v>
      </c>
      <c r="JR54" s="717">
        <v>0</v>
      </c>
      <c r="JS54" s="717">
        <v>0</v>
      </c>
      <c r="JT54" s="716">
        <v>1</v>
      </c>
      <c r="JU54" s="716">
        <v>1</v>
      </c>
      <c r="JV54" s="716">
        <v>1</v>
      </c>
      <c r="JW54" s="716">
        <v>1</v>
      </c>
      <c r="JX54" s="716">
        <v>1</v>
      </c>
      <c r="JY54" s="717">
        <v>0</v>
      </c>
      <c r="JZ54" s="717">
        <v>0</v>
      </c>
      <c r="KA54" s="716">
        <v>1</v>
      </c>
      <c r="KB54" s="716">
        <v>1</v>
      </c>
      <c r="KC54" s="716">
        <v>1</v>
      </c>
      <c r="KD54" s="716">
        <v>1</v>
      </c>
      <c r="KE54" s="716">
        <v>1</v>
      </c>
      <c r="KF54" s="717">
        <v>0</v>
      </c>
      <c r="KG54" s="717">
        <v>0</v>
      </c>
      <c r="KH54" s="716">
        <v>1</v>
      </c>
      <c r="KI54" s="716">
        <v>1</v>
      </c>
      <c r="KJ54" s="717">
        <v>0</v>
      </c>
      <c r="KK54" s="717">
        <v>0</v>
      </c>
      <c r="KL54" s="716">
        <v>1</v>
      </c>
      <c r="KM54" s="717">
        <v>0</v>
      </c>
      <c r="KN54" s="717">
        <v>0</v>
      </c>
      <c r="KO54" s="716">
        <v>1</v>
      </c>
      <c r="KP54" s="716">
        <v>1</v>
      </c>
      <c r="KQ54" s="717">
        <v>0</v>
      </c>
      <c r="KR54" s="716">
        <v>1</v>
      </c>
      <c r="KS54" s="716">
        <v>1</v>
      </c>
      <c r="KT54" s="717">
        <v>0</v>
      </c>
      <c r="KU54" s="717">
        <v>0</v>
      </c>
      <c r="KV54" s="717">
        <v>0</v>
      </c>
      <c r="KW54" s="716">
        <v>1</v>
      </c>
      <c r="KX54" s="716">
        <v>1</v>
      </c>
      <c r="KY54" s="716">
        <v>1</v>
      </c>
      <c r="KZ54" s="716">
        <v>1</v>
      </c>
      <c r="LA54" s="717">
        <v>0</v>
      </c>
      <c r="LB54" s="717">
        <v>0</v>
      </c>
      <c r="LC54" s="716">
        <v>1</v>
      </c>
      <c r="LD54" s="716">
        <v>1</v>
      </c>
      <c r="LE54" s="716">
        <v>1</v>
      </c>
      <c r="LF54" s="716">
        <v>1</v>
      </c>
      <c r="LG54" s="716">
        <v>1</v>
      </c>
      <c r="LH54" s="717">
        <v>0</v>
      </c>
      <c r="LI54" s="717">
        <v>0</v>
      </c>
      <c r="LJ54" s="716">
        <v>1</v>
      </c>
      <c r="LK54" s="716">
        <v>1</v>
      </c>
      <c r="LL54" s="716">
        <v>1</v>
      </c>
      <c r="LM54" s="716">
        <v>1</v>
      </c>
      <c r="LN54" s="716">
        <v>1</v>
      </c>
      <c r="LO54" s="717">
        <v>0</v>
      </c>
      <c r="LP54" s="717">
        <v>0</v>
      </c>
      <c r="LQ54" s="716">
        <v>1</v>
      </c>
      <c r="LR54" s="716">
        <v>1</v>
      </c>
      <c r="LS54" s="716">
        <v>1</v>
      </c>
      <c r="LT54" s="716">
        <v>1</v>
      </c>
      <c r="LU54" s="716">
        <v>1</v>
      </c>
      <c r="LV54" s="717">
        <v>0</v>
      </c>
      <c r="LW54" s="717">
        <v>0</v>
      </c>
      <c r="LX54" s="716">
        <v>1</v>
      </c>
      <c r="LY54" s="716">
        <v>1</v>
      </c>
      <c r="LZ54" s="716">
        <v>1</v>
      </c>
      <c r="MA54" s="716">
        <v>1</v>
      </c>
      <c r="MB54" s="716">
        <v>1</v>
      </c>
      <c r="MC54" s="717">
        <v>0</v>
      </c>
      <c r="MD54" s="717">
        <v>0</v>
      </c>
      <c r="ME54" s="716">
        <v>1</v>
      </c>
      <c r="MF54" s="716">
        <v>1</v>
      </c>
      <c r="MG54" s="716">
        <v>1</v>
      </c>
      <c r="MH54" s="716">
        <v>1</v>
      </c>
      <c r="MI54" s="716">
        <v>1</v>
      </c>
      <c r="MJ54" s="717">
        <v>0</v>
      </c>
      <c r="MK54" s="717">
        <v>0</v>
      </c>
      <c r="ML54" s="716">
        <v>1</v>
      </c>
      <c r="MM54" s="716">
        <v>1</v>
      </c>
      <c r="MN54" s="716">
        <v>1</v>
      </c>
      <c r="MO54" s="716">
        <v>1</v>
      </c>
      <c r="MP54" s="716">
        <v>1</v>
      </c>
      <c r="MQ54" s="717">
        <v>0</v>
      </c>
      <c r="MR54" s="717">
        <v>0</v>
      </c>
      <c r="MS54" s="716">
        <v>1</v>
      </c>
      <c r="MT54" s="716">
        <v>1</v>
      </c>
      <c r="MU54" s="716">
        <v>1</v>
      </c>
      <c r="MV54" s="716">
        <v>1</v>
      </c>
      <c r="MW54" s="716">
        <v>1</v>
      </c>
      <c r="MX54" s="717">
        <v>0</v>
      </c>
      <c r="MY54" s="717">
        <v>0</v>
      </c>
      <c r="MZ54" s="716">
        <v>1</v>
      </c>
      <c r="NA54" s="716">
        <v>1</v>
      </c>
      <c r="NB54" s="716">
        <v>1</v>
      </c>
      <c r="NC54" s="716">
        <v>1</v>
      </c>
      <c r="ND54" s="716">
        <v>1</v>
      </c>
      <c r="NE54" s="717">
        <v>0</v>
      </c>
      <c r="NF54" s="717">
        <v>0</v>
      </c>
      <c r="NG54" s="716">
        <v>1</v>
      </c>
      <c r="NH54" s="716">
        <v>1</v>
      </c>
      <c r="NI54" s="716">
        <v>1</v>
      </c>
      <c r="NJ54" s="716">
        <v>1</v>
      </c>
      <c r="NK54" s="716">
        <v>1</v>
      </c>
      <c r="NL54" s="717">
        <v>0</v>
      </c>
      <c r="NM54" s="717">
        <v>0</v>
      </c>
      <c r="NN54" s="716">
        <v>1</v>
      </c>
      <c r="NO54" s="716">
        <v>1</v>
      </c>
      <c r="NP54" s="716">
        <v>1</v>
      </c>
      <c r="NQ54" s="716">
        <v>1</v>
      </c>
      <c r="NR54" s="716">
        <v>1</v>
      </c>
      <c r="NS54" s="717">
        <v>0</v>
      </c>
      <c r="NT54" s="717">
        <v>0</v>
      </c>
      <c r="NU54" s="716">
        <v>1</v>
      </c>
      <c r="NV54" s="716">
        <v>1</v>
      </c>
      <c r="NW54" s="716">
        <v>1</v>
      </c>
      <c r="NX54" s="716">
        <v>1</v>
      </c>
      <c r="NY54" s="716">
        <v>1</v>
      </c>
      <c r="NZ54" s="717">
        <v>0</v>
      </c>
      <c r="OA54" s="717">
        <v>0</v>
      </c>
      <c r="OB54" s="716">
        <v>1</v>
      </c>
      <c r="OC54" s="716">
        <v>1</v>
      </c>
      <c r="OD54" s="716">
        <v>1</v>
      </c>
      <c r="OE54" s="716">
        <v>1</v>
      </c>
      <c r="OF54" s="716">
        <v>1</v>
      </c>
      <c r="OG54" s="717">
        <v>0</v>
      </c>
      <c r="OH54" s="717">
        <v>0</v>
      </c>
      <c r="OI54" s="716">
        <v>1</v>
      </c>
      <c r="OJ54" s="716">
        <v>1</v>
      </c>
      <c r="OK54" s="716">
        <v>1</v>
      </c>
      <c r="OL54" s="716">
        <v>1</v>
      </c>
      <c r="OM54" s="718">
        <v>0.65</v>
      </c>
      <c r="ON54" s="717">
        <v>0</v>
      </c>
      <c r="OO54" s="717">
        <v>0</v>
      </c>
      <c r="OP54" s="716">
        <v>1</v>
      </c>
      <c r="OQ54" s="716">
        <v>1</v>
      </c>
      <c r="OR54" s="716">
        <v>1</v>
      </c>
      <c r="OS54" s="716">
        <v>1</v>
      </c>
      <c r="OT54" s="718">
        <v>0.65</v>
      </c>
      <c r="OU54" s="717">
        <v>0</v>
      </c>
      <c r="OV54" s="717">
        <v>0</v>
      </c>
      <c r="OW54" s="716">
        <v>0</v>
      </c>
      <c r="OX54" s="716">
        <v>1</v>
      </c>
      <c r="OY54" s="716">
        <v>1</v>
      </c>
      <c r="OZ54" s="716">
        <v>1</v>
      </c>
      <c r="PA54" s="718">
        <v>0.65</v>
      </c>
      <c r="PB54" s="717">
        <v>0</v>
      </c>
      <c r="PC54" s="717">
        <v>0</v>
      </c>
      <c r="PD54" s="716">
        <v>1</v>
      </c>
      <c r="PE54" s="716">
        <v>1</v>
      </c>
      <c r="PF54" s="716">
        <v>1</v>
      </c>
      <c r="PG54" s="716">
        <v>0</v>
      </c>
      <c r="PH54" s="718">
        <v>0</v>
      </c>
      <c r="PI54" s="717">
        <v>0</v>
      </c>
      <c r="PJ54" s="717">
        <v>0</v>
      </c>
      <c r="PK54" s="716">
        <v>1</v>
      </c>
      <c r="PL54" s="716">
        <v>1</v>
      </c>
      <c r="PM54" s="716">
        <v>1</v>
      </c>
      <c r="PN54" s="716">
        <v>1</v>
      </c>
      <c r="PO54" s="718">
        <v>0.65</v>
      </c>
      <c r="PP54" s="717"/>
      <c r="PQ54" s="717"/>
      <c r="PR54" s="716">
        <v>1</v>
      </c>
      <c r="PS54" s="716">
        <v>1</v>
      </c>
      <c r="PT54" s="716">
        <v>1</v>
      </c>
      <c r="PU54" s="716">
        <v>1</v>
      </c>
      <c r="PV54" s="718">
        <v>0.65</v>
      </c>
      <c r="PW54" s="717"/>
      <c r="PX54" s="717"/>
      <c r="PY54" s="716">
        <v>1</v>
      </c>
      <c r="PZ54" s="716">
        <v>1</v>
      </c>
      <c r="QA54" s="716">
        <v>1</v>
      </c>
      <c r="QB54" s="716">
        <v>1</v>
      </c>
      <c r="QC54" s="718">
        <v>0.65</v>
      </c>
      <c r="QD54" s="717"/>
      <c r="QE54" s="717"/>
      <c r="QF54" s="716">
        <v>1</v>
      </c>
      <c r="QG54" s="716">
        <v>1</v>
      </c>
      <c r="QH54" s="716">
        <v>1</v>
      </c>
      <c r="QI54" s="716">
        <v>1</v>
      </c>
      <c r="QJ54" s="718">
        <v>0.65</v>
      </c>
      <c r="QK54" s="717"/>
      <c r="QL54" s="717"/>
      <c r="QM54" s="716">
        <v>1</v>
      </c>
      <c r="QN54" s="716">
        <v>1</v>
      </c>
      <c r="QO54" s="716">
        <v>1</v>
      </c>
      <c r="QP54" s="716">
        <v>1</v>
      </c>
      <c r="QQ54" s="718">
        <v>0.65</v>
      </c>
      <c r="QR54" s="717"/>
      <c r="QS54" s="717"/>
      <c r="QT54" s="716">
        <v>1</v>
      </c>
      <c r="QU54" s="716">
        <v>1</v>
      </c>
      <c r="QV54" s="716">
        <v>1</v>
      </c>
      <c r="QW54" s="716">
        <v>1</v>
      </c>
      <c r="QX54" s="718">
        <v>0.65</v>
      </c>
      <c r="QY54" s="717"/>
      <c r="QZ54" s="717"/>
      <c r="RA54" s="716">
        <v>1</v>
      </c>
      <c r="RB54" s="716">
        <v>1</v>
      </c>
      <c r="RC54" s="716">
        <v>1</v>
      </c>
      <c r="RD54" s="717"/>
      <c r="RE54" s="718">
        <v>0.65</v>
      </c>
      <c r="RF54" s="717"/>
      <c r="RG54" s="717"/>
      <c r="RH54" s="716">
        <v>1</v>
      </c>
      <c r="RI54" s="716">
        <v>1</v>
      </c>
      <c r="RJ54" s="716">
        <v>1</v>
      </c>
      <c r="RK54" s="716">
        <v>1</v>
      </c>
      <c r="RL54" s="718">
        <v>0.65</v>
      </c>
      <c r="RM54" s="717"/>
      <c r="RN54" s="717"/>
      <c r="RO54" s="716">
        <v>1</v>
      </c>
      <c r="RP54" s="716">
        <v>1</v>
      </c>
      <c r="RQ54" s="716">
        <v>1</v>
      </c>
      <c r="RR54" s="716">
        <v>1</v>
      </c>
      <c r="RS54" s="718">
        <v>0.65</v>
      </c>
      <c r="RT54" s="717"/>
      <c r="RU54" s="717"/>
      <c r="RV54" s="716">
        <v>1</v>
      </c>
      <c r="RW54" s="716">
        <v>1</v>
      </c>
      <c r="RX54" s="716">
        <v>1</v>
      </c>
      <c r="RY54" s="716">
        <v>1</v>
      </c>
      <c r="RZ54" s="718">
        <v>0.65</v>
      </c>
      <c r="SA54" s="717"/>
      <c r="SB54" s="717"/>
      <c r="SC54" s="716">
        <v>1</v>
      </c>
      <c r="SD54" s="716">
        <v>1</v>
      </c>
      <c r="SE54" s="716">
        <v>1</v>
      </c>
      <c r="SF54" s="716">
        <v>1</v>
      </c>
      <c r="SG54" s="718">
        <v>0.65</v>
      </c>
      <c r="SH54" s="717"/>
      <c r="SI54" s="717"/>
      <c r="SJ54" s="716">
        <v>1</v>
      </c>
      <c r="SK54" s="716">
        <v>1</v>
      </c>
      <c r="SL54" s="716">
        <v>1</v>
      </c>
      <c r="SM54" s="716">
        <v>1</v>
      </c>
      <c r="SN54" s="718">
        <v>0.65</v>
      </c>
      <c r="SO54" s="717"/>
      <c r="SP54" s="717"/>
      <c r="SQ54" s="716">
        <v>1</v>
      </c>
      <c r="SR54" s="716">
        <v>1</v>
      </c>
      <c r="SS54" s="716">
        <v>1</v>
      </c>
      <c r="ST54" s="716">
        <v>1</v>
      </c>
      <c r="SU54" s="762">
        <v>0.65</v>
      </c>
      <c r="SV54" s="755"/>
      <c r="SW54" s="749"/>
      <c r="SX54" s="748">
        <v>1</v>
      </c>
      <c r="SY54" s="748">
        <v>1</v>
      </c>
      <c r="SZ54" s="748">
        <v>1</v>
      </c>
      <c r="TA54" s="748">
        <v>1</v>
      </c>
      <c r="TB54" s="750">
        <v>0.65</v>
      </c>
      <c r="TC54" s="749"/>
      <c r="TD54" s="749"/>
      <c r="TE54" s="748">
        <v>1</v>
      </c>
      <c r="TF54" s="748">
        <v>1</v>
      </c>
      <c r="TG54" s="748">
        <v>1</v>
      </c>
      <c r="TH54" s="748">
        <v>1</v>
      </c>
      <c r="TI54" s="750">
        <v>0</v>
      </c>
      <c r="TJ54" s="749"/>
      <c r="TK54" s="749"/>
      <c r="TL54" s="748">
        <v>1</v>
      </c>
      <c r="TM54" s="748">
        <v>1</v>
      </c>
      <c r="TN54" s="748">
        <v>1</v>
      </c>
      <c r="TO54" s="748">
        <v>1</v>
      </c>
      <c r="TP54" s="750">
        <v>0.65</v>
      </c>
      <c r="TQ54" s="749"/>
      <c r="TR54" s="749"/>
      <c r="TS54" s="748">
        <v>1</v>
      </c>
      <c r="TT54" s="748">
        <v>1</v>
      </c>
      <c r="TU54" s="748">
        <v>1</v>
      </c>
      <c r="TV54" s="748">
        <v>1</v>
      </c>
      <c r="TW54" s="750">
        <v>0.65</v>
      </c>
      <c r="TX54" s="749"/>
      <c r="TY54" s="766"/>
      <c r="TZ54" s="761">
        <v>1</v>
      </c>
      <c r="UA54" s="756">
        <v>1</v>
      </c>
      <c r="UB54" s="748">
        <v>1</v>
      </c>
      <c r="UC54" s="748">
        <v>1</v>
      </c>
      <c r="UD54" s="750">
        <v>0.65</v>
      </c>
      <c r="UE54" s="749"/>
      <c r="UF54" s="749"/>
      <c r="UG54" s="748">
        <v>1</v>
      </c>
      <c r="UH54" s="748">
        <v>1</v>
      </c>
      <c r="UI54" s="748">
        <v>1</v>
      </c>
      <c r="UJ54" s="748">
        <v>1</v>
      </c>
      <c r="UK54" s="750">
        <v>0.65</v>
      </c>
      <c r="UL54" s="749"/>
      <c r="UM54" s="749"/>
      <c r="UN54" s="748">
        <v>1</v>
      </c>
      <c r="UO54" s="748">
        <v>1</v>
      </c>
      <c r="UP54" s="748">
        <v>1</v>
      </c>
      <c r="UQ54" s="748">
        <v>1</v>
      </c>
      <c r="UR54" s="750">
        <v>0.65</v>
      </c>
      <c r="US54" s="749"/>
      <c r="UT54" s="749"/>
      <c r="UU54" s="748">
        <v>1</v>
      </c>
      <c r="UV54" s="748">
        <v>1</v>
      </c>
      <c r="UW54" s="748">
        <v>1</v>
      </c>
      <c r="UX54" s="748">
        <v>1</v>
      </c>
      <c r="UY54" s="750">
        <v>0.65</v>
      </c>
      <c r="UZ54" s="749"/>
      <c r="VA54" s="749"/>
      <c r="VB54" s="748">
        <v>1</v>
      </c>
      <c r="VC54" s="767">
        <v>1</v>
      </c>
      <c r="VD54" s="761">
        <v>1</v>
      </c>
      <c r="VE54" s="761">
        <v>1</v>
      </c>
      <c r="VF54" s="762">
        <v>0.65</v>
      </c>
      <c r="VG54" s="763"/>
      <c r="VH54" s="763"/>
      <c r="VI54" s="761">
        <v>1</v>
      </c>
      <c r="VJ54" s="761">
        <v>1</v>
      </c>
      <c r="VK54" s="761">
        <v>1</v>
      </c>
      <c r="VL54" s="761">
        <v>1</v>
      </c>
      <c r="VM54" s="762">
        <v>0.65</v>
      </c>
      <c r="VN54" s="763"/>
      <c r="VO54" s="763"/>
      <c r="VP54" s="761">
        <v>1</v>
      </c>
      <c r="VQ54" s="761">
        <v>1</v>
      </c>
      <c r="VR54" s="761">
        <v>1</v>
      </c>
      <c r="VS54" s="761">
        <v>1</v>
      </c>
      <c r="VT54" s="762">
        <v>0.65</v>
      </c>
      <c r="VU54" s="763"/>
      <c r="VV54" s="763"/>
      <c r="VW54" s="761">
        <v>1</v>
      </c>
      <c r="VX54" s="761">
        <v>1</v>
      </c>
      <c r="VY54" s="761">
        <v>1</v>
      </c>
      <c r="VZ54" s="761">
        <v>1</v>
      </c>
      <c r="WA54" s="762">
        <v>0.65</v>
      </c>
      <c r="WB54" s="763"/>
      <c r="WC54" s="763"/>
      <c r="WD54" s="761">
        <v>1</v>
      </c>
      <c r="WE54" s="761">
        <v>1</v>
      </c>
      <c r="WF54" s="761">
        <v>1</v>
      </c>
      <c r="WG54" s="761">
        <v>1</v>
      </c>
      <c r="WH54" s="762">
        <v>0.65</v>
      </c>
      <c r="WI54" s="763"/>
      <c r="WJ54" s="763"/>
      <c r="WK54" s="761">
        <v>1</v>
      </c>
      <c r="WL54" s="761">
        <v>1</v>
      </c>
      <c r="WM54" s="761">
        <v>1</v>
      </c>
      <c r="WN54" s="761">
        <v>1</v>
      </c>
      <c r="WO54" s="762">
        <v>0.65</v>
      </c>
      <c r="WP54" s="763"/>
      <c r="WQ54" s="763"/>
      <c r="WR54" s="761">
        <v>0</v>
      </c>
      <c r="WS54" s="761">
        <v>0</v>
      </c>
      <c r="WT54" s="761">
        <v>1</v>
      </c>
      <c r="WU54" s="761">
        <v>1</v>
      </c>
      <c r="WV54" s="762">
        <v>0.65</v>
      </c>
      <c r="WW54" s="763"/>
      <c r="WX54" s="763"/>
      <c r="WY54" s="761">
        <v>1</v>
      </c>
      <c r="WZ54" s="761">
        <v>1</v>
      </c>
      <c r="XA54" s="761">
        <v>1</v>
      </c>
      <c r="XB54" s="761">
        <v>1</v>
      </c>
      <c r="XC54" s="762">
        <v>0.65</v>
      </c>
      <c r="XD54" s="763"/>
      <c r="XE54" s="763"/>
      <c r="XF54" s="761">
        <v>1</v>
      </c>
      <c r="XG54" s="761">
        <v>1</v>
      </c>
      <c r="XH54" s="761">
        <v>1</v>
      </c>
      <c r="XI54" s="761">
        <v>1</v>
      </c>
      <c r="XJ54" s="762">
        <v>0.65</v>
      </c>
      <c r="XK54" s="763"/>
      <c r="XL54" s="763"/>
      <c r="XM54" s="761">
        <v>1</v>
      </c>
      <c r="XN54" s="761">
        <v>1</v>
      </c>
      <c r="XO54" s="761">
        <v>1</v>
      </c>
      <c r="XP54" s="761">
        <v>1</v>
      </c>
      <c r="XQ54" s="762">
        <v>0.65</v>
      </c>
      <c r="XR54" s="763"/>
      <c r="XS54" s="763"/>
      <c r="XT54" s="761">
        <v>1</v>
      </c>
      <c r="XU54" s="761">
        <v>1</v>
      </c>
      <c r="XV54" s="761">
        <v>1</v>
      </c>
      <c r="XW54" s="761">
        <v>1</v>
      </c>
      <c r="XX54" s="762">
        <v>0.65</v>
      </c>
      <c r="XY54" s="763"/>
      <c r="XZ54" s="763"/>
      <c r="YA54" s="761">
        <v>1</v>
      </c>
      <c r="YB54" s="761">
        <v>1</v>
      </c>
      <c r="YC54" s="761">
        <v>1</v>
      </c>
      <c r="YD54" s="761">
        <v>1</v>
      </c>
      <c r="YE54" s="762">
        <v>0.65</v>
      </c>
      <c r="YF54" s="763"/>
      <c r="YG54" s="763"/>
      <c r="YH54" s="761">
        <v>1</v>
      </c>
      <c r="YI54" s="761">
        <v>1</v>
      </c>
      <c r="YJ54" s="761">
        <v>0</v>
      </c>
      <c r="YK54" s="761">
        <v>0</v>
      </c>
      <c r="YL54" s="761">
        <v>0</v>
      </c>
      <c r="YM54" s="763"/>
      <c r="YN54" s="763"/>
      <c r="YO54" s="761">
        <v>1</v>
      </c>
      <c r="YP54" s="761">
        <v>1</v>
      </c>
      <c r="YQ54" s="761">
        <v>1</v>
      </c>
      <c r="YR54" s="761">
        <v>0</v>
      </c>
      <c r="YS54" s="761">
        <v>0.65</v>
      </c>
      <c r="YT54" s="763"/>
      <c r="YU54" s="763"/>
      <c r="YV54" s="761">
        <v>1</v>
      </c>
      <c r="YW54" s="761">
        <v>0</v>
      </c>
      <c r="YX54" s="761">
        <v>1</v>
      </c>
      <c r="YY54" s="761">
        <v>1</v>
      </c>
      <c r="YZ54" s="762">
        <v>0.65</v>
      </c>
      <c r="ZA54" s="763"/>
      <c r="ZB54" s="763"/>
      <c r="ZC54" s="761">
        <v>1</v>
      </c>
      <c r="ZD54" s="761">
        <v>1</v>
      </c>
      <c r="ZE54" s="761">
        <v>1</v>
      </c>
      <c r="ZF54" s="761">
        <v>1</v>
      </c>
      <c r="ZG54" s="762">
        <v>0.65</v>
      </c>
      <c r="ZH54" s="763"/>
      <c r="ZI54" s="763"/>
      <c r="ZJ54" s="761">
        <v>1</v>
      </c>
      <c r="ZK54" s="761">
        <v>1</v>
      </c>
      <c r="ZL54" s="761">
        <v>1</v>
      </c>
      <c r="ZM54" s="761">
        <v>1</v>
      </c>
      <c r="ZN54" s="762">
        <v>0.65</v>
      </c>
      <c r="ZO54" s="763"/>
      <c r="ZP54" s="763"/>
      <c r="ZQ54" s="761">
        <v>1</v>
      </c>
      <c r="ZR54" s="761">
        <v>1</v>
      </c>
      <c r="ZS54" s="761">
        <v>1</v>
      </c>
      <c r="ZT54" s="761">
        <v>1</v>
      </c>
      <c r="ZU54" s="762">
        <v>0.65</v>
      </c>
      <c r="ZV54" s="763"/>
      <c r="ZW54" s="763"/>
      <c r="ZX54" s="761">
        <v>1</v>
      </c>
      <c r="ZY54" s="761">
        <v>1</v>
      </c>
      <c r="ZZ54" s="761">
        <v>1</v>
      </c>
      <c r="AAA54" s="761">
        <v>1</v>
      </c>
      <c r="AAB54" s="762">
        <v>0.65</v>
      </c>
      <c r="AAC54" s="763"/>
      <c r="AAD54" s="763"/>
      <c r="AAE54" s="761">
        <v>1</v>
      </c>
      <c r="AAF54" s="761">
        <v>1</v>
      </c>
      <c r="AAG54" s="761">
        <v>1</v>
      </c>
      <c r="AAH54" s="761">
        <v>1</v>
      </c>
      <c r="AAI54" s="762">
        <v>0.65</v>
      </c>
      <c r="AAJ54" s="763"/>
      <c r="AAK54" s="763"/>
      <c r="AAL54" s="761">
        <v>1</v>
      </c>
      <c r="AAM54" s="761">
        <v>1</v>
      </c>
      <c r="AAN54" s="761">
        <v>1</v>
      </c>
      <c r="AAO54" s="761">
        <v>1</v>
      </c>
      <c r="AAP54" s="762">
        <v>0.65</v>
      </c>
      <c r="AAQ54" s="763"/>
      <c r="AAR54" s="763"/>
      <c r="AAS54" s="761">
        <v>1</v>
      </c>
      <c r="AAT54" s="761">
        <v>1</v>
      </c>
      <c r="AAU54" s="761">
        <v>1</v>
      </c>
      <c r="AAV54" s="761">
        <v>1</v>
      </c>
      <c r="AAW54" s="762">
        <v>0.65</v>
      </c>
      <c r="AAX54" s="763"/>
      <c r="AAY54" s="763"/>
      <c r="AAZ54" s="761">
        <v>1</v>
      </c>
      <c r="ABA54" s="761">
        <v>1</v>
      </c>
      <c r="ABB54" s="761">
        <v>1</v>
      </c>
      <c r="ABC54" s="761">
        <v>1</v>
      </c>
      <c r="ABD54" s="762">
        <v>0.65</v>
      </c>
      <c r="ABE54" s="763"/>
      <c r="ABF54" s="763"/>
      <c r="ABG54" s="761">
        <v>1</v>
      </c>
      <c r="ABH54" s="761">
        <v>1</v>
      </c>
      <c r="ABI54" s="761">
        <v>1</v>
      </c>
      <c r="ABJ54" s="761">
        <v>1</v>
      </c>
      <c r="ABK54" s="762">
        <v>0.65</v>
      </c>
      <c r="ABL54" s="763"/>
      <c r="ABM54" s="763"/>
      <c r="ABN54" s="761">
        <v>1</v>
      </c>
      <c r="ABO54" s="761">
        <v>1</v>
      </c>
      <c r="ABP54" s="761">
        <v>1</v>
      </c>
      <c r="ABQ54" s="761">
        <v>1</v>
      </c>
      <c r="ABR54" s="762">
        <v>0.65</v>
      </c>
      <c r="ABS54" s="763"/>
      <c r="ABT54" s="763"/>
      <c r="ABU54" s="761">
        <v>1</v>
      </c>
      <c r="ABV54" s="761">
        <v>1</v>
      </c>
      <c r="ABW54" s="761">
        <v>1</v>
      </c>
      <c r="ABX54" s="761">
        <v>1</v>
      </c>
      <c r="ABY54" s="762">
        <v>0.65</v>
      </c>
      <c r="ABZ54" s="763"/>
      <c r="ACA54" s="763"/>
      <c r="ACB54" s="761">
        <v>1</v>
      </c>
      <c r="ACC54" s="761">
        <v>1</v>
      </c>
      <c r="ACD54" s="761">
        <v>1</v>
      </c>
      <c r="ACE54" s="761">
        <v>1</v>
      </c>
      <c r="ACF54" s="762">
        <v>0.65</v>
      </c>
      <c r="ACG54" s="763"/>
      <c r="ACH54" s="763"/>
      <c r="ACI54" s="761">
        <v>0</v>
      </c>
      <c r="ACJ54" s="761">
        <v>1</v>
      </c>
      <c r="ACK54" s="761">
        <v>1</v>
      </c>
      <c r="ACL54" s="761">
        <v>1</v>
      </c>
      <c r="ACM54" s="762">
        <v>0.65</v>
      </c>
      <c r="ACN54" s="763"/>
      <c r="ACO54" s="763"/>
      <c r="ACP54" s="761">
        <v>1</v>
      </c>
      <c r="ACQ54" s="761">
        <v>1</v>
      </c>
      <c r="ACR54" s="761">
        <v>1</v>
      </c>
      <c r="ACS54" s="761">
        <v>1</v>
      </c>
      <c r="ACT54" s="762">
        <v>0.65</v>
      </c>
      <c r="ACU54" s="763"/>
      <c r="ACV54" s="763"/>
      <c r="ACW54" s="761">
        <v>1</v>
      </c>
      <c r="ACX54" s="761">
        <v>1</v>
      </c>
      <c r="ACY54" s="761">
        <v>1</v>
      </c>
      <c r="ACZ54" s="761">
        <v>1</v>
      </c>
      <c r="ADA54" s="762">
        <v>0.65</v>
      </c>
      <c r="ADB54" s="763"/>
      <c r="ADC54" s="763"/>
      <c r="ADD54" s="761">
        <v>1</v>
      </c>
      <c r="ADE54" s="761">
        <v>1</v>
      </c>
      <c r="ADF54" s="761">
        <v>1</v>
      </c>
      <c r="ADG54" s="761">
        <v>1</v>
      </c>
      <c r="ADH54" s="762">
        <v>0</v>
      </c>
      <c r="ADI54" s="763"/>
      <c r="ADJ54" s="763"/>
      <c r="ADK54" s="761">
        <v>1</v>
      </c>
      <c r="ADL54" s="761">
        <v>1</v>
      </c>
      <c r="ADM54" s="761">
        <v>1</v>
      </c>
      <c r="ADN54" s="761">
        <v>1</v>
      </c>
      <c r="ADO54" s="762">
        <v>0.65</v>
      </c>
      <c r="ADP54" s="763"/>
      <c r="ADQ54" s="763"/>
      <c r="ADR54" s="761">
        <v>1</v>
      </c>
      <c r="ADS54" s="761">
        <v>1</v>
      </c>
      <c r="ADT54" s="761">
        <v>1</v>
      </c>
      <c r="ADU54" s="761">
        <v>1</v>
      </c>
      <c r="ADV54" s="762">
        <v>0.65</v>
      </c>
      <c r="ADW54" s="763"/>
      <c r="ADX54" s="763"/>
      <c r="ADY54" s="761">
        <v>1</v>
      </c>
      <c r="ADZ54" s="761">
        <v>1</v>
      </c>
      <c r="AEA54" s="761">
        <v>1</v>
      </c>
      <c r="AEB54" s="761">
        <v>1</v>
      </c>
      <c r="AEC54" s="762">
        <v>0.65</v>
      </c>
      <c r="AED54" s="763"/>
      <c r="AEE54" s="763"/>
      <c r="AEF54" s="761">
        <v>1</v>
      </c>
      <c r="AEG54" s="761">
        <v>1</v>
      </c>
      <c r="AEH54" s="761">
        <v>1</v>
      </c>
      <c r="AEI54" s="761">
        <v>1</v>
      </c>
      <c r="AEJ54" s="762">
        <v>0.65</v>
      </c>
      <c r="AEK54" s="763"/>
      <c r="AEL54" s="763"/>
      <c r="AEM54" s="761">
        <v>1</v>
      </c>
      <c r="AEN54" s="761">
        <v>1</v>
      </c>
      <c r="AEO54" s="761">
        <v>1</v>
      </c>
      <c r="AEP54" s="761">
        <v>0</v>
      </c>
      <c r="AEQ54" s="762">
        <v>0.65</v>
      </c>
      <c r="AER54" s="763"/>
      <c r="AES54" s="763"/>
      <c r="AET54" s="761">
        <v>1</v>
      </c>
      <c r="AEU54" s="761">
        <v>1</v>
      </c>
      <c r="AEV54" s="761">
        <v>1</v>
      </c>
      <c r="AEW54" s="761">
        <v>1</v>
      </c>
      <c r="AEX54" s="762">
        <v>0.65</v>
      </c>
      <c r="AEY54" s="763"/>
      <c r="AEZ54" s="763"/>
      <c r="AFA54" s="761">
        <v>1</v>
      </c>
      <c r="AFB54" s="761">
        <v>1</v>
      </c>
      <c r="AFC54" s="761">
        <v>1</v>
      </c>
      <c r="AFD54" s="761">
        <v>1</v>
      </c>
      <c r="AFE54" s="762">
        <v>0.65</v>
      </c>
      <c r="AFF54" s="763"/>
      <c r="AFG54" s="763"/>
      <c r="AFH54" s="761">
        <v>1</v>
      </c>
      <c r="AFI54" s="761">
        <v>1</v>
      </c>
      <c r="AFJ54" s="761">
        <v>1</v>
      </c>
      <c r="AFK54" s="761">
        <v>1</v>
      </c>
      <c r="AFL54" s="762">
        <v>0.65</v>
      </c>
      <c r="AFM54" s="763"/>
      <c r="AFN54" s="763"/>
      <c r="AFO54" s="761">
        <v>1</v>
      </c>
      <c r="AFP54" s="761">
        <v>1</v>
      </c>
      <c r="AFQ54" s="761">
        <v>1</v>
      </c>
      <c r="AFR54" s="761">
        <v>1</v>
      </c>
      <c r="AFS54" s="762">
        <v>0.65</v>
      </c>
      <c r="AFT54" s="763"/>
      <c r="AFU54" s="763"/>
      <c r="AFV54" s="761">
        <v>1</v>
      </c>
      <c r="AFW54" s="761">
        <v>1</v>
      </c>
      <c r="AFX54" s="761">
        <v>1</v>
      </c>
      <c r="AFY54" s="761">
        <v>1</v>
      </c>
      <c r="AFZ54" s="762">
        <v>0.65</v>
      </c>
      <c r="AGA54" s="763"/>
      <c r="AGB54" s="763"/>
      <c r="AGC54" s="761">
        <v>1</v>
      </c>
      <c r="AGD54" s="761">
        <v>1</v>
      </c>
      <c r="AGE54" s="761">
        <v>1</v>
      </c>
      <c r="AGF54" s="761">
        <v>1</v>
      </c>
      <c r="AGG54" s="762">
        <v>0.65</v>
      </c>
      <c r="AGH54" s="763"/>
      <c r="AGI54" s="763"/>
      <c r="AGJ54" s="761">
        <v>1</v>
      </c>
      <c r="AGK54" s="761">
        <v>1</v>
      </c>
      <c r="AGL54" s="761">
        <v>1</v>
      </c>
      <c r="AGM54" s="761">
        <v>1</v>
      </c>
      <c r="AGN54" s="762">
        <v>0.65</v>
      </c>
      <c r="AGO54" s="763"/>
      <c r="AGP54" s="763"/>
      <c r="AGQ54" s="761">
        <v>1</v>
      </c>
      <c r="AGR54" s="761">
        <v>1</v>
      </c>
      <c r="AGS54" s="761">
        <v>1</v>
      </c>
      <c r="AGT54" s="761">
        <v>1</v>
      </c>
      <c r="AGU54" s="762">
        <v>0.65</v>
      </c>
      <c r="AGV54" s="763"/>
      <c r="AGW54" s="763"/>
      <c r="AGX54" s="761">
        <v>1</v>
      </c>
      <c r="AGY54" s="761">
        <v>1</v>
      </c>
      <c r="AGZ54" s="761">
        <v>1</v>
      </c>
      <c r="AHA54" s="761">
        <v>1</v>
      </c>
      <c r="AHB54" s="762">
        <v>0.65</v>
      </c>
      <c r="AHC54" s="763"/>
      <c r="AHD54" s="763"/>
      <c r="AHE54" s="761">
        <v>1</v>
      </c>
      <c r="AHF54" s="761">
        <v>1</v>
      </c>
      <c r="AHG54" s="761">
        <v>1</v>
      </c>
      <c r="AHH54" s="761">
        <v>1</v>
      </c>
      <c r="AHI54" s="762">
        <v>0</v>
      </c>
      <c r="AHJ54" s="763"/>
      <c r="AHK54" s="763"/>
      <c r="AHL54" s="761">
        <v>1</v>
      </c>
      <c r="AHM54" s="761">
        <v>1</v>
      </c>
      <c r="AHN54" s="761">
        <v>1</v>
      </c>
      <c r="AHO54" s="761">
        <v>1</v>
      </c>
      <c r="AHP54" s="762">
        <v>0.65</v>
      </c>
      <c r="AHQ54" s="763"/>
      <c r="AHR54" s="763"/>
      <c r="AHS54" s="761">
        <v>1</v>
      </c>
      <c r="AHT54" s="761">
        <v>1</v>
      </c>
      <c r="AHU54" s="761">
        <v>1</v>
      </c>
      <c r="AHV54" s="761">
        <v>1</v>
      </c>
      <c r="AHW54" s="762">
        <v>0.65</v>
      </c>
      <c r="AHX54" s="763"/>
      <c r="AHY54" s="763"/>
      <c r="AHZ54" s="761">
        <v>1</v>
      </c>
      <c r="AIA54" s="761">
        <v>1</v>
      </c>
      <c r="AIB54" s="761">
        <v>1</v>
      </c>
      <c r="AIC54" s="761">
        <v>1</v>
      </c>
      <c r="AID54" s="762">
        <v>0.65</v>
      </c>
      <c r="AIE54" s="763"/>
      <c r="AIF54" s="763"/>
      <c r="AIG54" s="761">
        <v>1</v>
      </c>
      <c r="AIH54" s="761">
        <v>1</v>
      </c>
      <c r="AII54" s="761">
        <v>1</v>
      </c>
      <c r="AIJ54" s="761">
        <v>1</v>
      </c>
      <c r="AIK54" s="762">
        <v>0.65</v>
      </c>
      <c r="AIL54" s="763"/>
      <c r="AIM54" s="763"/>
      <c r="AIN54" s="761">
        <v>1</v>
      </c>
      <c r="AIO54" s="761">
        <v>1</v>
      </c>
      <c r="AIP54" s="761">
        <v>1</v>
      </c>
      <c r="AIQ54" s="761">
        <v>1</v>
      </c>
      <c r="AIR54" s="762">
        <v>0.65</v>
      </c>
      <c r="AIS54" s="763"/>
      <c r="AIT54" s="763"/>
      <c r="AIU54" s="761">
        <v>1</v>
      </c>
      <c r="AIV54" s="761">
        <v>1</v>
      </c>
      <c r="AIW54" s="761">
        <v>1</v>
      </c>
      <c r="AIX54" s="761">
        <v>1</v>
      </c>
      <c r="AIY54" s="762">
        <v>0.65</v>
      </c>
      <c r="AIZ54" s="763"/>
      <c r="AJA54" s="763"/>
      <c r="AJB54" s="761">
        <v>1</v>
      </c>
      <c r="AJC54" s="761">
        <v>1</v>
      </c>
      <c r="AJD54" s="761">
        <v>1</v>
      </c>
      <c r="AJE54" s="761">
        <v>1</v>
      </c>
      <c r="AJF54" s="762">
        <v>0.65</v>
      </c>
      <c r="AJG54" s="763"/>
      <c r="AJH54" s="763"/>
      <c r="AJI54" s="761">
        <v>1</v>
      </c>
      <c r="AJJ54" s="761">
        <v>1</v>
      </c>
      <c r="AJK54" s="761">
        <v>1</v>
      </c>
      <c r="AJL54" s="761">
        <v>1</v>
      </c>
      <c r="AJM54" s="762">
        <v>0.65</v>
      </c>
      <c r="AJN54" s="763"/>
      <c r="AJO54" s="763"/>
      <c r="AJP54" s="761">
        <v>1</v>
      </c>
      <c r="AJQ54" s="761">
        <v>1</v>
      </c>
      <c r="AJR54" s="761">
        <v>1</v>
      </c>
      <c r="AJS54" s="761">
        <v>1</v>
      </c>
      <c r="AJT54" s="762">
        <v>0.65</v>
      </c>
      <c r="AJU54" s="763"/>
      <c r="AJV54" s="763"/>
      <c r="AJW54" s="761">
        <v>1</v>
      </c>
      <c r="AJX54" s="761">
        <v>1</v>
      </c>
      <c r="AJY54" s="761">
        <v>1</v>
      </c>
      <c r="AJZ54" s="761">
        <v>1</v>
      </c>
      <c r="AKA54" s="762">
        <v>0.65</v>
      </c>
      <c r="AKB54" s="763"/>
      <c r="AKC54" s="763"/>
      <c r="AKD54" s="761">
        <v>1</v>
      </c>
      <c r="AKE54" s="761">
        <v>1</v>
      </c>
      <c r="AKF54" s="761">
        <v>1</v>
      </c>
      <c r="AKG54" s="761">
        <v>1</v>
      </c>
      <c r="AKH54" s="762">
        <v>0.65</v>
      </c>
      <c r="AKI54" s="763"/>
      <c r="AKJ54" s="763"/>
      <c r="AKK54" s="761">
        <v>1</v>
      </c>
      <c r="AKL54" s="761">
        <v>1</v>
      </c>
      <c r="AKM54" s="761">
        <v>1</v>
      </c>
      <c r="AKN54" s="761">
        <v>1</v>
      </c>
      <c r="AKO54" s="762">
        <v>0.65</v>
      </c>
      <c r="AKP54" s="763"/>
      <c r="AKQ54" s="763"/>
      <c r="AKR54" s="761">
        <v>1</v>
      </c>
      <c r="AKS54" s="761">
        <v>1</v>
      </c>
      <c r="AKT54" s="761">
        <v>0</v>
      </c>
      <c r="AKU54" s="761">
        <v>1</v>
      </c>
      <c r="AKV54" s="762">
        <v>0.65</v>
      </c>
      <c r="AKW54" s="763"/>
      <c r="AKX54" s="763"/>
      <c r="AKY54" s="761">
        <v>1</v>
      </c>
      <c r="AKZ54" s="761">
        <v>1</v>
      </c>
      <c r="ALA54" s="761">
        <v>1</v>
      </c>
      <c r="ALB54" s="761">
        <v>1</v>
      </c>
      <c r="ALC54" s="762">
        <v>0.65</v>
      </c>
      <c r="ALD54" s="763"/>
      <c r="ALE54" s="763"/>
      <c r="ALF54" s="761">
        <v>1</v>
      </c>
      <c r="ALG54" s="761">
        <v>1</v>
      </c>
      <c r="ALH54" s="761">
        <v>1</v>
      </c>
      <c r="ALI54" s="761">
        <v>1</v>
      </c>
      <c r="ALJ54" s="762">
        <v>0.65</v>
      </c>
      <c r="ALK54" s="763"/>
      <c r="ALL54" s="763"/>
      <c r="ALM54" s="761">
        <v>1</v>
      </c>
      <c r="ALN54" s="761">
        <v>1</v>
      </c>
      <c r="ALO54" s="761">
        <v>1</v>
      </c>
      <c r="ALP54" s="761">
        <v>1</v>
      </c>
      <c r="ALQ54" s="762">
        <v>0.65</v>
      </c>
      <c r="ALR54" s="763"/>
      <c r="ALS54" s="763"/>
      <c r="ALT54" s="761">
        <v>1</v>
      </c>
      <c r="ALU54" s="761">
        <v>1</v>
      </c>
      <c r="ALV54" s="761">
        <v>1</v>
      </c>
      <c r="ALW54" s="761">
        <v>1</v>
      </c>
      <c r="ALX54" s="762">
        <v>0.65</v>
      </c>
      <c r="ALY54" s="763"/>
      <c r="ALZ54" s="763"/>
      <c r="AMA54" s="761">
        <v>1</v>
      </c>
      <c r="AMB54" s="761">
        <v>1</v>
      </c>
      <c r="AMC54" s="761">
        <v>1</v>
      </c>
      <c r="AMD54" s="761">
        <v>1</v>
      </c>
      <c r="AME54" s="762">
        <v>0.65</v>
      </c>
      <c r="AMF54" s="763"/>
      <c r="AMG54" s="763"/>
      <c r="AMH54" s="761">
        <v>1</v>
      </c>
      <c r="AMI54" s="761">
        <v>1</v>
      </c>
      <c r="AMJ54" s="761">
        <v>1</v>
      </c>
      <c r="AMK54" s="761">
        <v>0</v>
      </c>
      <c r="AML54" s="762">
        <v>0</v>
      </c>
      <c r="AMM54" s="763"/>
      <c r="AMN54" s="763"/>
      <c r="AMO54" s="761">
        <v>1</v>
      </c>
      <c r="AMP54" s="761">
        <v>1</v>
      </c>
      <c r="AMQ54" s="761">
        <v>1</v>
      </c>
      <c r="AMR54" s="761">
        <v>0</v>
      </c>
      <c r="AMS54" s="762">
        <v>0</v>
      </c>
      <c r="AMT54" s="763"/>
      <c r="AMU54" s="763"/>
      <c r="AMV54" s="761">
        <v>1</v>
      </c>
      <c r="AMW54" s="761">
        <v>1</v>
      </c>
      <c r="AMX54" s="761">
        <v>0</v>
      </c>
      <c r="AMY54" s="761">
        <v>1</v>
      </c>
      <c r="AMZ54" s="762">
        <v>0.65</v>
      </c>
      <c r="ANA54" s="763"/>
      <c r="ANB54" s="763"/>
      <c r="ANC54" s="761">
        <v>1</v>
      </c>
      <c r="AND54" s="761">
        <v>1</v>
      </c>
      <c r="ANE54" s="761">
        <v>1</v>
      </c>
      <c r="ANF54" s="761">
        <v>1</v>
      </c>
      <c r="ANG54" s="762">
        <v>0.65</v>
      </c>
      <c r="ANH54" s="763"/>
      <c r="ANI54" s="763"/>
      <c r="ANJ54" s="761">
        <v>1</v>
      </c>
      <c r="ANK54" s="761">
        <v>1</v>
      </c>
      <c r="ANL54" s="761">
        <v>1</v>
      </c>
      <c r="ANM54" s="761">
        <v>1</v>
      </c>
      <c r="ANN54" s="762">
        <v>0.65</v>
      </c>
      <c r="ANO54" s="763"/>
      <c r="ANP54" s="763"/>
      <c r="ANQ54" s="761">
        <v>1</v>
      </c>
      <c r="ANR54" s="761">
        <v>1</v>
      </c>
      <c r="ANS54" s="761">
        <v>1</v>
      </c>
      <c r="ANT54" s="761">
        <v>1</v>
      </c>
      <c r="ANU54" s="762">
        <v>0.65</v>
      </c>
      <c r="ANV54" s="763"/>
      <c r="ANW54" s="763"/>
      <c r="ANX54" s="761">
        <v>1</v>
      </c>
      <c r="ANY54" s="761">
        <v>1</v>
      </c>
      <c r="ANZ54" s="761">
        <v>1</v>
      </c>
      <c r="AOA54" s="761">
        <v>1</v>
      </c>
      <c r="AOB54" s="762">
        <v>0.65</v>
      </c>
      <c r="AOC54" s="763"/>
      <c r="AOD54" s="763"/>
      <c r="AOE54" s="761">
        <v>1</v>
      </c>
      <c r="AOF54" s="761">
        <v>1</v>
      </c>
      <c r="AOG54" s="761">
        <v>1</v>
      </c>
      <c r="AOH54" s="761">
        <v>1</v>
      </c>
      <c r="AOI54" s="762">
        <v>0.65</v>
      </c>
      <c r="AOJ54" s="763"/>
      <c r="AOK54" s="763"/>
      <c r="AOL54" s="761">
        <v>1</v>
      </c>
      <c r="AOM54" s="761">
        <v>1</v>
      </c>
      <c r="AON54" s="761">
        <v>1</v>
      </c>
      <c r="AOO54" s="761">
        <v>1</v>
      </c>
      <c r="AOP54" s="762">
        <v>0.65</v>
      </c>
      <c r="AOQ54" s="763"/>
      <c r="AOR54" s="763"/>
      <c r="AOS54" s="761">
        <v>1</v>
      </c>
      <c r="AOT54" s="761">
        <v>1</v>
      </c>
      <c r="AOU54" s="761">
        <v>1</v>
      </c>
      <c r="AOV54" s="761">
        <v>1</v>
      </c>
      <c r="AOW54" s="762">
        <v>0.65</v>
      </c>
    </row>
    <row r="55" spans="1:1089" s="764" customFormat="1" ht="10.5" customHeight="1">
      <c r="A55" s="771" t="s">
        <v>202</v>
      </c>
      <c r="B55" s="771" t="s">
        <v>203</v>
      </c>
      <c r="C55" s="772" t="str">
        <f>A55&amp;" "&amp;B55</f>
        <v>Fast White Cat</v>
      </c>
      <c r="D55" s="771" t="s">
        <v>139</v>
      </c>
      <c r="E55" s="771" t="s">
        <v>9</v>
      </c>
      <c r="F55" s="757"/>
      <c r="G55" s="713">
        <v>1</v>
      </c>
      <c r="H55" s="713">
        <v>1</v>
      </c>
      <c r="I55" s="713">
        <v>1</v>
      </c>
      <c r="J55" s="713">
        <v>1</v>
      </c>
      <c r="K55" s="714">
        <f>65%*400%</f>
        <v>2.6</v>
      </c>
      <c r="L55" s="715">
        <v>0</v>
      </c>
      <c r="M55" s="715">
        <v>0</v>
      </c>
      <c r="N55" s="713">
        <v>1</v>
      </c>
      <c r="O55" s="713">
        <v>1</v>
      </c>
      <c r="P55" s="713">
        <v>1</v>
      </c>
      <c r="Q55" s="713">
        <v>1</v>
      </c>
      <c r="R55" s="714">
        <f>65%*400%</f>
        <v>2.6</v>
      </c>
      <c r="S55" s="715">
        <v>0</v>
      </c>
      <c r="T55" s="715">
        <v>0</v>
      </c>
      <c r="U55" s="713">
        <v>1</v>
      </c>
      <c r="V55" s="713">
        <v>1</v>
      </c>
      <c r="W55" s="713">
        <v>1</v>
      </c>
      <c r="X55" s="713">
        <v>1</v>
      </c>
      <c r="Y55" s="714">
        <f>65%*400%</f>
        <v>2.6</v>
      </c>
      <c r="Z55" s="715">
        <v>0</v>
      </c>
      <c r="AA55" s="715">
        <v>0</v>
      </c>
      <c r="AB55" s="713">
        <v>1</v>
      </c>
      <c r="AC55" s="713">
        <v>1</v>
      </c>
      <c r="AD55" s="713">
        <v>1</v>
      </c>
      <c r="AE55" s="713">
        <v>1</v>
      </c>
      <c r="AF55" s="714">
        <f>65%*400%</f>
        <v>2.6</v>
      </c>
      <c r="AG55" s="715">
        <v>0</v>
      </c>
      <c r="AH55" s="715">
        <v>0</v>
      </c>
      <c r="AI55" s="713">
        <v>1</v>
      </c>
      <c r="AJ55" s="713">
        <v>1</v>
      </c>
      <c r="AK55" s="713">
        <v>1</v>
      </c>
      <c r="AL55" s="713">
        <v>1</v>
      </c>
      <c r="AM55" s="714">
        <f>65%*400%</f>
        <v>2.6</v>
      </c>
      <c r="AN55" s="715">
        <v>0</v>
      </c>
      <c r="AO55" s="715">
        <v>0</v>
      </c>
      <c r="AP55" s="713">
        <v>1</v>
      </c>
      <c r="AQ55" s="713">
        <v>1</v>
      </c>
      <c r="AR55" s="713">
        <v>1</v>
      </c>
      <c r="AS55" s="713">
        <v>1</v>
      </c>
      <c r="AT55" s="714">
        <f>65%*400%</f>
        <v>2.6</v>
      </c>
      <c r="AU55" s="715">
        <v>0</v>
      </c>
      <c r="AV55" s="715">
        <v>0</v>
      </c>
      <c r="AW55" s="713">
        <v>1</v>
      </c>
      <c r="AX55" s="713">
        <v>1</v>
      </c>
      <c r="AY55" s="713">
        <v>1</v>
      </c>
      <c r="AZ55" s="713">
        <v>1</v>
      </c>
      <c r="BA55" s="714">
        <f>65%*400%</f>
        <v>2.6</v>
      </c>
      <c r="BB55" s="715">
        <v>0</v>
      </c>
      <c r="BC55" s="715">
        <v>0</v>
      </c>
      <c r="BD55" s="716">
        <v>1</v>
      </c>
      <c r="BE55" s="716">
        <v>1</v>
      </c>
      <c r="BF55" s="716">
        <v>1</v>
      </c>
      <c r="BG55" s="716">
        <v>1</v>
      </c>
      <c r="BH55" s="716">
        <v>1</v>
      </c>
      <c r="BI55" s="717">
        <v>0</v>
      </c>
      <c r="BJ55" s="717">
        <v>0</v>
      </c>
      <c r="BK55" s="716">
        <v>1</v>
      </c>
      <c r="BL55" s="716">
        <v>1</v>
      </c>
      <c r="BM55" s="716">
        <v>1</v>
      </c>
      <c r="BN55" s="716">
        <v>1</v>
      </c>
      <c r="BO55" s="718">
        <v>1</v>
      </c>
      <c r="BP55" s="717">
        <v>0</v>
      </c>
      <c r="BQ55" s="717">
        <v>0</v>
      </c>
      <c r="BR55" s="716">
        <v>1</v>
      </c>
      <c r="BS55" s="716">
        <v>1</v>
      </c>
      <c r="BT55" s="716">
        <v>1</v>
      </c>
      <c r="BU55" s="716">
        <v>1</v>
      </c>
      <c r="BV55" s="718">
        <v>1</v>
      </c>
      <c r="BW55" s="717">
        <v>0</v>
      </c>
      <c r="BX55" s="717">
        <v>0</v>
      </c>
      <c r="BY55" s="716">
        <v>1</v>
      </c>
      <c r="BZ55" s="716">
        <v>1</v>
      </c>
      <c r="CA55" s="716">
        <v>1</v>
      </c>
      <c r="CB55" s="716">
        <v>1</v>
      </c>
      <c r="CC55" s="718">
        <v>1</v>
      </c>
      <c r="CD55" s="717">
        <v>0</v>
      </c>
      <c r="CE55" s="717">
        <v>0</v>
      </c>
      <c r="CF55" s="716">
        <v>1</v>
      </c>
      <c r="CG55" s="716">
        <v>1</v>
      </c>
      <c r="CH55" s="716">
        <v>1</v>
      </c>
      <c r="CI55" s="716">
        <v>1</v>
      </c>
      <c r="CJ55" s="718">
        <v>1</v>
      </c>
      <c r="CK55" s="717">
        <v>0</v>
      </c>
      <c r="CL55" s="717">
        <v>0</v>
      </c>
      <c r="CM55" s="716">
        <v>1</v>
      </c>
      <c r="CN55" s="716">
        <v>1</v>
      </c>
      <c r="CO55" s="716">
        <v>1</v>
      </c>
      <c r="CP55" s="716">
        <v>1</v>
      </c>
      <c r="CQ55" s="718">
        <v>1</v>
      </c>
      <c r="CR55" s="717">
        <v>0</v>
      </c>
      <c r="CS55" s="717">
        <v>0</v>
      </c>
      <c r="CT55" s="716">
        <v>0</v>
      </c>
      <c r="CU55" s="716">
        <v>0</v>
      </c>
      <c r="CV55" s="716">
        <v>0</v>
      </c>
      <c r="CW55" s="716">
        <v>0</v>
      </c>
      <c r="CX55" s="716">
        <v>0</v>
      </c>
      <c r="CY55" s="717">
        <v>0</v>
      </c>
      <c r="CZ55" s="717">
        <v>0</v>
      </c>
      <c r="DA55" s="716">
        <v>1</v>
      </c>
      <c r="DB55" s="716">
        <v>1</v>
      </c>
      <c r="DC55" s="716">
        <v>1</v>
      </c>
      <c r="DD55" s="716">
        <v>1</v>
      </c>
      <c r="DE55" s="718">
        <v>1</v>
      </c>
      <c r="DF55" s="717">
        <v>0</v>
      </c>
      <c r="DG55" s="717">
        <v>0</v>
      </c>
      <c r="DH55" s="716">
        <v>1</v>
      </c>
      <c r="DI55" s="716">
        <v>1</v>
      </c>
      <c r="DJ55" s="716">
        <v>1</v>
      </c>
      <c r="DK55" s="716">
        <v>1</v>
      </c>
      <c r="DL55" s="718">
        <v>1</v>
      </c>
      <c r="DM55" s="717">
        <v>0</v>
      </c>
      <c r="DN55" s="717">
        <v>0</v>
      </c>
      <c r="DO55" s="716">
        <v>1</v>
      </c>
      <c r="DP55" s="716">
        <v>1</v>
      </c>
      <c r="DQ55" s="716">
        <v>1</v>
      </c>
      <c r="DR55" s="716">
        <v>1</v>
      </c>
      <c r="DS55" s="718">
        <v>1</v>
      </c>
      <c r="DT55" s="717">
        <v>0</v>
      </c>
      <c r="DU55" s="717">
        <v>0</v>
      </c>
      <c r="DV55" s="716">
        <v>1</v>
      </c>
      <c r="DW55" s="716">
        <v>1</v>
      </c>
      <c r="DX55" s="716">
        <v>1</v>
      </c>
      <c r="DY55" s="716">
        <v>1</v>
      </c>
      <c r="DZ55" s="718">
        <v>1</v>
      </c>
      <c r="EA55" s="717">
        <v>0</v>
      </c>
      <c r="EB55" s="717">
        <v>0</v>
      </c>
      <c r="EC55" s="716">
        <v>1</v>
      </c>
      <c r="ED55" s="716">
        <v>1</v>
      </c>
      <c r="EE55" s="716">
        <v>1</v>
      </c>
      <c r="EF55" s="716">
        <v>1</v>
      </c>
      <c r="EG55" s="718">
        <v>1</v>
      </c>
      <c r="EH55" s="717">
        <v>0</v>
      </c>
      <c r="EI55" s="717">
        <v>0</v>
      </c>
      <c r="EJ55" s="716">
        <v>1</v>
      </c>
      <c r="EK55" s="716">
        <v>1</v>
      </c>
      <c r="EL55" s="716">
        <v>1</v>
      </c>
      <c r="EM55" s="716">
        <v>1</v>
      </c>
      <c r="EN55" s="718">
        <v>1</v>
      </c>
      <c r="EO55" s="717">
        <v>0</v>
      </c>
      <c r="EP55" s="717">
        <v>0</v>
      </c>
      <c r="EQ55" s="716">
        <v>1</v>
      </c>
      <c r="ER55" s="716">
        <v>1</v>
      </c>
      <c r="ES55" s="716">
        <v>1</v>
      </c>
      <c r="ET55" s="716">
        <v>1</v>
      </c>
      <c r="EU55" s="718">
        <v>1</v>
      </c>
      <c r="EV55" s="717">
        <v>0</v>
      </c>
      <c r="EW55" s="717">
        <v>0</v>
      </c>
      <c r="EX55" s="716">
        <v>1</v>
      </c>
      <c r="EY55" s="716">
        <v>1</v>
      </c>
      <c r="EZ55" s="716">
        <v>1</v>
      </c>
      <c r="FA55" s="716">
        <v>1</v>
      </c>
      <c r="FB55" s="718">
        <v>1</v>
      </c>
      <c r="FC55" s="717">
        <v>0</v>
      </c>
      <c r="FD55" s="717">
        <v>0</v>
      </c>
      <c r="FE55" s="716">
        <v>1</v>
      </c>
      <c r="FF55" s="716">
        <v>1</v>
      </c>
      <c r="FG55" s="716">
        <v>1</v>
      </c>
      <c r="FH55" s="716">
        <v>0</v>
      </c>
      <c r="FI55" s="716">
        <v>1</v>
      </c>
      <c r="FJ55" s="717">
        <v>0</v>
      </c>
      <c r="FK55" s="717">
        <v>0</v>
      </c>
      <c r="FL55" s="716">
        <v>1</v>
      </c>
      <c r="FM55" s="716">
        <v>1</v>
      </c>
      <c r="FN55" s="716">
        <v>1</v>
      </c>
      <c r="FO55" s="716">
        <v>1</v>
      </c>
      <c r="FP55" s="716">
        <v>1</v>
      </c>
      <c r="FQ55" s="717">
        <v>0</v>
      </c>
      <c r="FR55" s="717">
        <v>0</v>
      </c>
      <c r="FS55" s="716">
        <v>1</v>
      </c>
      <c r="FT55" s="716">
        <v>1</v>
      </c>
      <c r="FU55" s="716">
        <v>1</v>
      </c>
      <c r="FV55" s="716">
        <v>1</v>
      </c>
      <c r="FW55" s="716">
        <v>1</v>
      </c>
      <c r="FX55" s="717">
        <v>0</v>
      </c>
      <c r="FY55" s="717">
        <v>0</v>
      </c>
      <c r="FZ55" s="716">
        <v>1</v>
      </c>
      <c r="GA55" s="716">
        <v>1</v>
      </c>
      <c r="GB55" s="716">
        <v>1</v>
      </c>
      <c r="GC55" s="716">
        <v>1</v>
      </c>
      <c r="GD55" s="716">
        <v>1</v>
      </c>
      <c r="GE55" s="717">
        <v>0</v>
      </c>
      <c r="GF55" s="717">
        <v>0</v>
      </c>
      <c r="GG55" s="716">
        <v>0</v>
      </c>
      <c r="GH55" s="716">
        <v>0</v>
      </c>
      <c r="GI55" s="716">
        <v>0</v>
      </c>
      <c r="GJ55" s="716">
        <v>0</v>
      </c>
      <c r="GK55" s="716">
        <v>0</v>
      </c>
      <c r="GL55" s="717">
        <v>0</v>
      </c>
      <c r="GM55" s="717">
        <v>0</v>
      </c>
      <c r="GN55" s="716">
        <v>0</v>
      </c>
      <c r="GO55" s="716">
        <v>0</v>
      </c>
      <c r="GP55" s="716">
        <v>0</v>
      </c>
      <c r="GQ55" s="716">
        <v>0</v>
      </c>
      <c r="GR55" s="716">
        <v>0</v>
      </c>
      <c r="GS55" s="717">
        <v>0</v>
      </c>
      <c r="GT55" s="717">
        <v>0</v>
      </c>
      <c r="GU55" s="716">
        <v>1</v>
      </c>
      <c r="GV55" s="716">
        <v>1</v>
      </c>
      <c r="GW55" s="716">
        <v>1</v>
      </c>
      <c r="GX55" s="716">
        <v>1</v>
      </c>
      <c r="GY55" s="716">
        <v>1</v>
      </c>
      <c r="GZ55" s="717">
        <v>0</v>
      </c>
      <c r="HA55" s="717">
        <v>0</v>
      </c>
      <c r="HB55" s="716">
        <v>1</v>
      </c>
      <c r="HC55" s="716">
        <v>1</v>
      </c>
      <c r="HD55" s="716">
        <v>1</v>
      </c>
      <c r="HE55" s="716">
        <v>1</v>
      </c>
      <c r="HF55" s="716">
        <v>1</v>
      </c>
      <c r="HG55" s="717">
        <v>0</v>
      </c>
      <c r="HH55" s="717">
        <v>0</v>
      </c>
      <c r="HI55" s="716">
        <v>1</v>
      </c>
      <c r="HJ55" s="716">
        <v>1</v>
      </c>
      <c r="HK55" s="716">
        <v>1</v>
      </c>
      <c r="HL55" s="716">
        <v>1</v>
      </c>
      <c r="HM55" s="716">
        <v>1</v>
      </c>
      <c r="HN55" s="717">
        <v>0</v>
      </c>
      <c r="HO55" s="717">
        <v>0</v>
      </c>
      <c r="HP55" s="716">
        <v>1</v>
      </c>
      <c r="HQ55" s="716">
        <v>1</v>
      </c>
      <c r="HR55" s="716">
        <v>1</v>
      </c>
      <c r="HS55" s="716">
        <v>1</v>
      </c>
      <c r="HT55" s="716">
        <v>1</v>
      </c>
      <c r="HU55" s="717">
        <v>0</v>
      </c>
      <c r="HV55" s="717">
        <v>0</v>
      </c>
      <c r="HW55" s="716">
        <v>1</v>
      </c>
      <c r="HX55" s="716">
        <v>1</v>
      </c>
      <c r="HY55" s="716">
        <v>1</v>
      </c>
      <c r="HZ55" s="716">
        <v>1</v>
      </c>
      <c r="IA55" s="716">
        <v>1</v>
      </c>
      <c r="IB55" s="717">
        <v>0</v>
      </c>
      <c r="IC55" s="717">
        <v>0</v>
      </c>
      <c r="ID55" s="716">
        <v>1</v>
      </c>
      <c r="IE55" s="716">
        <v>1</v>
      </c>
      <c r="IF55" s="716">
        <v>1</v>
      </c>
      <c r="IG55" s="716">
        <v>1</v>
      </c>
      <c r="IH55" s="718">
        <v>0</v>
      </c>
      <c r="II55" s="717">
        <v>0</v>
      </c>
      <c r="IJ55" s="717">
        <v>0</v>
      </c>
      <c r="IK55" s="716">
        <v>1</v>
      </c>
      <c r="IL55" s="716">
        <v>1</v>
      </c>
      <c r="IM55" s="716">
        <v>1</v>
      </c>
      <c r="IN55" s="716">
        <v>1</v>
      </c>
      <c r="IO55" s="716">
        <v>1</v>
      </c>
      <c r="IP55" s="717">
        <v>0</v>
      </c>
      <c r="IQ55" s="717">
        <v>0</v>
      </c>
      <c r="IR55" s="716">
        <v>0</v>
      </c>
      <c r="IS55" s="716">
        <v>1</v>
      </c>
      <c r="IT55" s="716">
        <v>1</v>
      </c>
      <c r="IU55" s="716">
        <v>1</v>
      </c>
      <c r="IV55" s="716">
        <v>1</v>
      </c>
      <c r="IW55" s="717">
        <v>0</v>
      </c>
      <c r="IX55" s="717">
        <v>0</v>
      </c>
      <c r="IY55" s="716">
        <v>1</v>
      </c>
      <c r="IZ55" s="716">
        <v>1</v>
      </c>
      <c r="JA55" s="716">
        <v>1</v>
      </c>
      <c r="JB55" s="716">
        <v>1</v>
      </c>
      <c r="JC55" s="716">
        <v>1</v>
      </c>
      <c r="JD55" s="717">
        <v>0</v>
      </c>
      <c r="JE55" s="717">
        <v>0</v>
      </c>
      <c r="JF55" s="716">
        <v>1</v>
      </c>
      <c r="JG55" s="716">
        <v>1</v>
      </c>
      <c r="JH55" s="716">
        <v>1</v>
      </c>
      <c r="JI55" s="716">
        <v>1</v>
      </c>
      <c r="JJ55" s="716">
        <v>1</v>
      </c>
      <c r="JK55" s="717">
        <v>0</v>
      </c>
      <c r="JL55" s="717">
        <v>0</v>
      </c>
      <c r="JM55" s="716">
        <v>1</v>
      </c>
      <c r="JN55" s="716">
        <v>1</v>
      </c>
      <c r="JO55" s="716">
        <v>1</v>
      </c>
      <c r="JP55" s="716">
        <v>1</v>
      </c>
      <c r="JQ55" s="716">
        <v>1</v>
      </c>
      <c r="JR55" s="717">
        <v>0</v>
      </c>
      <c r="JS55" s="717">
        <v>0</v>
      </c>
      <c r="JT55" s="716">
        <v>1</v>
      </c>
      <c r="JU55" s="716">
        <v>1</v>
      </c>
      <c r="JV55" s="716">
        <v>1</v>
      </c>
      <c r="JW55" s="716">
        <v>1</v>
      </c>
      <c r="JX55" s="716">
        <v>1</v>
      </c>
      <c r="JY55" s="717">
        <v>0</v>
      </c>
      <c r="JZ55" s="717">
        <v>0</v>
      </c>
      <c r="KA55" s="716">
        <v>1</v>
      </c>
      <c r="KB55" s="716">
        <v>1</v>
      </c>
      <c r="KC55" s="716">
        <v>1</v>
      </c>
      <c r="KD55" s="716">
        <v>1</v>
      </c>
      <c r="KE55" s="716">
        <v>1</v>
      </c>
      <c r="KF55" s="717">
        <v>0</v>
      </c>
      <c r="KG55" s="717">
        <v>0</v>
      </c>
      <c r="KH55" s="716">
        <v>1</v>
      </c>
      <c r="KI55" s="716">
        <v>1</v>
      </c>
      <c r="KJ55" s="717">
        <v>0</v>
      </c>
      <c r="KK55" s="717">
        <v>0</v>
      </c>
      <c r="KL55" s="716">
        <v>1</v>
      </c>
      <c r="KM55" s="717">
        <v>0</v>
      </c>
      <c r="KN55" s="717">
        <v>0</v>
      </c>
      <c r="KO55" s="716">
        <v>1</v>
      </c>
      <c r="KP55" s="716">
        <v>1</v>
      </c>
      <c r="KQ55" s="717">
        <v>0</v>
      </c>
      <c r="KR55" s="716">
        <v>1</v>
      </c>
      <c r="KS55" s="716">
        <v>1</v>
      </c>
      <c r="KT55" s="717">
        <v>0</v>
      </c>
      <c r="KU55" s="717">
        <v>0</v>
      </c>
      <c r="KV55" s="717">
        <v>0</v>
      </c>
      <c r="KW55" s="716">
        <v>1</v>
      </c>
      <c r="KX55" s="716">
        <v>1</v>
      </c>
      <c r="KY55" s="716">
        <v>1</v>
      </c>
      <c r="KZ55" s="716">
        <v>1</v>
      </c>
      <c r="LA55" s="717">
        <v>0</v>
      </c>
      <c r="LB55" s="717">
        <v>0</v>
      </c>
      <c r="LC55" s="716">
        <v>1</v>
      </c>
      <c r="LD55" s="716">
        <v>1</v>
      </c>
      <c r="LE55" s="716">
        <v>1</v>
      </c>
      <c r="LF55" s="716">
        <v>1</v>
      </c>
      <c r="LG55" s="716">
        <v>1</v>
      </c>
      <c r="LH55" s="717">
        <v>0</v>
      </c>
      <c r="LI55" s="717">
        <v>0</v>
      </c>
      <c r="LJ55" s="716">
        <v>1</v>
      </c>
      <c r="LK55" s="716">
        <v>1</v>
      </c>
      <c r="LL55" s="716">
        <v>1</v>
      </c>
      <c r="LM55" s="716">
        <v>1</v>
      </c>
      <c r="LN55" s="716">
        <v>1</v>
      </c>
      <c r="LO55" s="717">
        <v>0</v>
      </c>
      <c r="LP55" s="717">
        <v>0</v>
      </c>
      <c r="LQ55" s="716">
        <v>1</v>
      </c>
      <c r="LR55" s="716">
        <v>1</v>
      </c>
      <c r="LS55" s="716">
        <v>1</v>
      </c>
      <c r="LT55" s="716">
        <v>1</v>
      </c>
      <c r="LU55" s="716">
        <v>1</v>
      </c>
      <c r="LV55" s="717">
        <v>0</v>
      </c>
      <c r="LW55" s="717">
        <v>0</v>
      </c>
      <c r="LX55" s="716">
        <v>1</v>
      </c>
      <c r="LY55" s="716">
        <v>1</v>
      </c>
      <c r="LZ55" s="716">
        <v>1</v>
      </c>
      <c r="MA55" s="716">
        <v>1</v>
      </c>
      <c r="MB55" s="716">
        <v>1</v>
      </c>
      <c r="MC55" s="717">
        <v>0</v>
      </c>
      <c r="MD55" s="717">
        <v>0</v>
      </c>
      <c r="ME55" s="716">
        <v>1</v>
      </c>
      <c r="MF55" s="716">
        <v>1</v>
      </c>
      <c r="MG55" s="716">
        <v>1</v>
      </c>
      <c r="MH55" s="716">
        <v>1</v>
      </c>
      <c r="MI55" s="716">
        <v>1</v>
      </c>
      <c r="MJ55" s="717">
        <v>0</v>
      </c>
      <c r="MK55" s="717">
        <v>0</v>
      </c>
      <c r="ML55" s="716">
        <v>1</v>
      </c>
      <c r="MM55" s="716">
        <v>1</v>
      </c>
      <c r="MN55" s="716">
        <v>1</v>
      </c>
      <c r="MO55" s="716">
        <v>1</v>
      </c>
      <c r="MP55" s="716">
        <v>1</v>
      </c>
      <c r="MQ55" s="717">
        <v>0</v>
      </c>
      <c r="MR55" s="717">
        <v>0</v>
      </c>
      <c r="MS55" s="716">
        <v>1</v>
      </c>
      <c r="MT55" s="716">
        <v>1</v>
      </c>
      <c r="MU55" s="716">
        <v>1</v>
      </c>
      <c r="MV55" s="716">
        <v>1</v>
      </c>
      <c r="MW55" s="716">
        <v>1</v>
      </c>
      <c r="MX55" s="717">
        <v>0</v>
      </c>
      <c r="MY55" s="717">
        <v>0</v>
      </c>
      <c r="MZ55" s="716">
        <v>1</v>
      </c>
      <c r="NA55" s="716">
        <v>1</v>
      </c>
      <c r="NB55" s="716">
        <v>1</v>
      </c>
      <c r="NC55" s="716">
        <v>1</v>
      </c>
      <c r="ND55" s="716">
        <v>1</v>
      </c>
      <c r="NE55" s="717">
        <v>0</v>
      </c>
      <c r="NF55" s="717">
        <v>0</v>
      </c>
      <c r="NG55" s="716">
        <v>1</v>
      </c>
      <c r="NH55" s="716">
        <v>1</v>
      </c>
      <c r="NI55" s="716">
        <v>1</v>
      </c>
      <c r="NJ55" s="716">
        <v>1</v>
      </c>
      <c r="NK55" s="716">
        <v>1</v>
      </c>
      <c r="NL55" s="717">
        <v>0</v>
      </c>
      <c r="NM55" s="717">
        <v>0</v>
      </c>
      <c r="NN55" s="716">
        <v>1</v>
      </c>
      <c r="NO55" s="716">
        <v>1</v>
      </c>
      <c r="NP55" s="716">
        <v>1</v>
      </c>
      <c r="NQ55" s="716">
        <v>1</v>
      </c>
      <c r="NR55" s="716">
        <v>1</v>
      </c>
      <c r="NS55" s="717">
        <v>0</v>
      </c>
      <c r="NT55" s="717">
        <v>0</v>
      </c>
      <c r="NU55" s="716">
        <v>1</v>
      </c>
      <c r="NV55" s="716">
        <v>1</v>
      </c>
      <c r="NW55" s="716">
        <v>1</v>
      </c>
      <c r="NX55" s="716">
        <v>1</v>
      </c>
      <c r="NY55" s="716">
        <v>1</v>
      </c>
      <c r="NZ55" s="717">
        <v>0</v>
      </c>
      <c r="OA55" s="717">
        <v>0</v>
      </c>
      <c r="OB55" s="716">
        <v>1</v>
      </c>
      <c r="OC55" s="716">
        <v>1</v>
      </c>
      <c r="OD55" s="716">
        <v>1</v>
      </c>
      <c r="OE55" s="716">
        <v>1</v>
      </c>
      <c r="OF55" s="716">
        <v>1</v>
      </c>
      <c r="OG55" s="717">
        <v>0</v>
      </c>
      <c r="OH55" s="717">
        <v>0</v>
      </c>
      <c r="OI55" s="716">
        <v>1</v>
      </c>
      <c r="OJ55" s="716">
        <v>1</v>
      </c>
      <c r="OK55" s="716">
        <v>1</v>
      </c>
      <c r="OL55" s="716">
        <v>1</v>
      </c>
      <c r="OM55" s="718">
        <v>0.65</v>
      </c>
      <c r="ON55" s="717">
        <v>0</v>
      </c>
      <c r="OO55" s="717">
        <v>0</v>
      </c>
      <c r="OP55" s="716">
        <v>1</v>
      </c>
      <c r="OQ55" s="716">
        <v>1</v>
      </c>
      <c r="OR55" s="716">
        <v>1</v>
      </c>
      <c r="OS55" s="716">
        <v>1</v>
      </c>
      <c r="OT55" s="718">
        <v>0.65</v>
      </c>
      <c r="OU55" s="717">
        <v>0</v>
      </c>
      <c r="OV55" s="717">
        <v>0</v>
      </c>
      <c r="OW55" s="716">
        <v>0</v>
      </c>
      <c r="OX55" s="716">
        <v>1</v>
      </c>
      <c r="OY55" s="716">
        <v>1</v>
      </c>
      <c r="OZ55" s="716">
        <v>1</v>
      </c>
      <c r="PA55" s="718">
        <v>0.65</v>
      </c>
      <c r="PB55" s="717">
        <v>0</v>
      </c>
      <c r="PC55" s="717">
        <v>0</v>
      </c>
      <c r="PD55" s="716">
        <v>1</v>
      </c>
      <c r="PE55" s="716">
        <v>1</v>
      </c>
      <c r="PF55" s="716">
        <v>1</v>
      </c>
      <c r="PG55" s="716">
        <v>0</v>
      </c>
      <c r="PH55" s="718">
        <v>0</v>
      </c>
      <c r="PI55" s="717">
        <v>0</v>
      </c>
      <c r="PJ55" s="717">
        <v>0</v>
      </c>
      <c r="PK55" s="716">
        <v>1</v>
      </c>
      <c r="PL55" s="716">
        <v>1</v>
      </c>
      <c r="PM55" s="716">
        <v>1</v>
      </c>
      <c r="PN55" s="716">
        <v>1</v>
      </c>
      <c r="PO55" s="718">
        <v>0.65</v>
      </c>
      <c r="PP55" s="717"/>
      <c r="PQ55" s="717"/>
      <c r="PR55" s="716">
        <v>1</v>
      </c>
      <c r="PS55" s="716">
        <v>1</v>
      </c>
      <c r="PT55" s="716">
        <v>1</v>
      </c>
      <c r="PU55" s="716">
        <v>1</v>
      </c>
      <c r="PV55" s="718">
        <v>0.65</v>
      </c>
      <c r="PW55" s="717"/>
      <c r="PX55" s="717"/>
      <c r="PY55" s="716">
        <v>1</v>
      </c>
      <c r="PZ55" s="716">
        <v>1</v>
      </c>
      <c r="QA55" s="716">
        <v>1</v>
      </c>
      <c r="QB55" s="716">
        <v>1</v>
      </c>
      <c r="QC55" s="718">
        <v>0.65</v>
      </c>
      <c r="QD55" s="717"/>
      <c r="QE55" s="717"/>
      <c r="QF55" s="716">
        <v>1</v>
      </c>
      <c r="QG55" s="716">
        <v>1</v>
      </c>
      <c r="QH55" s="716">
        <v>1</v>
      </c>
      <c r="QI55" s="716">
        <v>1</v>
      </c>
      <c r="QJ55" s="718">
        <v>0.65</v>
      </c>
      <c r="QK55" s="717"/>
      <c r="QL55" s="717"/>
      <c r="QM55" s="716">
        <v>1</v>
      </c>
      <c r="QN55" s="716">
        <v>1</v>
      </c>
      <c r="QO55" s="716">
        <v>1</v>
      </c>
      <c r="QP55" s="716">
        <v>1</v>
      </c>
      <c r="QQ55" s="718">
        <v>0.65</v>
      </c>
      <c r="QR55" s="717"/>
      <c r="QS55" s="717"/>
      <c r="QT55" s="716">
        <v>1</v>
      </c>
      <c r="QU55" s="716">
        <v>1</v>
      </c>
      <c r="QV55" s="716">
        <v>1</v>
      </c>
      <c r="QW55" s="716">
        <v>1</v>
      </c>
      <c r="QX55" s="718">
        <v>0.65</v>
      </c>
      <c r="QY55" s="717"/>
      <c r="QZ55" s="717"/>
      <c r="RA55" s="716">
        <v>1</v>
      </c>
      <c r="RB55" s="716">
        <v>1</v>
      </c>
      <c r="RC55" s="716">
        <v>1</v>
      </c>
      <c r="RD55" s="717"/>
      <c r="RE55" s="718">
        <v>0.65</v>
      </c>
      <c r="RF55" s="717"/>
      <c r="RG55" s="717"/>
      <c r="RH55" s="716">
        <v>1</v>
      </c>
      <c r="RI55" s="716">
        <v>1</v>
      </c>
      <c r="RJ55" s="716">
        <v>1</v>
      </c>
      <c r="RK55" s="716">
        <v>1</v>
      </c>
      <c r="RL55" s="718">
        <v>0.65</v>
      </c>
      <c r="RM55" s="717"/>
      <c r="RN55" s="717"/>
      <c r="RO55" s="716">
        <v>1</v>
      </c>
      <c r="RP55" s="716">
        <v>1</v>
      </c>
      <c r="RQ55" s="716">
        <v>1</v>
      </c>
      <c r="RR55" s="716">
        <v>1</v>
      </c>
      <c r="RS55" s="718">
        <v>0.65</v>
      </c>
      <c r="RT55" s="717"/>
      <c r="RU55" s="717"/>
      <c r="RV55" s="716">
        <v>1</v>
      </c>
      <c r="RW55" s="716">
        <v>1</v>
      </c>
      <c r="RX55" s="716">
        <v>1</v>
      </c>
      <c r="RY55" s="716">
        <v>1</v>
      </c>
      <c r="RZ55" s="718">
        <v>0.65</v>
      </c>
      <c r="SA55" s="717"/>
      <c r="SB55" s="717"/>
      <c r="SC55" s="716">
        <v>1</v>
      </c>
      <c r="SD55" s="716">
        <v>1</v>
      </c>
      <c r="SE55" s="716">
        <v>1</v>
      </c>
      <c r="SF55" s="716">
        <v>1</v>
      </c>
      <c r="SG55" s="718">
        <v>0.65</v>
      </c>
      <c r="SH55" s="717"/>
      <c r="SI55" s="717"/>
      <c r="SJ55" s="716">
        <v>1</v>
      </c>
      <c r="SK55" s="716">
        <v>1</v>
      </c>
      <c r="SL55" s="716">
        <v>1</v>
      </c>
      <c r="SM55" s="716">
        <v>1</v>
      </c>
      <c r="SN55" s="718">
        <v>0.65</v>
      </c>
      <c r="SO55" s="717"/>
      <c r="SP55" s="717"/>
      <c r="SQ55" s="716">
        <v>1</v>
      </c>
      <c r="SR55" s="716">
        <v>1</v>
      </c>
      <c r="SS55" s="716">
        <v>1</v>
      </c>
      <c r="ST55" s="716">
        <v>1</v>
      </c>
      <c r="SU55" s="762">
        <v>0.65</v>
      </c>
      <c r="SV55" s="755"/>
      <c r="SW55" s="749"/>
      <c r="SX55" s="748">
        <v>1</v>
      </c>
      <c r="SY55" s="748">
        <v>1</v>
      </c>
      <c r="SZ55" s="748">
        <v>1</v>
      </c>
      <c r="TA55" s="748">
        <v>1</v>
      </c>
      <c r="TB55" s="750">
        <v>0.65</v>
      </c>
      <c r="TC55" s="749"/>
      <c r="TD55" s="749"/>
      <c r="TE55" s="748">
        <v>1</v>
      </c>
      <c r="TF55" s="748">
        <v>1</v>
      </c>
      <c r="TG55" s="748">
        <v>1</v>
      </c>
      <c r="TH55" s="748">
        <v>1</v>
      </c>
      <c r="TI55" s="750">
        <v>0</v>
      </c>
      <c r="TJ55" s="749"/>
      <c r="TK55" s="749"/>
      <c r="TL55" s="748">
        <v>1</v>
      </c>
      <c r="TM55" s="748">
        <v>1</v>
      </c>
      <c r="TN55" s="748">
        <v>1</v>
      </c>
      <c r="TO55" s="748">
        <v>1</v>
      </c>
      <c r="TP55" s="750">
        <v>0.65</v>
      </c>
      <c r="TQ55" s="749"/>
      <c r="TR55" s="749"/>
      <c r="TS55" s="748">
        <v>1</v>
      </c>
      <c r="TT55" s="748">
        <v>1</v>
      </c>
      <c r="TU55" s="748">
        <v>1</v>
      </c>
      <c r="TV55" s="748">
        <v>1</v>
      </c>
      <c r="TW55" s="750">
        <v>0.65</v>
      </c>
      <c r="TX55" s="749"/>
      <c r="TY55" s="766"/>
      <c r="TZ55" s="761">
        <v>1</v>
      </c>
      <c r="UA55" s="756">
        <v>1</v>
      </c>
      <c r="UB55" s="748">
        <v>1</v>
      </c>
      <c r="UC55" s="748">
        <v>1</v>
      </c>
      <c r="UD55" s="750">
        <v>0.65</v>
      </c>
      <c r="UE55" s="749"/>
      <c r="UF55" s="749"/>
      <c r="UG55" s="748">
        <v>1</v>
      </c>
      <c r="UH55" s="748">
        <v>1</v>
      </c>
      <c r="UI55" s="748">
        <v>1</v>
      </c>
      <c r="UJ55" s="748">
        <v>1</v>
      </c>
      <c r="UK55" s="750">
        <v>0.65</v>
      </c>
      <c r="UL55" s="749"/>
      <c r="UM55" s="749"/>
      <c r="UN55" s="748">
        <v>1</v>
      </c>
      <c r="UO55" s="748">
        <v>1</v>
      </c>
      <c r="UP55" s="748">
        <v>1</v>
      </c>
      <c r="UQ55" s="748">
        <v>1</v>
      </c>
      <c r="UR55" s="750">
        <v>0.65</v>
      </c>
      <c r="US55" s="749"/>
      <c r="UT55" s="749"/>
      <c r="UU55" s="748">
        <v>1</v>
      </c>
      <c r="UV55" s="748">
        <v>1</v>
      </c>
      <c r="UW55" s="748">
        <v>1</v>
      </c>
      <c r="UX55" s="748">
        <v>1</v>
      </c>
      <c r="UY55" s="750">
        <v>0.65</v>
      </c>
      <c r="UZ55" s="749"/>
      <c r="VA55" s="749"/>
      <c r="VB55" s="748">
        <v>1</v>
      </c>
      <c r="VC55" s="767">
        <v>1</v>
      </c>
      <c r="VD55" s="761">
        <v>1</v>
      </c>
      <c r="VE55" s="761">
        <v>1</v>
      </c>
      <c r="VF55" s="762">
        <v>0.65</v>
      </c>
      <c r="VG55" s="763"/>
      <c r="VH55" s="763"/>
      <c r="VI55" s="761">
        <v>1</v>
      </c>
      <c r="VJ55" s="761">
        <v>1</v>
      </c>
      <c r="VK55" s="761">
        <v>1</v>
      </c>
      <c r="VL55" s="761">
        <v>1</v>
      </c>
      <c r="VM55" s="762">
        <v>0.65</v>
      </c>
      <c r="VN55" s="763"/>
      <c r="VO55" s="763"/>
      <c r="VP55" s="761">
        <v>1</v>
      </c>
      <c r="VQ55" s="761">
        <v>1</v>
      </c>
      <c r="VR55" s="761">
        <v>1</v>
      </c>
      <c r="VS55" s="761">
        <v>1</v>
      </c>
      <c r="VT55" s="762">
        <v>0.65</v>
      </c>
      <c r="VU55" s="763"/>
      <c r="VV55" s="763"/>
      <c r="VW55" s="761">
        <v>1</v>
      </c>
      <c r="VX55" s="761">
        <v>1</v>
      </c>
      <c r="VY55" s="761">
        <v>1</v>
      </c>
      <c r="VZ55" s="761">
        <v>1</v>
      </c>
      <c r="WA55" s="762">
        <v>0.65</v>
      </c>
      <c r="WB55" s="763"/>
      <c r="WC55" s="763"/>
      <c r="WD55" s="761">
        <v>1</v>
      </c>
      <c r="WE55" s="761">
        <v>1</v>
      </c>
      <c r="WF55" s="761">
        <v>1</v>
      </c>
      <c r="WG55" s="761">
        <v>1</v>
      </c>
      <c r="WH55" s="762">
        <v>0.65</v>
      </c>
      <c r="WI55" s="763"/>
      <c r="WJ55" s="763"/>
      <c r="WK55" s="761">
        <v>1</v>
      </c>
      <c r="WL55" s="761">
        <v>1</v>
      </c>
      <c r="WM55" s="761">
        <v>1</v>
      </c>
      <c r="WN55" s="761">
        <v>1</v>
      </c>
      <c r="WO55" s="762">
        <v>0.65</v>
      </c>
      <c r="WP55" s="763"/>
      <c r="WQ55" s="763"/>
      <c r="WR55" s="761">
        <v>0</v>
      </c>
      <c r="WS55" s="761">
        <v>0</v>
      </c>
      <c r="WT55" s="761">
        <v>1</v>
      </c>
      <c r="WU55" s="761">
        <v>1</v>
      </c>
      <c r="WV55" s="762">
        <v>0.65</v>
      </c>
      <c r="WW55" s="763"/>
      <c r="WX55" s="763"/>
      <c r="WY55" s="761">
        <v>1</v>
      </c>
      <c r="WZ55" s="761">
        <v>1</v>
      </c>
      <c r="XA55" s="761">
        <v>1</v>
      </c>
      <c r="XB55" s="761">
        <v>1</v>
      </c>
      <c r="XC55" s="762">
        <v>0.65</v>
      </c>
      <c r="XD55" s="763"/>
      <c r="XE55" s="763"/>
      <c r="XF55" s="761">
        <v>1</v>
      </c>
      <c r="XG55" s="761">
        <v>1</v>
      </c>
      <c r="XH55" s="761">
        <v>1</v>
      </c>
      <c r="XI55" s="761">
        <v>1</v>
      </c>
      <c r="XJ55" s="762">
        <v>0.65</v>
      </c>
      <c r="XK55" s="763"/>
      <c r="XL55" s="763"/>
      <c r="XM55" s="761">
        <v>1</v>
      </c>
      <c r="XN55" s="761">
        <v>1</v>
      </c>
      <c r="XO55" s="761">
        <v>1</v>
      </c>
      <c r="XP55" s="761">
        <v>1</v>
      </c>
      <c r="XQ55" s="762">
        <v>0.65</v>
      </c>
      <c r="XR55" s="763"/>
      <c r="XS55" s="763"/>
      <c r="XT55" s="761">
        <v>1</v>
      </c>
      <c r="XU55" s="761">
        <v>1</v>
      </c>
      <c r="XV55" s="761">
        <v>1</v>
      </c>
      <c r="XW55" s="761">
        <v>1</v>
      </c>
      <c r="XX55" s="762">
        <v>0.65</v>
      </c>
      <c r="XY55" s="763"/>
      <c r="XZ55" s="763"/>
      <c r="YA55" s="761">
        <v>1</v>
      </c>
      <c r="YB55" s="761">
        <v>1</v>
      </c>
      <c r="YC55" s="761">
        <v>1</v>
      </c>
      <c r="YD55" s="761">
        <v>1</v>
      </c>
      <c r="YE55" s="762">
        <v>0.65</v>
      </c>
      <c r="YF55" s="763"/>
      <c r="YG55" s="763"/>
      <c r="YH55" s="761">
        <v>1</v>
      </c>
      <c r="YI55" s="761">
        <v>1</v>
      </c>
      <c r="YJ55" s="761">
        <v>0</v>
      </c>
      <c r="YK55" s="761">
        <v>0</v>
      </c>
      <c r="YL55" s="761">
        <v>0</v>
      </c>
      <c r="YM55" s="763"/>
      <c r="YN55" s="763"/>
      <c r="YO55" s="761">
        <v>1</v>
      </c>
      <c r="YP55" s="761">
        <v>1</v>
      </c>
      <c r="YQ55" s="761">
        <v>1</v>
      </c>
      <c r="YR55" s="761">
        <v>0</v>
      </c>
      <c r="YS55" s="761">
        <v>0.65</v>
      </c>
      <c r="YT55" s="763"/>
      <c r="YU55" s="763"/>
      <c r="YV55" s="761">
        <v>1</v>
      </c>
      <c r="YW55" s="761">
        <v>0</v>
      </c>
      <c r="YX55" s="761">
        <v>1</v>
      </c>
      <c r="YY55" s="761">
        <v>1</v>
      </c>
      <c r="YZ55" s="762">
        <v>0.65</v>
      </c>
      <c r="ZA55" s="763"/>
      <c r="ZB55" s="763"/>
      <c r="ZC55" s="761">
        <v>1</v>
      </c>
      <c r="ZD55" s="761">
        <v>1</v>
      </c>
      <c r="ZE55" s="761">
        <v>1</v>
      </c>
      <c r="ZF55" s="761">
        <v>1</v>
      </c>
      <c r="ZG55" s="762">
        <v>0.65</v>
      </c>
      <c r="ZH55" s="763"/>
      <c r="ZI55" s="763"/>
      <c r="ZJ55" s="761">
        <v>1</v>
      </c>
      <c r="ZK55" s="761">
        <v>1</v>
      </c>
      <c r="ZL55" s="761">
        <v>1</v>
      </c>
      <c r="ZM55" s="761">
        <v>1</v>
      </c>
      <c r="ZN55" s="762">
        <v>0.65</v>
      </c>
      <c r="ZO55" s="763"/>
      <c r="ZP55" s="763"/>
      <c r="ZQ55" s="761">
        <v>1</v>
      </c>
      <c r="ZR55" s="761">
        <v>1</v>
      </c>
      <c r="ZS55" s="761">
        <v>1</v>
      </c>
      <c r="ZT55" s="761">
        <v>1</v>
      </c>
      <c r="ZU55" s="762">
        <v>0.65</v>
      </c>
      <c r="ZV55" s="763"/>
      <c r="ZW55" s="763"/>
      <c r="ZX55" s="761">
        <v>1</v>
      </c>
      <c r="ZY55" s="761">
        <v>1</v>
      </c>
      <c r="ZZ55" s="761">
        <v>1</v>
      </c>
      <c r="AAA55" s="761">
        <v>1</v>
      </c>
      <c r="AAB55" s="762">
        <v>0.65</v>
      </c>
      <c r="AAC55" s="763"/>
      <c r="AAD55" s="763"/>
      <c r="AAE55" s="761">
        <v>1</v>
      </c>
      <c r="AAF55" s="761">
        <v>1</v>
      </c>
      <c r="AAG55" s="761">
        <v>1</v>
      </c>
      <c r="AAH55" s="761">
        <v>1</v>
      </c>
      <c r="AAI55" s="762">
        <v>0.65</v>
      </c>
      <c r="AAJ55" s="763"/>
      <c r="AAK55" s="763"/>
      <c r="AAL55" s="761">
        <v>1</v>
      </c>
      <c r="AAM55" s="761">
        <v>1</v>
      </c>
      <c r="AAN55" s="761">
        <v>1</v>
      </c>
      <c r="AAO55" s="761">
        <v>1</v>
      </c>
      <c r="AAP55" s="762">
        <v>0.65</v>
      </c>
      <c r="AAQ55" s="763"/>
      <c r="AAR55" s="763"/>
      <c r="AAS55" s="761">
        <v>1</v>
      </c>
      <c r="AAT55" s="761">
        <v>1</v>
      </c>
      <c r="AAU55" s="761">
        <v>1</v>
      </c>
      <c r="AAV55" s="761">
        <v>1</v>
      </c>
      <c r="AAW55" s="762">
        <v>0.65</v>
      </c>
      <c r="AAX55" s="763"/>
      <c r="AAY55" s="763"/>
      <c r="AAZ55" s="761">
        <v>1</v>
      </c>
      <c r="ABA55" s="761">
        <v>1</v>
      </c>
      <c r="ABB55" s="761">
        <v>1</v>
      </c>
      <c r="ABC55" s="761">
        <v>1</v>
      </c>
      <c r="ABD55" s="762">
        <v>0.65</v>
      </c>
      <c r="ABE55" s="763"/>
      <c r="ABF55" s="763"/>
      <c r="ABG55" s="761">
        <v>1</v>
      </c>
      <c r="ABH55" s="761">
        <v>1</v>
      </c>
      <c r="ABI55" s="761">
        <v>1</v>
      </c>
      <c r="ABJ55" s="761">
        <v>1</v>
      </c>
      <c r="ABK55" s="762">
        <v>0.65</v>
      </c>
      <c r="ABL55" s="763"/>
      <c r="ABM55" s="763"/>
      <c r="ABN55" s="761">
        <v>1</v>
      </c>
      <c r="ABO55" s="761">
        <v>1</v>
      </c>
      <c r="ABP55" s="761">
        <v>1</v>
      </c>
      <c r="ABQ55" s="761">
        <v>1</v>
      </c>
      <c r="ABR55" s="762">
        <v>0.65</v>
      </c>
      <c r="ABS55" s="763"/>
      <c r="ABT55" s="763"/>
      <c r="ABU55" s="761">
        <v>1</v>
      </c>
      <c r="ABV55" s="761">
        <v>1</v>
      </c>
      <c r="ABW55" s="761">
        <v>1</v>
      </c>
      <c r="ABX55" s="761">
        <v>1</v>
      </c>
      <c r="ABY55" s="762">
        <v>0.65</v>
      </c>
      <c r="ABZ55" s="763"/>
      <c r="ACA55" s="763"/>
      <c r="ACB55" s="761">
        <v>1</v>
      </c>
      <c r="ACC55" s="761">
        <v>1</v>
      </c>
      <c r="ACD55" s="761">
        <v>1</v>
      </c>
      <c r="ACE55" s="761">
        <v>1</v>
      </c>
      <c r="ACF55" s="762">
        <v>0.65</v>
      </c>
      <c r="ACG55" s="763"/>
      <c r="ACH55" s="763"/>
      <c r="ACI55" s="761">
        <v>0</v>
      </c>
      <c r="ACJ55" s="761">
        <v>1</v>
      </c>
      <c r="ACK55" s="761">
        <v>1</v>
      </c>
      <c r="ACL55" s="761">
        <v>1</v>
      </c>
      <c r="ACM55" s="762">
        <v>0.65</v>
      </c>
      <c r="ACN55" s="763"/>
      <c r="ACO55" s="763"/>
      <c r="ACP55" s="761">
        <v>1</v>
      </c>
      <c r="ACQ55" s="761">
        <v>1</v>
      </c>
      <c r="ACR55" s="761">
        <v>1</v>
      </c>
      <c r="ACS55" s="761">
        <v>1</v>
      </c>
      <c r="ACT55" s="762">
        <v>0.65</v>
      </c>
      <c r="ACU55" s="763"/>
      <c r="ACV55" s="763"/>
      <c r="ACW55" s="761">
        <v>1</v>
      </c>
      <c r="ACX55" s="761">
        <v>1</v>
      </c>
      <c r="ACY55" s="761">
        <v>1</v>
      </c>
      <c r="ACZ55" s="761">
        <v>1</v>
      </c>
      <c r="ADA55" s="762">
        <v>0.65</v>
      </c>
      <c r="ADB55" s="763"/>
      <c r="ADC55" s="763"/>
      <c r="ADD55" s="761">
        <v>1</v>
      </c>
      <c r="ADE55" s="761">
        <v>1</v>
      </c>
      <c r="ADF55" s="761">
        <v>1</v>
      </c>
      <c r="ADG55" s="761">
        <v>1</v>
      </c>
      <c r="ADH55" s="762">
        <v>0</v>
      </c>
      <c r="ADI55" s="763"/>
      <c r="ADJ55" s="763"/>
      <c r="ADK55" s="761">
        <v>1</v>
      </c>
      <c r="ADL55" s="761">
        <v>1</v>
      </c>
      <c r="ADM55" s="761">
        <v>1</v>
      </c>
      <c r="ADN55" s="761">
        <v>1</v>
      </c>
      <c r="ADO55" s="762">
        <v>0.65</v>
      </c>
      <c r="ADP55" s="763"/>
      <c r="ADQ55" s="763"/>
      <c r="ADR55" s="761">
        <v>1</v>
      </c>
      <c r="ADS55" s="761">
        <v>1</v>
      </c>
      <c r="ADT55" s="761">
        <v>1</v>
      </c>
      <c r="ADU55" s="761">
        <v>1</v>
      </c>
      <c r="ADV55" s="762">
        <v>0.65</v>
      </c>
      <c r="ADW55" s="763"/>
      <c r="ADX55" s="763"/>
      <c r="ADY55" s="761">
        <v>1</v>
      </c>
      <c r="ADZ55" s="761">
        <v>1</v>
      </c>
      <c r="AEA55" s="761">
        <v>1</v>
      </c>
      <c r="AEB55" s="761">
        <v>1</v>
      </c>
      <c r="AEC55" s="762">
        <v>0.65</v>
      </c>
      <c r="AED55" s="763"/>
      <c r="AEE55" s="763"/>
      <c r="AEF55" s="761">
        <v>1</v>
      </c>
      <c r="AEG55" s="761">
        <v>1</v>
      </c>
      <c r="AEH55" s="761">
        <v>1</v>
      </c>
      <c r="AEI55" s="761">
        <v>1</v>
      </c>
      <c r="AEJ55" s="762">
        <v>0.65</v>
      </c>
      <c r="AEK55" s="763"/>
      <c r="AEL55" s="763"/>
      <c r="AEM55" s="761">
        <v>1</v>
      </c>
      <c r="AEN55" s="761">
        <v>1</v>
      </c>
      <c r="AEO55" s="761">
        <v>1</v>
      </c>
      <c r="AEP55" s="761">
        <v>0</v>
      </c>
      <c r="AEQ55" s="762">
        <v>0.65</v>
      </c>
      <c r="AER55" s="763"/>
      <c r="AES55" s="763"/>
      <c r="AET55" s="761">
        <v>1</v>
      </c>
      <c r="AEU55" s="761">
        <v>1</v>
      </c>
      <c r="AEV55" s="761">
        <v>1</v>
      </c>
      <c r="AEW55" s="761">
        <v>1</v>
      </c>
      <c r="AEX55" s="762">
        <v>0.65</v>
      </c>
      <c r="AEY55" s="763"/>
      <c r="AEZ55" s="763"/>
      <c r="AFA55" s="761">
        <v>1</v>
      </c>
      <c r="AFB55" s="761">
        <v>1</v>
      </c>
      <c r="AFC55" s="761">
        <v>1</v>
      </c>
      <c r="AFD55" s="761">
        <v>1</v>
      </c>
      <c r="AFE55" s="762">
        <v>0.65</v>
      </c>
      <c r="AFF55" s="763"/>
      <c r="AFG55" s="763"/>
      <c r="AFH55" s="761">
        <v>1</v>
      </c>
      <c r="AFI55" s="761">
        <v>1</v>
      </c>
      <c r="AFJ55" s="761">
        <v>1</v>
      </c>
      <c r="AFK55" s="761">
        <v>1</v>
      </c>
      <c r="AFL55" s="762">
        <v>0.65</v>
      </c>
      <c r="AFM55" s="763"/>
      <c r="AFN55" s="763"/>
      <c r="AFO55" s="761">
        <v>1</v>
      </c>
      <c r="AFP55" s="761">
        <v>1</v>
      </c>
      <c r="AFQ55" s="761">
        <v>1</v>
      </c>
      <c r="AFR55" s="761">
        <v>1</v>
      </c>
      <c r="AFS55" s="762">
        <v>0.65</v>
      </c>
      <c r="AFT55" s="763"/>
      <c r="AFU55" s="763"/>
      <c r="AFV55" s="761">
        <v>1</v>
      </c>
      <c r="AFW55" s="761">
        <v>1</v>
      </c>
      <c r="AFX55" s="761">
        <v>1</v>
      </c>
      <c r="AFY55" s="761">
        <v>1</v>
      </c>
      <c r="AFZ55" s="762">
        <v>0.65</v>
      </c>
      <c r="AGA55" s="763"/>
      <c r="AGB55" s="763"/>
      <c r="AGC55" s="761">
        <v>1</v>
      </c>
      <c r="AGD55" s="761">
        <v>1</v>
      </c>
      <c r="AGE55" s="761">
        <v>1</v>
      </c>
      <c r="AGF55" s="761">
        <v>1</v>
      </c>
      <c r="AGG55" s="762">
        <v>0.65</v>
      </c>
      <c r="AGH55" s="763"/>
      <c r="AGI55" s="763"/>
      <c r="AGJ55" s="761">
        <v>1</v>
      </c>
      <c r="AGK55" s="761">
        <v>1</v>
      </c>
      <c r="AGL55" s="761">
        <v>1</v>
      </c>
      <c r="AGM55" s="761">
        <v>1</v>
      </c>
      <c r="AGN55" s="762">
        <v>0.65</v>
      </c>
      <c r="AGO55" s="763"/>
      <c r="AGP55" s="763"/>
      <c r="AGQ55" s="761">
        <v>1</v>
      </c>
      <c r="AGR55" s="761">
        <v>1</v>
      </c>
      <c r="AGS55" s="761">
        <v>1</v>
      </c>
      <c r="AGT55" s="761">
        <v>1</v>
      </c>
      <c r="AGU55" s="762">
        <v>0.65</v>
      </c>
      <c r="AGV55" s="763"/>
      <c r="AGW55" s="763"/>
      <c r="AGX55" s="761">
        <v>1</v>
      </c>
      <c r="AGY55" s="761">
        <v>1</v>
      </c>
      <c r="AGZ55" s="761">
        <v>1</v>
      </c>
      <c r="AHA55" s="761">
        <v>1</v>
      </c>
      <c r="AHB55" s="762">
        <v>0.65</v>
      </c>
      <c r="AHC55" s="763"/>
      <c r="AHD55" s="763"/>
      <c r="AHE55" s="761">
        <v>1</v>
      </c>
      <c r="AHF55" s="761">
        <v>1</v>
      </c>
      <c r="AHG55" s="761">
        <v>1</v>
      </c>
      <c r="AHH55" s="761">
        <v>1</v>
      </c>
      <c r="AHI55" s="762">
        <v>0</v>
      </c>
      <c r="AHJ55" s="763"/>
      <c r="AHK55" s="763"/>
      <c r="AHL55" s="761">
        <v>1</v>
      </c>
      <c r="AHM55" s="761">
        <v>1</v>
      </c>
      <c r="AHN55" s="761">
        <v>1</v>
      </c>
      <c r="AHO55" s="761">
        <v>1</v>
      </c>
      <c r="AHP55" s="762">
        <v>0.65</v>
      </c>
      <c r="AHQ55" s="763"/>
      <c r="AHR55" s="763"/>
      <c r="AHS55" s="761">
        <v>1</v>
      </c>
      <c r="AHT55" s="761">
        <v>1</v>
      </c>
      <c r="AHU55" s="761">
        <v>1</v>
      </c>
      <c r="AHV55" s="761">
        <v>1</v>
      </c>
      <c r="AHW55" s="762">
        <v>0.65</v>
      </c>
      <c r="AHX55" s="763"/>
      <c r="AHY55" s="763"/>
      <c r="AHZ55" s="761">
        <v>1</v>
      </c>
      <c r="AIA55" s="761">
        <v>1</v>
      </c>
      <c r="AIB55" s="761">
        <v>1</v>
      </c>
      <c r="AIC55" s="761">
        <v>1</v>
      </c>
      <c r="AID55" s="762">
        <v>0.65</v>
      </c>
      <c r="AIE55" s="763"/>
      <c r="AIF55" s="763"/>
      <c r="AIG55" s="761">
        <v>1</v>
      </c>
      <c r="AIH55" s="761">
        <v>1</v>
      </c>
      <c r="AII55" s="761">
        <v>1</v>
      </c>
      <c r="AIJ55" s="761">
        <v>1</v>
      </c>
      <c r="AIK55" s="762">
        <v>0.65</v>
      </c>
      <c r="AIL55" s="763"/>
      <c r="AIM55" s="763"/>
      <c r="AIN55" s="761">
        <v>1</v>
      </c>
      <c r="AIO55" s="761">
        <v>1</v>
      </c>
      <c r="AIP55" s="761">
        <v>1</v>
      </c>
      <c r="AIQ55" s="761">
        <v>1</v>
      </c>
      <c r="AIR55" s="762">
        <v>0.65</v>
      </c>
      <c r="AIS55" s="763"/>
      <c r="AIT55" s="763"/>
      <c r="AIU55" s="761">
        <v>1</v>
      </c>
      <c r="AIV55" s="761">
        <v>1</v>
      </c>
      <c r="AIW55" s="761">
        <v>1</v>
      </c>
      <c r="AIX55" s="761">
        <v>1</v>
      </c>
      <c r="AIY55" s="762">
        <v>0.65</v>
      </c>
      <c r="AIZ55" s="763"/>
      <c r="AJA55" s="763"/>
      <c r="AJB55" s="761">
        <v>1</v>
      </c>
      <c r="AJC55" s="761">
        <v>1</v>
      </c>
      <c r="AJD55" s="761">
        <v>1</v>
      </c>
      <c r="AJE55" s="761">
        <v>1</v>
      </c>
      <c r="AJF55" s="762">
        <v>0.65</v>
      </c>
      <c r="AJG55" s="763"/>
      <c r="AJH55" s="763"/>
      <c r="AJI55" s="761">
        <v>1</v>
      </c>
      <c r="AJJ55" s="761">
        <v>1</v>
      </c>
      <c r="AJK55" s="761">
        <v>1</v>
      </c>
      <c r="AJL55" s="761">
        <v>1</v>
      </c>
      <c r="AJM55" s="762">
        <v>0.65</v>
      </c>
      <c r="AJN55" s="763"/>
      <c r="AJO55" s="763"/>
      <c r="AJP55" s="761">
        <v>1</v>
      </c>
      <c r="AJQ55" s="761">
        <v>1</v>
      </c>
      <c r="AJR55" s="761">
        <v>1</v>
      </c>
      <c r="AJS55" s="761">
        <v>1</v>
      </c>
      <c r="AJT55" s="762">
        <v>0.65</v>
      </c>
      <c r="AJU55" s="763"/>
      <c r="AJV55" s="763"/>
      <c r="AJW55" s="761">
        <v>1</v>
      </c>
      <c r="AJX55" s="761">
        <v>1</v>
      </c>
      <c r="AJY55" s="761">
        <v>1</v>
      </c>
      <c r="AJZ55" s="761">
        <v>1</v>
      </c>
      <c r="AKA55" s="762">
        <v>0.65</v>
      </c>
      <c r="AKB55" s="763"/>
      <c r="AKC55" s="763"/>
      <c r="AKD55" s="761">
        <v>1</v>
      </c>
      <c r="AKE55" s="761">
        <v>1</v>
      </c>
      <c r="AKF55" s="761">
        <v>1</v>
      </c>
      <c r="AKG55" s="761">
        <v>1</v>
      </c>
      <c r="AKH55" s="762">
        <v>0.65</v>
      </c>
      <c r="AKI55" s="763"/>
      <c r="AKJ55" s="763"/>
      <c r="AKK55" s="761">
        <v>1</v>
      </c>
      <c r="AKL55" s="761">
        <v>1</v>
      </c>
      <c r="AKM55" s="761">
        <v>1</v>
      </c>
      <c r="AKN55" s="761">
        <v>1</v>
      </c>
      <c r="AKO55" s="762">
        <v>0.65</v>
      </c>
      <c r="AKP55" s="763"/>
      <c r="AKQ55" s="763"/>
      <c r="AKR55" s="761">
        <v>1</v>
      </c>
      <c r="AKS55" s="761">
        <v>1</v>
      </c>
      <c r="AKT55" s="761">
        <v>0</v>
      </c>
      <c r="AKU55" s="761">
        <v>1</v>
      </c>
      <c r="AKV55" s="762">
        <v>0.65</v>
      </c>
      <c r="AKW55" s="763"/>
      <c r="AKX55" s="763"/>
      <c r="AKY55" s="761">
        <v>1</v>
      </c>
      <c r="AKZ55" s="761">
        <v>1</v>
      </c>
      <c r="ALA55" s="761">
        <v>1</v>
      </c>
      <c r="ALB55" s="761">
        <v>1</v>
      </c>
      <c r="ALC55" s="762">
        <v>0.65</v>
      </c>
      <c r="ALD55" s="763"/>
      <c r="ALE55" s="763"/>
      <c r="ALF55" s="761">
        <v>1</v>
      </c>
      <c r="ALG55" s="761">
        <v>1</v>
      </c>
      <c r="ALH55" s="761">
        <v>1</v>
      </c>
      <c r="ALI55" s="761">
        <v>1</v>
      </c>
      <c r="ALJ55" s="762">
        <v>0.65</v>
      </c>
      <c r="ALK55" s="763"/>
      <c r="ALL55" s="763"/>
      <c r="ALM55" s="761">
        <v>1</v>
      </c>
      <c r="ALN55" s="761">
        <v>1</v>
      </c>
      <c r="ALO55" s="761">
        <v>1</v>
      </c>
      <c r="ALP55" s="761">
        <v>1</v>
      </c>
      <c r="ALQ55" s="762">
        <v>0.65</v>
      </c>
      <c r="ALR55" s="763"/>
      <c r="ALS55" s="763"/>
      <c r="ALT55" s="761">
        <v>1</v>
      </c>
      <c r="ALU55" s="761">
        <v>1</v>
      </c>
      <c r="ALV55" s="761">
        <v>1</v>
      </c>
      <c r="ALW55" s="761">
        <v>1</v>
      </c>
      <c r="ALX55" s="762">
        <v>0.65</v>
      </c>
      <c r="ALY55" s="763"/>
      <c r="ALZ55" s="763"/>
      <c r="AMA55" s="761">
        <v>1</v>
      </c>
      <c r="AMB55" s="761">
        <v>1</v>
      </c>
      <c r="AMC55" s="761">
        <v>1</v>
      </c>
      <c r="AMD55" s="761">
        <v>1</v>
      </c>
      <c r="AME55" s="762">
        <v>0.65</v>
      </c>
      <c r="AMF55" s="763"/>
      <c r="AMG55" s="763"/>
      <c r="AMH55" s="761">
        <v>1</v>
      </c>
      <c r="AMI55" s="761">
        <v>1</v>
      </c>
      <c r="AMJ55" s="761">
        <v>1</v>
      </c>
      <c r="AMK55" s="761">
        <v>0</v>
      </c>
      <c r="AML55" s="762">
        <v>0</v>
      </c>
      <c r="AMM55" s="763"/>
      <c r="AMN55" s="763"/>
      <c r="AMO55" s="761">
        <v>1</v>
      </c>
      <c r="AMP55" s="761">
        <v>1</v>
      </c>
      <c r="AMQ55" s="761">
        <v>1</v>
      </c>
      <c r="AMR55" s="761">
        <v>0</v>
      </c>
      <c r="AMS55" s="762">
        <v>0</v>
      </c>
      <c r="AMT55" s="763"/>
      <c r="AMU55" s="763"/>
      <c r="AMV55" s="761">
        <v>1</v>
      </c>
      <c r="AMW55" s="761">
        <v>1</v>
      </c>
      <c r="AMX55" s="761">
        <v>0</v>
      </c>
      <c r="AMY55" s="761">
        <v>1</v>
      </c>
      <c r="AMZ55" s="762">
        <v>0.65</v>
      </c>
      <c r="ANA55" s="763"/>
      <c r="ANB55" s="763"/>
      <c r="ANC55" s="761">
        <v>1</v>
      </c>
      <c r="AND55" s="761">
        <v>1</v>
      </c>
      <c r="ANE55" s="761">
        <v>1</v>
      </c>
      <c r="ANF55" s="761">
        <v>1</v>
      </c>
      <c r="ANG55" s="762">
        <v>0.65</v>
      </c>
      <c r="ANH55" s="763"/>
      <c r="ANI55" s="763"/>
      <c r="ANJ55" s="761">
        <v>1</v>
      </c>
      <c r="ANK55" s="761">
        <v>1</v>
      </c>
      <c r="ANL55" s="761">
        <v>1</v>
      </c>
      <c r="ANM55" s="761">
        <v>1</v>
      </c>
      <c r="ANN55" s="762">
        <v>0.65</v>
      </c>
      <c r="ANO55" s="763"/>
      <c r="ANP55" s="763"/>
      <c r="ANQ55" s="761">
        <v>1</v>
      </c>
      <c r="ANR55" s="761">
        <v>1</v>
      </c>
      <c r="ANS55" s="761">
        <v>1</v>
      </c>
      <c r="ANT55" s="761">
        <v>1</v>
      </c>
      <c r="ANU55" s="762">
        <v>0.65</v>
      </c>
      <c r="ANV55" s="763"/>
      <c r="ANW55" s="763"/>
      <c r="ANX55" s="761">
        <v>1</v>
      </c>
      <c r="ANY55" s="761">
        <v>1</v>
      </c>
      <c r="ANZ55" s="761">
        <v>1</v>
      </c>
      <c r="AOA55" s="761">
        <v>1</v>
      </c>
      <c r="AOB55" s="762">
        <v>0.65</v>
      </c>
      <c r="AOC55" s="763"/>
      <c r="AOD55" s="763"/>
      <c r="AOE55" s="761">
        <v>1</v>
      </c>
      <c r="AOF55" s="761">
        <v>1</v>
      </c>
      <c r="AOG55" s="761">
        <v>1</v>
      </c>
      <c r="AOH55" s="761">
        <v>1</v>
      </c>
      <c r="AOI55" s="762">
        <v>0.65</v>
      </c>
      <c r="AOJ55" s="763"/>
      <c r="AOK55" s="763"/>
      <c r="AOL55" s="761">
        <v>1</v>
      </c>
      <c r="AOM55" s="761">
        <v>1</v>
      </c>
      <c r="AON55" s="761">
        <v>1</v>
      </c>
      <c r="AOO55" s="761">
        <v>1</v>
      </c>
      <c r="AOP55" s="762">
        <v>0.65</v>
      </c>
      <c r="AOQ55" s="763"/>
      <c r="AOR55" s="763"/>
      <c r="AOS55" s="761">
        <v>1</v>
      </c>
      <c r="AOT55" s="761">
        <v>1</v>
      </c>
      <c r="AOU55" s="761">
        <v>1</v>
      </c>
      <c r="AOV55" s="761">
        <v>1</v>
      </c>
      <c r="AOW55" s="762">
        <v>0.65</v>
      </c>
    </row>
    <row r="56" spans="1:1089" s="764" customFormat="1" ht="10.5" customHeight="1">
      <c r="A56" s="771" t="s">
        <v>202</v>
      </c>
      <c r="B56" s="771" t="s">
        <v>203</v>
      </c>
      <c r="C56" s="772" t="str">
        <f>A56&amp;" "&amp;B56</f>
        <v>Fast White Cat</v>
      </c>
      <c r="D56" s="771" t="s">
        <v>139</v>
      </c>
      <c r="E56" s="771" t="s">
        <v>9</v>
      </c>
      <c r="F56" s="757"/>
      <c r="G56" s="713">
        <v>1</v>
      </c>
      <c r="H56" s="713">
        <v>1</v>
      </c>
      <c r="I56" s="713">
        <v>1</v>
      </c>
      <c r="J56" s="713">
        <v>1</v>
      </c>
      <c r="K56" s="714">
        <f>65%*400%</f>
        <v>2.6</v>
      </c>
      <c r="L56" s="715">
        <v>0</v>
      </c>
      <c r="M56" s="715">
        <v>0</v>
      </c>
      <c r="N56" s="713">
        <v>1</v>
      </c>
      <c r="O56" s="713">
        <v>1</v>
      </c>
      <c r="P56" s="713">
        <v>1</v>
      </c>
      <c r="Q56" s="713">
        <v>1</v>
      </c>
      <c r="R56" s="714">
        <f>65%*400%</f>
        <v>2.6</v>
      </c>
      <c r="S56" s="715">
        <v>0</v>
      </c>
      <c r="T56" s="715">
        <v>0</v>
      </c>
      <c r="U56" s="713">
        <v>1</v>
      </c>
      <c r="V56" s="713">
        <v>1</v>
      </c>
      <c r="W56" s="713">
        <v>1</v>
      </c>
      <c r="X56" s="713">
        <v>1</v>
      </c>
      <c r="Y56" s="714">
        <f>65%*400%</f>
        <v>2.6</v>
      </c>
      <c r="Z56" s="715">
        <v>0</v>
      </c>
      <c r="AA56" s="715">
        <v>0</v>
      </c>
      <c r="AB56" s="713">
        <v>1</v>
      </c>
      <c r="AC56" s="713">
        <v>1</v>
      </c>
      <c r="AD56" s="713">
        <v>1</v>
      </c>
      <c r="AE56" s="713">
        <v>1</v>
      </c>
      <c r="AF56" s="714">
        <f>65%*400%</f>
        <v>2.6</v>
      </c>
      <c r="AG56" s="715">
        <v>0</v>
      </c>
      <c r="AH56" s="715">
        <v>0</v>
      </c>
      <c r="AI56" s="713">
        <v>1</v>
      </c>
      <c r="AJ56" s="713">
        <v>1</v>
      </c>
      <c r="AK56" s="713">
        <v>1</v>
      </c>
      <c r="AL56" s="713">
        <v>1</v>
      </c>
      <c r="AM56" s="714">
        <f>65%*400%</f>
        <v>2.6</v>
      </c>
      <c r="AN56" s="715">
        <v>0</v>
      </c>
      <c r="AO56" s="715">
        <v>0</v>
      </c>
      <c r="AP56" s="713">
        <v>1</v>
      </c>
      <c r="AQ56" s="713">
        <v>1</v>
      </c>
      <c r="AR56" s="713">
        <v>1</v>
      </c>
      <c r="AS56" s="713">
        <v>1</v>
      </c>
      <c r="AT56" s="714">
        <f>65%*400%</f>
        <v>2.6</v>
      </c>
      <c r="AU56" s="715">
        <v>0</v>
      </c>
      <c r="AV56" s="715">
        <v>0</v>
      </c>
      <c r="AW56" s="713">
        <v>1</v>
      </c>
      <c r="AX56" s="713">
        <v>1</v>
      </c>
      <c r="AY56" s="713">
        <v>1</v>
      </c>
      <c r="AZ56" s="713">
        <v>1</v>
      </c>
      <c r="BA56" s="714">
        <f>65%*400%</f>
        <v>2.6</v>
      </c>
      <c r="BB56" s="715">
        <v>0</v>
      </c>
      <c r="BC56" s="715">
        <v>0</v>
      </c>
      <c r="BD56" s="716">
        <v>1</v>
      </c>
      <c r="BE56" s="716">
        <v>1</v>
      </c>
      <c r="BF56" s="716">
        <v>1</v>
      </c>
      <c r="BG56" s="716">
        <v>1</v>
      </c>
      <c r="BH56" s="716">
        <v>1</v>
      </c>
      <c r="BI56" s="717">
        <v>0</v>
      </c>
      <c r="BJ56" s="717">
        <v>0</v>
      </c>
      <c r="BK56" s="716">
        <v>1</v>
      </c>
      <c r="BL56" s="716">
        <v>1</v>
      </c>
      <c r="BM56" s="716">
        <v>1</v>
      </c>
      <c r="BN56" s="716">
        <v>1</v>
      </c>
      <c r="BO56" s="718">
        <v>1</v>
      </c>
      <c r="BP56" s="717">
        <v>0</v>
      </c>
      <c r="BQ56" s="717">
        <v>0</v>
      </c>
      <c r="BR56" s="716">
        <v>1</v>
      </c>
      <c r="BS56" s="716">
        <v>1</v>
      </c>
      <c r="BT56" s="716">
        <v>1</v>
      </c>
      <c r="BU56" s="716">
        <v>1</v>
      </c>
      <c r="BV56" s="718">
        <v>1</v>
      </c>
      <c r="BW56" s="717">
        <v>0</v>
      </c>
      <c r="BX56" s="717">
        <v>0</v>
      </c>
      <c r="BY56" s="716">
        <v>1</v>
      </c>
      <c r="BZ56" s="716">
        <v>1</v>
      </c>
      <c r="CA56" s="716">
        <v>1</v>
      </c>
      <c r="CB56" s="716">
        <v>1</v>
      </c>
      <c r="CC56" s="718">
        <v>1</v>
      </c>
      <c r="CD56" s="717">
        <v>0</v>
      </c>
      <c r="CE56" s="717">
        <v>0</v>
      </c>
      <c r="CF56" s="716">
        <v>1</v>
      </c>
      <c r="CG56" s="716">
        <v>1</v>
      </c>
      <c r="CH56" s="716">
        <v>1</v>
      </c>
      <c r="CI56" s="716">
        <v>1</v>
      </c>
      <c r="CJ56" s="718">
        <v>1</v>
      </c>
      <c r="CK56" s="717">
        <v>0</v>
      </c>
      <c r="CL56" s="717">
        <v>0</v>
      </c>
      <c r="CM56" s="716">
        <v>1</v>
      </c>
      <c r="CN56" s="716">
        <v>1</v>
      </c>
      <c r="CO56" s="716">
        <v>1</v>
      </c>
      <c r="CP56" s="716">
        <v>1</v>
      </c>
      <c r="CQ56" s="718">
        <v>1</v>
      </c>
      <c r="CR56" s="717">
        <v>0</v>
      </c>
      <c r="CS56" s="717">
        <v>0</v>
      </c>
      <c r="CT56" s="716">
        <v>0</v>
      </c>
      <c r="CU56" s="716">
        <v>0</v>
      </c>
      <c r="CV56" s="716">
        <v>0</v>
      </c>
      <c r="CW56" s="716">
        <v>0</v>
      </c>
      <c r="CX56" s="716">
        <v>0</v>
      </c>
      <c r="CY56" s="717">
        <v>0</v>
      </c>
      <c r="CZ56" s="717">
        <v>0</v>
      </c>
      <c r="DA56" s="716">
        <v>1</v>
      </c>
      <c r="DB56" s="716">
        <v>1</v>
      </c>
      <c r="DC56" s="716">
        <v>1</v>
      </c>
      <c r="DD56" s="716">
        <v>1</v>
      </c>
      <c r="DE56" s="718">
        <v>1</v>
      </c>
      <c r="DF56" s="717">
        <v>0</v>
      </c>
      <c r="DG56" s="717">
        <v>0</v>
      </c>
      <c r="DH56" s="716">
        <v>1</v>
      </c>
      <c r="DI56" s="716">
        <v>1</v>
      </c>
      <c r="DJ56" s="716">
        <v>1</v>
      </c>
      <c r="DK56" s="716">
        <v>1</v>
      </c>
      <c r="DL56" s="718">
        <v>1</v>
      </c>
      <c r="DM56" s="717">
        <v>0</v>
      </c>
      <c r="DN56" s="717">
        <v>0</v>
      </c>
      <c r="DO56" s="716">
        <v>1</v>
      </c>
      <c r="DP56" s="716">
        <v>1</v>
      </c>
      <c r="DQ56" s="716">
        <v>1</v>
      </c>
      <c r="DR56" s="716">
        <v>1</v>
      </c>
      <c r="DS56" s="718">
        <v>1</v>
      </c>
      <c r="DT56" s="717">
        <v>0</v>
      </c>
      <c r="DU56" s="717">
        <v>0</v>
      </c>
      <c r="DV56" s="716">
        <v>1</v>
      </c>
      <c r="DW56" s="716">
        <v>1</v>
      </c>
      <c r="DX56" s="716">
        <v>1</v>
      </c>
      <c r="DY56" s="716">
        <v>1</v>
      </c>
      <c r="DZ56" s="718">
        <v>1</v>
      </c>
      <c r="EA56" s="717">
        <v>0</v>
      </c>
      <c r="EB56" s="717">
        <v>0</v>
      </c>
      <c r="EC56" s="716">
        <v>1</v>
      </c>
      <c r="ED56" s="716">
        <v>1</v>
      </c>
      <c r="EE56" s="716">
        <v>1</v>
      </c>
      <c r="EF56" s="716">
        <v>1</v>
      </c>
      <c r="EG56" s="718">
        <v>1</v>
      </c>
      <c r="EH56" s="717">
        <v>0</v>
      </c>
      <c r="EI56" s="717">
        <v>0</v>
      </c>
      <c r="EJ56" s="716">
        <v>1</v>
      </c>
      <c r="EK56" s="716">
        <v>1</v>
      </c>
      <c r="EL56" s="716">
        <v>1</v>
      </c>
      <c r="EM56" s="716">
        <v>1</v>
      </c>
      <c r="EN56" s="718">
        <v>1</v>
      </c>
      <c r="EO56" s="717">
        <v>0</v>
      </c>
      <c r="EP56" s="717">
        <v>0</v>
      </c>
      <c r="EQ56" s="716">
        <v>1</v>
      </c>
      <c r="ER56" s="716">
        <v>1</v>
      </c>
      <c r="ES56" s="716">
        <v>1</v>
      </c>
      <c r="ET56" s="716">
        <v>1</v>
      </c>
      <c r="EU56" s="718">
        <v>1</v>
      </c>
      <c r="EV56" s="717">
        <v>0</v>
      </c>
      <c r="EW56" s="717">
        <v>0</v>
      </c>
      <c r="EX56" s="716">
        <v>1</v>
      </c>
      <c r="EY56" s="716">
        <v>1</v>
      </c>
      <c r="EZ56" s="716">
        <v>1</v>
      </c>
      <c r="FA56" s="716">
        <v>1</v>
      </c>
      <c r="FB56" s="718">
        <v>1</v>
      </c>
      <c r="FC56" s="717">
        <v>0</v>
      </c>
      <c r="FD56" s="717">
        <v>0</v>
      </c>
      <c r="FE56" s="716">
        <v>1</v>
      </c>
      <c r="FF56" s="716">
        <v>1</v>
      </c>
      <c r="FG56" s="716">
        <v>1</v>
      </c>
      <c r="FH56" s="716">
        <v>0</v>
      </c>
      <c r="FI56" s="716">
        <v>1</v>
      </c>
      <c r="FJ56" s="717">
        <v>0</v>
      </c>
      <c r="FK56" s="717">
        <v>0</v>
      </c>
      <c r="FL56" s="716">
        <v>1</v>
      </c>
      <c r="FM56" s="716">
        <v>1</v>
      </c>
      <c r="FN56" s="716">
        <v>1</v>
      </c>
      <c r="FO56" s="716">
        <v>1</v>
      </c>
      <c r="FP56" s="716">
        <v>1</v>
      </c>
      <c r="FQ56" s="717">
        <v>0</v>
      </c>
      <c r="FR56" s="717">
        <v>0</v>
      </c>
      <c r="FS56" s="716">
        <v>1</v>
      </c>
      <c r="FT56" s="716">
        <v>1</v>
      </c>
      <c r="FU56" s="716">
        <v>1</v>
      </c>
      <c r="FV56" s="716">
        <v>1</v>
      </c>
      <c r="FW56" s="716">
        <v>1</v>
      </c>
      <c r="FX56" s="717">
        <v>0</v>
      </c>
      <c r="FY56" s="717">
        <v>0</v>
      </c>
      <c r="FZ56" s="716">
        <v>1</v>
      </c>
      <c r="GA56" s="716">
        <v>1</v>
      </c>
      <c r="GB56" s="716">
        <v>1</v>
      </c>
      <c r="GC56" s="716">
        <v>1</v>
      </c>
      <c r="GD56" s="716">
        <v>1</v>
      </c>
      <c r="GE56" s="717">
        <v>0</v>
      </c>
      <c r="GF56" s="717">
        <v>0</v>
      </c>
      <c r="GG56" s="716">
        <v>1</v>
      </c>
      <c r="GH56" s="716">
        <v>1</v>
      </c>
      <c r="GI56" s="716">
        <v>1</v>
      </c>
      <c r="GJ56" s="716">
        <v>1</v>
      </c>
      <c r="GK56" s="716">
        <v>1</v>
      </c>
      <c r="GL56" s="717">
        <v>0</v>
      </c>
      <c r="GM56" s="717">
        <v>0</v>
      </c>
      <c r="GN56" s="716">
        <v>1</v>
      </c>
      <c r="GO56" s="716">
        <v>1</v>
      </c>
      <c r="GP56" s="716">
        <v>1</v>
      </c>
      <c r="GQ56" s="716">
        <v>1</v>
      </c>
      <c r="GR56" s="716">
        <v>1</v>
      </c>
      <c r="GS56" s="717">
        <v>0</v>
      </c>
      <c r="GT56" s="717">
        <v>0</v>
      </c>
      <c r="GU56" s="716">
        <v>1</v>
      </c>
      <c r="GV56" s="716">
        <v>1</v>
      </c>
      <c r="GW56" s="716">
        <v>1</v>
      </c>
      <c r="GX56" s="716">
        <v>1</v>
      </c>
      <c r="GY56" s="716">
        <v>1</v>
      </c>
      <c r="GZ56" s="717">
        <v>0</v>
      </c>
      <c r="HA56" s="717">
        <v>0</v>
      </c>
      <c r="HB56" s="716">
        <v>1</v>
      </c>
      <c r="HC56" s="716">
        <v>1</v>
      </c>
      <c r="HD56" s="716">
        <v>1</v>
      </c>
      <c r="HE56" s="716">
        <v>1</v>
      </c>
      <c r="HF56" s="716">
        <v>1</v>
      </c>
      <c r="HG56" s="717">
        <v>0</v>
      </c>
      <c r="HH56" s="717">
        <v>0</v>
      </c>
      <c r="HI56" s="716">
        <v>1</v>
      </c>
      <c r="HJ56" s="716">
        <v>1</v>
      </c>
      <c r="HK56" s="716">
        <v>1</v>
      </c>
      <c r="HL56" s="716">
        <v>1</v>
      </c>
      <c r="HM56" s="716">
        <v>1</v>
      </c>
      <c r="HN56" s="717">
        <v>0</v>
      </c>
      <c r="HO56" s="717">
        <v>0</v>
      </c>
      <c r="HP56" s="716">
        <v>1</v>
      </c>
      <c r="HQ56" s="716">
        <v>1</v>
      </c>
      <c r="HR56" s="716">
        <v>1</v>
      </c>
      <c r="HS56" s="716">
        <v>1</v>
      </c>
      <c r="HT56" s="716">
        <v>1</v>
      </c>
      <c r="HU56" s="717">
        <v>0</v>
      </c>
      <c r="HV56" s="717">
        <v>0</v>
      </c>
      <c r="HW56" s="716">
        <v>1</v>
      </c>
      <c r="HX56" s="716">
        <v>1</v>
      </c>
      <c r="HY56" s="716">
        <v>1</v>
      </c>
      <c r="HZ56" s="716">
        <v>1</v>
      </c>
      <c r="IA56" s="716">
        <v>1</v>
      </c>
      <c r="IB56" s="717">
        <v>0</v>
      </c>
      <c r="IC56" s="717">
        <v>0</v>
      </c>
      <c r="ID56" s="716">
        <v>1</v>
      </c>
      <c r="IE56" s="716">
        <v>1</v>
      </c>
      <c r="IF56" s="716">
        <v>1</v>
      </c>
      <c r="IG56" s="716">
        <v>1</v>
      </c>
      <c r="IH56" s="718">
        <v>0</v>
      </c>
      <c r="II56" s="717">
        <v>0</v>
      </c>
      <c r="IJ56" s="717">
        <v>0</v>
      </c>
      <c r="IK56" s="716">
        <v>1</v>
      </c>
      <c r="IL56" s="716">
        <v>1</v>
      </c>
      <c r="IM56" s="716">
        <v>1</v>
      </c>
      <c r="IN56" s="716">
        <v>1</v>
      </c>
      <c r="IO56" s="716">
        <v>1</v>
      </c>
      <c r="IP56" s="717">
        <v>0</v>
      </c>
      <c r="IQ56" s="717">
        <v>0</v>
      </c>
      <c r="IR56" s="716">
        <v>0</v>
      </c>
      <c r="IS56" s="716">
        <v>1</v>
      </c>
      <c r="IT56" s="716">
        <v>1</v>
      </c>
      <c r="IU56" s="716">
        <v>1</v>
      </c>
      <c r="IV56" s="716">
        <v>1</v>
      </c>
      <c r="IW56" s="717">
        <v>0</v>
      </c>
      <c r="IX56" s="717">
        <v>0</v>
      </c>
      <c r="IY56" s="716">
        <v>1</v>
      </c>
      <c r="IZ56" s="716">
        <v>1</v>
      </c>
      <c r="JA56" s="716">
        <v>1</v>
      </c>
      <c r="JB56" s="716">
        <v>1</v>
      </c>
      <c r="JC56" s="716">
        <v>1</v>
      </c>
      <c r="JD56" s="717">
        <v>0</v>
      </c>
      <c r="JE56" s="717">
        <v>0</v>
      </c>
      <c r="JF56" s="716">
        <v>1</v>
      </c>
      <c r="JG56" s="716">
        <v>1</v>
      </c>
      <c r="JH56" s="716">
        <v>1</v>
      </c>
      <c r="JI56" s="716">
        <v>1</v>
      </c>
      <c r="JJ56" s="716">
        <v>1</v>
      </c>
      <c r="JK56" s="717">
        <v>0</v>
      </c>
      <c r="JL56" s="717">
        <v>0</v>
      </c>
      <c r="JM56" s="716">
        <v>1</v>
      </c>
      <c r="JN56" s="716">
        <v>1</v>
      </c>
      <c r="JO56" s="716">
        <v>1</v>
      </c>
      <c r="JP56" s="716">
        <v>1</v>
      </c>
      <c r="JQ56" s="716">
        <v>1</v>
      </c>
      <c r="JR56" s="717">
        <v>0</v>
      </c>
      <c r="JS56" s="717">
        <v>0</v>
      </c>
      <c r="JT56" s="716">
        <v>1</v>
      </c>
      <c r="JU56" s="716">
        <v>1</v>
      </c>
      <c r="JV56" s="716">
        <v>1</v>
      </c>
      <c r="JW56" s="716">
        <v>1</v>
      </c>
      <c r="JX56" s="716">
        <v>1</v>
      </c>
      <c r="JY56" s="717">
        <v>0</v>
      </c>
      <c r="JZ56" s="717">
        <v>0</v>
      </c>
      <c r="KA56" s="716">
        <v>1</v>
      </c>
      <c r="KB56" s="716">
        <v>1</v>
      </c>
      <c r="KC56" s="716">
        <v>1</v>
      </c>
      <c r="KD56" s="716">
        <v>1</v>
      </c>
      <c r="KE56" s="716">
        <v>1</v>
      </c>
      <c r="KF56" s="717">
        <v>0</v>
      </c>
      <c r="KG56" s="717">
        <v>0</v>
      </c>
      <c r="KH56" s="716">
        <v>1</v>
      </c>
      <c r="KI56" s="716">
        <v>1</v>
      </c>
      <c r="KJ56" s="717">
        <v>0</v>
      </c>
      <c r="KK56" s="717">
        <v>0</v>
      </c>
      <c r="KL56" s="716">
        <v>1</v>
      </c>
      <c r="KM56" s="717">
        <v>0</v>
      </c>
      <c r="KN56" s="717">
        <v>0</v>
      </c>
      <c r="KO56" s="716">
        <v>1</v>
      </c>
      <c r="KP56" s="716">
        <v>1</v>
      </c>
      <c r="KQ56" s="717">
        <v>0</v>
      </c>
      <c r="KR56" s="716">
        <v>1</v>
      </c>
      <c r="KS56" s="716">
        <v>1</v>
      </c>
      <c r="KT56" s="717">
        <v>0</v>
      </c>
      <c r="KU56" s="717">
        <v>0</v>
      </c>
      <c r="KV56" s="717">
        <v>0</v>
      </c>
      <c r="KW56" s="716">
        <v>1</v>
      </c>
      <c r="KX56" s="716">
        <v>1</v>
      </c>
      <c r="KY56" s="716">
        <v>1</v>
      </c>
      <c r="KZ56" s="716">
        <v>1</v>
      </c>
      <c r="LA56" s="717">
        <v>0</v>
      </c>
      <c r="LB56" s="717">
        <v>0</v>
      </c>
      <c r="LC56" s="716">
        <v>1</v>
      </c>
      <c r="LD56" s="716">
        <v>1</v>
      </c>
      <c r="LE56" s="716">
        <v>1</v>
      </c>
      <c r="LF56" s="716">
        <v>1</v>
      </c>
      <c r="LG56" s="716">
        <v>1</v>
      </c>
      <c r="LH56" s="717">
        <v>0</v>
      </c>
      <c r="LI56" s="717">
        <v>0</v>
      </c>
      <c r="LJ56" s="716">
        <v>1</v>
      </c>
      <c r="LK56" s="716">
        <v>1</v>
      </c>
      <c r="LL56" s="716">
        <v>1</v>
      </c>
      <c r="LM56" s="716">
        <v>1</v>
      </c>
      <c r="LN56" s="716">
        <v>1</v>
      </c>
      <c r="LO56" s="717">
        <v>0</v>
      </c>
      <c r="LP56" s="717">
        <v>0</v>
      </c>
      <c r="LQ56" s="716">
        <v>1</v>
      </c>
      <c r="LR56" s="716">
        <v>1</v>
      </c>
      <c r="LS56" s="716">
        <v>1</v>
      </c>
      <c r="LT56" s="716">
        <v>1</v>
      </c>
      <c r="LU56" s="716">
        <v>1</v>
      </c>
      <c r="LV56" s="717">
        <v>0</v>
      </c>
      <c r="LW56" s="717">
        <v>0</v>
      </c>
      <c r="LX56" s="716">
        <v>1</v>
      </c>
      <c r="LY56" s="716">
        <v>1</v>
      </c>
      <c r="LZ56" s="716">
        <v>1</v>
      </c>
      <c r="MA56" s="716">
        <v>1</v>
      </c>
      <c r="MB56" s="716">
        <v>1</v>
      </c>
      <c r="MC56" s="717">
        <v>0</v>
      </c>
      <c r="MD56" s="717">
        <v>0</v>
      </c>
      <c r="ME56" s="716">
        <v>1</v>
      </c>
      <c r="MF56" s="716">
        <v>1</v>
      </c>
      <c r="MG56" s="716">
        <v>1</v>
      </c>
      <c r="MH56" s="716">
        <v>1</v>
      </c>
      <c r="MI56" s="716">
        <v>1</v>
      </c>
      <c r="MJ56" s="717">
        <v>0</v>
      </c>
      <c r="MK56" s="717">
        <v>0</v>
      </c>
      <c r="ML56" s="716">
        <v>1</v>
      </c>
      <c r="MM56" s="716">
        <v>1</v>
      </c>
      <c r="MN56" s="716">
        <v>1</v>
      </c>
      <c r="MO56" s="716">
        <v>1</v>
      </c>
      <c r="MP56" s="716">
        <v>1</v>
      </c>
      <c r="MQ56" s="717">
        <v>0</v>
      </c>
      <c r="MR56" s="717">
        <v>0</v>
      </c>
      <c r="MS56" s="716">
        <v>1</v>
      </c>
      <c r="MT56" s="716">
        <v>1</v>
      </c>
      <c r="MU56" s="716">
        <v>1</v>
      </c>
      <c r="MV56" s="716">
        <v>1</v>
      </c>
      <c r="MW56" s="716">
        <v>1</v>
      </c>
      <c r="MX56" s="717">
        <v>0</v>
      </c>
      <c r="MY56" s="717">
        <v>0</v>
      </c>
      <c r="MZ56" s="716">
        <v>1</v>
      </c>
      <c r="NA56" s="716">
        <v>1</v>
      </c>
      <c r="NB56" s="716">
        <v>1</v>
      </c>
      <c r="NC56" s="716">
        <v>1</v>
      </c>
      <c r="ND56" s="716">
        <v>1</v>
      </c>
      <c r="NE56" s="717">
        <v>0</v>
      </c>
      <c r="NF56" s="717">
        <v>0</v>
      </c>
      <c r="NG56" s="716">
        <v>1</v>
      </c>
      <c r="NH56" s="716">
        <v>1</v>
      </c>
      <c r="NI56" s="716">
        <v>1</v>
      </c>
      <c r="NJ56" s="716">
        <v>1</v>
      </c>
      <c r="NK56" s="716">
        <v>1</v>
      </c>
      <c r="NL56" s="717">
        <v>0</v>
      </c>
      <c r="NM56" s="717">
        <v>0</v>
      </c>
      <c r="NN56" s="716">
        <v>1</v>
      </c>
      <c r="NO56" s="716">
        <v>1</v>
      </c>
      <c r="NP56" s="716">
        <v>1</v>
      </c>
      <c r="NQ56" s="716">
        <v>1</v>
      </c>
      <c r="NR56" s="716">
        <v>1</v>
      </c>
      <c r="NS56" s="717">
        <v>0</v>
      </c>
      <c r="NT56" s="717">
        <v>0</v>
      </c>
      <c r="NU56" s="716">
        <v>1</v>
      </c>
      <c r="NV56" s="716">
        <v>1</v>
      </c>
      <c r="NW56" s="716">
        <v>1</v>
      </c>
      <c r="NX56" s="716">
        <v>1</v>
      </c>
      <c r="NY56" s="716">
        <v>1</v>
      </c>
      <c r="NZ56" s="717">
        <v>0</v>
      </c>
      <c r="OA56" s="717">
        <v>0</v>
      </c>
      <c r="OB56" s="716">
        <v>1</v>
      </c>
      <c r="OC56" s="716">
        <v>1</v>
      </c>
      <c r="OD56" s="716">
        <v>1</v>
      </c>
      <c r="OE56" s="716">
        <v>1</v>
      </c>
      <c r="OF56" s="716">
        <v>1</v>
      </c>
      <c r="OG56" s="717">
        <v>0</v>
      </c>
      <c r="OH56" s="717">
        <v>0</v>
      </c>
      <c r="OI56" s="716">
        <v>1</v>
      </c>
      <c r="OJ56" s="716">
        <v>1</v>
      </c>
      <c r="OK56" s="716">
        <v>1</v>
      </c>
      <c r="OL56" s="716">
        <v>1</v>
      </c>
      <c r="OM56" s="718">
        <v>0.65</v>
      </c>
      <c r="ON56" s="717">
        <v>0</v>
      </c>
      <c r="OO56" s="717">
        <v>0</v>
      </c>
      <c r="OP56" s="716">
        <v>1</v>
      </c>
      <c r="OQ56" s="716">
        <v>1</v>
      </c>
      <c r="OR56" s="716">
        <v>1</v>
      </c>
      <c r="OS56" s="716">
        <v>1</v>
      </c>
      <c r="OT56" s="718">
        <v>0.65</v>
      </c>
      <c r="OU56" s="717">
        <v>0</v>
      </c>
      <c r="OV56" s="717">
        <v>0</v>
      </c>
      <c r="OW56" s="716">
        <v>0</v>
      </c>
      <c r="OX56" s="716">
        <v>1</v>
      </c>
      <c r="OY56" s="716">
        <v>1</v>
      </c>
      <c r="OZ56" s="716">
        <v>1</v>
      </c>
      <c r="PA56" s="718">
        <v>0.65</v>
      </c>
      <c r="PB56" s="717">
        <v>0</v>
      </c>
      <c r="PC56" s="717">
        <v>0</v>
      </c>
      <c r="PD56" s="716">
        <v>1</v>
      </c>
      <c r="PE56" s="716">
        <v>1</v>
      </c>
      <c r="PF56" s="716">
        <v>1</v>
      </c>
      <c r="PG56" s="716">
        <v>0</v>
      </c>
      <c r="PH56" s="718">
        <v>0</v>
      </c>
      <c r="PI56" s="717">
        <v>0</v>
      </c>
      <c r="PJ56" s="717">
        <v>0</v>
      </c>
      <c r="PK56" s="716">
        <v>1</v>
      </c>
      <c r="PL56" s="716">
        <v>1</v>
      </c>
      <c r="PM56" s="716">
        <v>1</v>
      </c>
      <c r="PN56" s="716">
        <v>1</v>
      </c>
      <c r="PO56" s="718">
        <v>0.65</v>
      </c>
      <c r="PP56" s="717"/>
      <c r="PQ56" s="717"/>
      <c r="PR56" s="716">
        <v>1</v>
      </c>
      <c r="PS56" s="716">
        <v>1</v>
      </c>
      <c r="PT56" s="716">
        <v>1</v>
      </c>
      <c r="PU56" s="716">
        <v>1</v>
      </c>
      <c r="PV56" s="718">
        <v>0.65</v>
      </c>
      <c r="PW56" s="717"/>
      <c r="PX56" s="717"/>
      <c r="PY56" s="716">
        <v>1</v>
      </c>
      <c r="PZ56" s="716">
        <v>1</v>
      </c>
      <c r="QA56" s="716">
        <v>1</v>
      </c>
      <c r="QB56" s="716">
        <v>1</v>
      </c>
      <c r="QC56" s="718">
        <v>0.65</v>
      </c>
      <c r="QD56" s="717"/>
      <c r="QE56" s="717"/>
      <c r="QF56" s="716">
        <v>1</v>
      </c>
      <c r="QG56" s="716">
        <v>1</v>
      </c>
      <c r="QH56" s="716">
        <v>1</v>
      </c>
      <c r="QI56" s="716">
        <v>1</v>
      </c>
      <c r="QJ56" s="718">
        <v>0.65</v>
      </c>
      <c r="QK56" s="717"/>
      <c r="QL56" s="717"/>
      <c r="QM56" s="716">
        <v>1</v>
      </c>
      <c r="QN56" s="716">
        <v>1</v>
      </c>
      <c r="QO56" s="716">
        <v>1</v>
      </c>
      <c r="QP56" s="716">
        <v>1</v>
      </c>
      <c r="QQ56" s="718">
        <v>0.65</v>
      </c>
      <c r="QR56" s="717"/>
      <c r="QS56" s="717"/>
      <c r="QT56" s="716">
        <v>1</v>
      </c>
      <c r="QU56" s="716">
        <v>1</v>
      </c>
      <c r="QV56" s="716">
        <v>1</v>
      </c>
      <c r="QW56" s="716">
        <v>1</v>
      </c>
      <c r="QX56" s="718">
        <v>0.65</v>
      </c>
      <c r="QY56" s="717"/>
      <c r="QZ56" s="717"/>
      <c r="RA56" s="716">
        <v>1</v>
      </c>
      <c r="RB56" s="716">
        <v>1</v>
      </c>
      <c r="RC56" s="716">
        <v>1</v>
      </c>
      <c r="RD56" s="717"/>
      <c r="RE56" s="718">
        <v>0.65</v>
      </c>
      <c r="RF56" s="717"/>
      <c r="RG56" s="717"/>
      <c r="RH56" s="716">
        <v>1</v>
      </c>
      <c r="RI56" s="716">
        <v>1</v>
      </c>
      <c r="RJ56" s="716">
        <v>1</v>
      </c>
      <c r="RK56" s="716">
        <v>1</v>
      </c>
      <c r="RL56" s="718">
        <v>0.65</v>
      </c>
      <c r="RM56" s="717"/>
      <c r="RN56" s="717"/>
      <c r="RO56" s="716">
        <v>1</v>
      </c>
      <c r="RP56" s="716">
        <v>1</v>
      </c>
      <c r="RQ56" s="716">
        <v>1</v>
      </c>
      <c r="RR56" s="716">
        <v>1</v>
      </c>
      <c r="RS56" s="718">
        <v>0.65</v>
      </c>
      <c r="RT56" s="717"/>
      <c r="RU56" s="717"/>
      <c r="RV56" s="716">
        <v>1</v>
      </c>
      <c r="RW56" s="716">
        <v>1</v>
      </c>
      <c r="RX56" s="716">
        <v>1</v>
      </c>
      <c r="RY56" s="716">
        <v>1</v>
      </c>
      <c r="RZ56" s="718">
        <v>0.65</v>
      </c>
      <c r="SA56" s="717"/>
      <c r="SB56" s="717"/>
      <c r="SC56" s="716">
        <v>1</v>
      </c>
      <c r="SD56" s="716">
        <v>1</v>
      </c>
      <c r="SE56" s="716">
        <v>1</v>
      </c>
      <c r="SF56" s="716">
        <v>1</v>
      </c>
      <c r="SG56" s="718">
        <v>0.65</v>
      </c>
      <c r="SH56" s="717"/>
      <c r="SI56" s="717"/>
      <c r="SJ56" s="716">
        <v>1</v>
      </c>
      <c r="SK56" s="716">
        <v>1</v>
      </c>
      <c r="SL56" s="716">
        <v>1</v>
      </c>
      <c r="SM56" s="716">
        <v>1</v>
      </c>
      <c r="SN56" s="718">
        <v>0.65</v>
      </c>
      <c r="SO56" s="717"/>
      <c r="SP56" s="717"/>
      <c r="SQ56" s="716">
        <v>1</v>
      </c>
      <c r="SR56" s="716">
        <v>1</v>
      </c>
      <c r="SS56" s="716">
        <v>1</v>
      </c>
      <c r="ST56" s="716">
        <v>1</v>
      </c>
      <c r="SU56" s="762">
        <v>0.65</v>
      </c>
      <c r="SV56" s="755"/>
      <c r="SW56" s="749"/>
      <c r="SX56" s="748">
        <v>1</v>
      </c>
      <c r="SY56" s="748">
        <v>1</v>
      </c>
      <c r="SZ56" s="748">
        <v>1</v>
      </c>
      <c r="TA56" s="748">
        <v>1</v>
      </c>
      <c r="TB56" s="750">
        <v>0.65</v>
      </c>
      <c r="TC56" s="749"/>
      <c r="TD56" s="749"/>
      <c r="TE56" s="748">
        <v>1</v>
      </c>
      <c r="TF56" s="748">
        <v>1</v>
      </c>
      <c r="TG56" s="748">
        <v>1</v>
      </c>
      <c r="TH56" s="748">
        <v>1</v>
      </c>
      <c r="TI56" s="750">
        <v>0</v>
      </c>
      <c r="TJ56" s="749"/>
      <c r="TK56" s="749"/>
      <c r="TL56" s="748">
        <v>1</v>
      </c>
      <c r="TM56" s="748">
        <v>1</v>
      </c>
      <c r="TN56" s="748">
        <v>1</v>
      </c>
      <c r="TO56" s="748">
        <v>1</v>
      </c>
      <c r="TP56" s="750">
        <v>0.65</v>
      </c>
      <c r="TQ56" s="749"/>
      <c r="TR56" s="749"/>
      <c r="TS56" s="748">
        <v>1</v>
      </c>
      <c r="TT56" s="748">
        <v>1</v>
      </c>
      <c r="TU56" s="748">
        <v>1</v>
      </c>
      <c r="TV56" s="748">
        <v>1</v>
      </c>
      <c r="TW56" s="750">
        <v>0.65</v>
      </c>
      <c r="TX56" s="749"/>
      <c r="TY56" s="766"/>
      <c r="TZ56" s="761">
        <v>1</v>
      </c>
      <c r="UA56" s="756">
        <v>1</v>
      </c>
      <c r="UB56" s="748">
        <v>1</v>
      </c>
      <c r="UC56" s="748">
        <v>1</v>
      </c>
      <c r="UD56" s="750">
        <v>0.65</v>
      </c>
      <c r="UE56" s="749"/>
      <c r="UF56" s="749"/>
      <c r="UG56" s="748">
        <v>1</v>
      </c>
      <c r="UH56" s="748">
        <v>1</v>
      </c>
      <c r="UI56" s="748">
        <v>1</v>
      </c>
      <c r="UJ56" s="748">
        <v>1</v>
      </c>
      <c r="UK56" s="750">
        <v>0.65</v>
      </c>
      <c r="UL56" s="749"/>
      <c r="UM56" s="749"/>
      <c r="UN56" s="748">
        <v>1</v>
      </c>
      <c r="UO56" s="748">
        <v>1</v>
      </c>
      <c r="UP56" s="748">
        <v>1</v>
      </c>
      <c r="UQ56" s="748">
        <v>1</v>
      </c>
      <c r="UR56" s="750">
        <v>0.65</v>
      </c>
      <c r="US56" s="749"/>
      <c r="UT56" s="749"/>
      <c r="UU56" s="748">
        <v>1</v>
      </c>
      <c r="UV56" s="748">
        <v>1</v>
      </c>
      <c r="UW56" s="748">
        <v>1</v>
      </c>
      <c r="UX56" s="748">
        <v>1</v>
      </c>
      <c r="UY56" s="750">
        <v>0.65</v>
      </c>
      <c r="UZ56" s="749"/>
      <c r="VA56" s="749"/>
      <c r="VB56" s="748">
        <v>1</v>
      </c>
      <c r="VC56" s="767">
        <v>1</v>
      </c>
      <c r="VD56" s="761">
        <v>1</v>
      </c>
      <c r="VE56" s="761">
        <v>1</v>
      </c>
      <c r="VF56" s="762">
        <v>0.65</v>
      </c>
      <c r="VG56" s="763"/>
      <c r="VH56" s="763"/>
      <c r="VI56" s="761">
        <v>1</v>
      </c>
      <c r="VJ56" s="761">
        <v>1</v>
      </c>
      <c r="VK56" s="761">
        <v>1</v>
      </c>
      <c r="VL56" s="761">
        <v>1</v>
      </c>
      <c r="VM56" s="762">
        <v>0.65</v>
      </c>
      <c r="VN56" s="763"/>
      <c r="VO56" s="763"/>
      <c r="VP56" s="761">
        <v>1</v>
      </c>
      <c r="VQ56" s="761">
        <v>1</v>
      </c>
      <c r="VR56" s="761">
        <v>1</v>
      </c>
      <c r="VS56" s="761">
        <v>1</v>
      </c>
      <c r="VT56" s="762">
        <v>0.65</v>
      </c>
      <c r="VU56" s="763"/>
      <c r="VV56" s="763"/>
      <c r="VW56" s="761">
        <v>1</v>
      </c>
      <c r="VX56" s="761">
        <v>1</v>
      </c>
      <c r="VY56" s="761">
        <v>1</v>
      </c>
      <c r="VZ56" s="761">
        <v>1</v>
      </c>
      <c r="WA56" s="762">
        <v>0.65</v>
      </c>
      <c r="WB56" s="763"/>
      <c r="WC56" s="763"/>
      <c r="WD56" s="761">
        <v>1</v>
      </c>
      <c r="WE56" s="761">
        <v>1</v>
      </c>
      <c r="WF56" s="761">
        <v>1</v>
      </c>
      <c r="WG56" s="761">
        <v>1</v>
      </c>
      <c r="WH56" s="762">
        <v>0.65</v>
      </c>
      <c r="WI56" s="763"/>
      <c r="WJ56" s="763"/>
      <c r="WK56" s="761">
        <v>1</v>
      </c>
      <c r="WL56" s="761">
        <v>1</v>
      </c>
      <c r="WM56" s="761">
        <v>1</v>
      </c>
      <c r="WN56" s="761">
        <v>1</v>
      </c>
      <c r="WO56" s="762">
        <v>0.65</v>
      </c>
      <c r="WP56" s="763"/>
      <c r="WQ56" s="763"/>
      <c r="WR56" s="761">
        <v>0</v>
      </c>
      <c r="WS56" s="761">
        <v>0</v>
      </c>
      <c r="WT56" s="761">
        <v>1</v>
      </c>
      <c r="WU56" s="761">
        <v>1</v>
      </c>
      <c r="WV56" s="762">
        <v>0.65</v>
      </c>
      <c r="WW56" s="763"/>
      <c r="WX56" s="763"/>
      <c r="WY56" s="761">
        <v>1</v>
      </c>
      <c r="WZ56" s="761">
        <v>1</v>
      </c>
      <c r="XA56" s="761">
        <v>1</v>
      </c>
      <c r="XB56" s="761">
        <v>1</v>
      </c>
      <c r="XC56" s="762">
        <v>0.65</v>
      </c>
      <c r="XD56" s="763"/>
      <c r="XE56" s="763"/>
      <c r="XF56" s="761">
        <v>1</v>
      </c>
      <c r="XG56" s="761">
        <v>1</v>
      </c>
      <c r="XH56" s="761">
        <v>1</v>
      </c>
      <c r="XI56" s="761">
        <v>1</v>
      </c>
      <c r="XJ56" s="762">
        <v>0.65</v>
      </c>
      <c r="XK56" s="763"/>
      <c r="XL56" s="763"/>
      <c r="XM56" s="761">
        <v>1</v>
      </c>
      <c r="XN56" s="761">
        <v>1</v>
      </c>
      <c r="XO56" s="761">
        <v>1</v>
      </c>
      <c r="XP56" s="761">
        <v>1</v>
      </c>
      <c r="XQ56" s="762">
        <v>0.65</v>
      </c>
      <c r="XR56" s="763"/>
      <c r="XS56" s="763"/>
      <c r="XT56" s="761">
        <v>1</v>
      </c>
      <c r="XU56" s="761">
        <v>1</v>
      </c>
      <c r="XV56" s="761">
        <v>1</v>
      </c>
      <c r="XW56" s="761">
        <v>1</v>
      </c>
      <c r="XX56" s="762">
        <v>0.65</v>
      </c>
      <c r="XY56" s="763"/>
      <c r="XZ56" s="763"/>
      <c r="YA56" s="761">
        <v>1</v>
      </c>
      <c r="YB56" s="761">
        <v>1</v>
      </c>
      <c r="YC56" s="761">
        <v>1</v>
      </c>
      <c r="YD56" s="761">
        <v>1</v>
      </c>
      <c r="YE56" s="762">
        <v>0.65</v>
      </c>
      <c r="YF56" s="763"/>
      <c r="YG56" s="763"/>
      <c r="YH56" s="761">
        <v>1</v>
      </c>
      <c r="YI56" s="761">
        <v>1</v>
      </c>
      <c r="YJ56" s="761">
        <v>0</v>
      </c>
      <c r="YK56" s="761">
        <v>0</v>
      </c>
      <c r="YL56" s="761">
        <v>0</v>
      </c>
      <c r="YM56" s="763"/>
      <c r="YN56" s="763"/>
      <c r="YO56" s="761">
        <v>1</v>
      </c>
      <c r="YP56" s="761">
        <v>1</v>
      </c>
      <c r="YQ56" s="761">
        <v>1</v>
      </c>
      <c r="YR56" s="761">
        <v>0</v>
      </c>
      <c r="YS56" s="761">
        <v>0.65</v>
      </c>
      <c r="YT56" s="763"/>
      <c r="YU56" s="763"/>
      <c r="YV56" s="761">
        <v>1</v>
      </c>
      <c r="YW56" s="761">
        <v>0</v>
      </c>
      <c r="YX56" s="761">
        <v>1</v>
      </c>
      <c r="YY56" s="761">
        <v>1</v>
      </c>
      <c r="YZ56" s="762">
        <v>0.65</v>
      </c>
      <c r="ZA56" s="763"/>
      <c r="ZB56" s="763"/>
      <c r="ZC56" s="761">
        <v>1</v>
      </c>
      <c r="ZD56" s="761">
        <v>1</v>
      </c>
      <c r="ZE56" s="761">
        <v>1</v>
      </c>
      <c r="ZF56" s="761">
        <v>1</v>
      </c>
      <c r="ZG56" s="762">
        <v>0.65</v>
      </c>
      <c r="ZH56" s="763"/>
      <c r="ZI56" s="763"/>
      <c r="ZJ56" s="761">
        <v>1</v>
      </c>
      <c r="ZK56" s="761">
        <v>1</v>
      </c>
      <c r="ZL56" s="761">
        <v>1</v>
      </c>
      <c r="ZM56" s="761">
        <v>1</v>
      </c>
      <c r="ZN56" s="762">
        <v>0.65</v>
      </c>
      <c r="ZO56" s="763"/>
      <c r="ZP56" s="763"/>
      <c r="ZQ56" s="761">
        <v>1</v>
      </c>
      <c r="ZR56" s="761">
        <v>1</v>
      </c>
      <c r="ZS56" s="761">
        <v>1</v>
      </c>
      <c r="ZT56" s="761">
        <v>1</v>
      </c>
      <c r="ZU56" s="762">
        <v>0.65</v>
      </c>
      <c r="ZV56" s="763"/>
      <c r="ZW56" s="763"/>
      <c r="ZX56" s="761">
        <v>1</v>
      </c>
      <c r="ZY56" s="761">
        <v>1</v>
      </c>
      <c r="ZZ56" s="761">
        <v>1</v>
      </c>
      <c r="AAA56" s="761">
        <v>1</v>
      </c>
      <c r="AAB56" s="762">
        <v>0.65</v>
      </c>
      <c r="AAC56" s="763"/>
      <c r="AAD56" s="763"/>
      <c r="AAE56" s="761">
        <v>1</v>
      </c>
      <c r="AAF56" s="761">
        <v>1</v>
      </c>
      <c r="AAG56" s="761">
        <v>1</v>
      </c>
      <c r="AAH56" s="761">
        <v>1</v>
      </c>
      <c r="AAI56" s="762">
        <v>0.65</v>
      </c>
      <c r="AAJ56" s="763"/>
      <c r="AAK56" s="763"/>
      <c r="AAL56" s="761">
        <v>1</v>
      </c>
      <c r="AAM56" s="761">
        <v>1</v>
      </c>
      <c r="AAN56" s="761">
        <v>1</v>
      </c>
      <c r="AAO56" s="761">
        <v>1</v>
      </c>
      <c r="AAP56" s="762">
        <v>0.65</v>
      </c>
      <c r="AAQ56" s="763"/>
      <c r="AAR56" s="763"/>
      <c r="AAS56" s="761">
        <v>1</v>
      </c>
      <c r="AAT56" s="761">
        <v>1</v>
      </c>
      <c r="AAU56" s="761">
        <v>1</v>
      </c>
      <c r="AAV56" s="761">
        <v>1</v>
      </c>
      <c r="AAW56" s="762">
        <v>0.65</v>
      </c>
      <c r="AAX56" s="763"/>
      <c r="AAY56" s="763"/>
      <c r="AAZ56" s="761">
        <v>1</v>
      </c>
      <c r="ABA56" s="761">
        <v>1</v>
      </c>
      <c r="ABB56" s="761">
        <v>1</v>
      </c>
      <c r="ABC56" s="761">
        <v>1</v>
      </c>
      <c r="ABD56" s="762">
        <v>0.65</v>
      </c>
      <c r="ABE56" s="763"/>
      <c r="ABF56" s="763"/>
      <c r="ABG56" s="761">
        <v>1</v>
      </c>
      <c r="ABH56" s="761">
        <v>1</v>
      </c>
      <c r="ABI56" s="761">
        <v>1</v>
      </c>
      <c r="ABJ56" s="761">
        <v>1</v>
      </c>
      <c r="ABK56" s="762">
        <v>0.65</v>
      </c>
      <c r="ABL56" s="763"/>
      <c r="ABM56" s="763"/>
      <c r="ABN56" s="761">
        <v>1</v>
      </c>
      <c r="ABO56" s="761">
        <v>1</v>
      </c>
      <c r="ABP56" s="761">
        <v>1</v>
      </c>
      <c r="ABQ56" s="761">
        <v>0</v>
      </c>
      <c r="ABR56" s="762">
        <v>0</v>
      </c>
      <c r="ABS56" s="763"/>
      <c r="ABT56" s="763"/>
      <c r="ABU56" s="761">
        <v>0</v>
      </c>
      <c r="ABV56" s="761">
        <v>0</v>
      </c>
      <c r="ABW56" s="761">
        <v>0</v>
      </c>
      <c r="ABX56" s="761">
        <v>0</v>
      </c>
      <c r="ABY56" s="762">
        <v>0</v>
      </c>
      <c r="ABZ56" s="763"/>
      <c r="ACA56" s="763"/>
      <c r="ACB56" s="761">
        <v>0</v>
      </c>
      <c r="ACC56" s="761">
        <v>0</v>
      </c>
      <c r="ACD56" s="761">
        <v>0</v>
      </c>
      <c r="ACE56" s="761">
        <v>0</v>
      </c>
      <c r="ACF56" s="762">
        <v>0</v>
      </c>
      <c r="ACG56" s="763"/>
      <c r="ACH56" s="763"/>
      <c r="ACI56" s="761">
        <v>0</v>
      </c>
      <c r="ACJ56" s="761">
        <v>0</v>
      </c>
      <c r="ACK56" s="761">
        <v>0</v>
      </c>
      <c r="ACL56" s="761">
        <v>0</v>
      </c>
      <c r="ACM56" s="762">
        <v>0</v>
      </c>
      <c r="ACN56" s="763"/>
      <c r="ACO56" s="763"/>
      <c r="ACP56" s="761">
        <v>0</v>
      </c>
      <c r="ACQ56" s="761">
        <v>0</v>
      </c>
      <c r="ACR56" s="761">
        <v>0</v>
      </c>
      <c r="ACS56" s="761">
        <v>0</v>
      </c>
      <c r="ACT56" s="762">
        <v>0</v>
      </c>
      <c r="ACU56" s="763"/>
      <c r="ACV56" s="763"/>
      <c r="ACW56" s="761">
        <v>0</v>
      </c>
      <c r="ACX56" s="761">
        <v>0</v>
      </c>
      <c r="ACY56" s="761">
        <v>0</v>
      </c>
      <c r="ACZ56" s="761">
        <v>0</v>
      </c>
      <c r="ADA56" s="762">
        <v>0</v>
      </c>
      <c r="ADB56" s="763"/>
      <c r="ADC56" s="763"/>
      <c r="ADD56" s="761">
        <v>0</v>
      </c>
      <c r="ADE56" s="761">
        <v>0</v>
      </c>
      <c r="ADF56" s="761">
        <v>0</v>
      </c>
      <c r="ADG56" s="761">
        <v>0</v>
      </c>
      <c r="ADH56" s="762">
        <v>0</v>
      </c>
      <c r="ADI56" s="763"/>
      <c r="ADJ56" s="763"/>
      <c r="ADK56" s="761">
        <v>0</v>
      </c>
      <c r="ADL56" s="761">
        <v>0</v>
      </c>
      <c r="ADM56" s="761">
        <v>0</v>
      </c>
      <c r="ADN56" s="761">
        <v>0</v>
      </c>
      <c r="ADO56" s="762">
        <v>0</v>
      </c>
      <c r="ADP56" s="763"/>
      <c r="ADQ56" s="763"/>
      <c r="ADR56" s="761">
        <v>0</v>
      </c>
      <c r="ADS56" s="761">
        <v>0</v>
      </c>
      <c r="ADT56" s="761">
        <v>0</v>
      </c>
      <c r="ADU56" s="761">
        <v>0</v>
      </c>
      <c r="ADV56" s="762">
        <v>0</v>
      </c>
      <c r="ADW56" s="763"/>
      <c r="ADX56" s="763"/>
      <c r="ADY56" s="761">
        <v>0</v>
      </c>
      <c r="ADZ56" s="761">
        <v>0</v>
      </c>
      <c r="AEA56" s="761">
        <v>0</v>
      </c>
      <c r="AEB56" s="761">
        <v>0</v>
      </c>
      <c r="AEC56" s="762">
        <v>0</v>
      </c>
      <c r="AED56" s="763"/>
      <c r="AEE56" s="763"/>
      <c r="AEF56" s="761">
        <v>0</v>
      </c>
      <c r="AEG56" s="761">
        <v>0</v>
      </c>
      <c r="AEH56" s="761">
        <v>0</v>
      </c>
      <c r="AEI56" s="761">
        <v>0</v>
      </c>
      <c r="AEJ56" s="762">
        <v>0</v>
      </c>
      <c r="AEK56" s="763"/>
      <c r="AEL56" s="763"/>
      <c r="AEM56" s="761">
        <v>0</v>
      </c>
      <c r="AEN56" s="761">
        <v>0</v>
      </c>
      <c r="AEO56" s="761">
        <v>0</v>
      </c>
      <c r="AEP56" s="761">
        <v>0</v>
      </c>
      <c r="AEQ56" s="762">
        <v>0</v>
      </c>
      <c r="AER56" s="763"/>
      <c r="AES56" s="763"/>
      <c r="AET56" s="761">
        <v>0</v>
      </c>
      <c r="AEU56" s="761">
        <v>0</v>
      </c>
      <c r="AEV56" s="761">
        <v>0</v>
      </c>
      <c r="AEW56" s="761">
        <v>0</v>
      </c>
      <c r="AEX56" s="762">
        <v>0</v>
      </c>
      <c r="AEY56" s="763"/>
      <c r="AEZ56" s="763"/>
      <c r="AFA56" s="761">
        <v>0</v>
      </c>
      <c r="AFB56" s="761">
        <v>0</v>
      </c>
      <c r="AFC56" s="761">
        <v>0</v>
      </c>
      <c r="AFD56" s="761">
        <v>0</v>
      </c>
      <c r="AFE56" s="762">
        <v>0</v>
      </c>
      <c r="AFF56" s="763"/>
      <c r="AFG56" s="763"/>
      <c r="AFH56" s="761">
        <v>0</v>
      </c>
      <c r="AFI56" s="761">
        <v>0</v>
      </c>
      <c r="AFJ56" s="761">
        <v>0</v>
      </c>
      <c r="AFK56" s="761">
        <v>0</v>
      </c>
      <c r="AFL56" s="762">
        <v>0</v>
      </c>
      <c r="AFM56" s="763"/>
      <c r="AFN56" s="763"/>
      <c r="AFO56" s="761">
        <v>0</v>
      </c>
      <c r="AFP56" s="761">
        <v>0</v>
      </c>
      <c r="AFQ56" s="761">
        <v>0</v>
      </c>
      <c r="AFR56" s="761">
        <v>0</v>
      </c>
      <c r="AFS56" s="762">
        <v>0</v>
      </c>
      <c r="AFT56" s="763"/>
      <c r="AFU56" s="763"/>
      <c r="AFV56" s="761">
        <v>0</v>
      </c>
      <c r="AFW56" s="761">
        <v>0</v>
      </c>
      <c r="AFX56" s="761">
        <v>0</v>
      </c>
      <c r="AFY56" s="761">
        <v>0</v>
      </c>
      <c r="AFZ56" s="762">
        <v>0</v>
      </c>
      <c r="AGA56" s="763"/>
      <c r="AGB56" s="763"/>
      <c r="AGC56" s="761">
        <v>0</v>
      </c>
      <c r="AGD56" s="761">
        <v>0</v>
      </c>
      <c r="AGE56" s="761">
        <v>0</v>
      </c>
      <c r="AGF56" s="761">
        <v>0</v>
      </c>
      <c r="AGG56" s="762">
        <v>0</v>
      </c>
      <c r="AGH56" s="763"/>
      <c r="AGI56" s="763"/>
      <c r="AGJ56" s="761">
        <v>0</v>
      </c>
      <c r="AGK56" s="761">
        <v>0</v>
      </c>
      <c r="AGL56" s="761">
        <v>0</v>
      </c>
      <c r="AGM56" s="761">
        <v>0</v>
      </c>
      <c r="AGN56" s="762">
        <v>0</v>
      </c>
      <c r="AGO56" s="763"/>
      <c r="AGP56" s="763"/>
      <c r="AGQ56" s="761">
        <v>0</v>
      </c>
      <c r="AGR56" s="761">
        <v>0</v>
      </c>
      <c r="AGS56" s="761">
        <v>0</v>
      </c>
      <c r="AGT56" s="761">
        <v>0</v>
      </c>
      <c r="AGU56" s="762">
        <v>0</v>
      </c>
      <c r="AGV56" s="763"/>
      <c r="AGW56" s="763"/>
      <c r="AGX56" s="761">
        <v>0</v>
      </c>
      <c r="AGY56" s="761">
        <v>0</v>
      </c>
      <c r="AGZ56" s="761">
        <v>0</v>
      </c>
      <c r="AHA56" s="761">
        <v>0</v>
      </c>
      <c r="AHB56" s="762">
        <v>0</v>
      </c>
      <c r="AHC56" s="763"/>
      <c r="AHD56" s="763"/>
      <c r="AHE56" s="761">
        <v>0</v>
      </c>
      <c r="AHF56" s="761">
        <v>0</v>
      </c>
      <c r="AHG56" s="761">
        <v>0</v>
      </c>
      <c r="AHH56" s="761">
        <v>0</v>
      </c>
      <c r="AHI56" s="762">
        <v>0</v>
      </c>
      <c r="AHJ56" s="763"/>
      <c r="AHK56" s="763"/>
      <c r="AHL56" s="761">
        <v>0</v>
      </c>
      <c r="AHM56" s="761">
        <v>0</v>
      </c>
      <c r="AHN56" s="761">
        <v>0</v>
      </c>
      <c r="AHO56" s="761">
        <v>0</v>
      </c>
      <c r="AHP56" s="762">
        <v>0</v>
      </c>
      <c r="AHQ56" s="763"/>
      <c r="AHR56" s="763"/>
      <c r="AHS56" s="761">
        <v>0</v>
      </c>
      <c r="AHT56" s="761">
        <v>0</v>
      </c>
      <c r="AHU56" s="761">
        <v>0</v>
      </c>
      <c r="AHV56" s="761">
        <v>0</v>
      </c>
      <c r="AHW56" s="762">
        <v>0</v>
      </c>
      <c r="AHX56" s="763"/>
      <c r="AHY56" s="763"/>
      <c r="AHZ56" s="761">
        <v>0</v>
      </c>
      <c r="AIA56" s="761">
        <v>0</v>
      </c>
      <c r="AIB56" s="761">
        <v>0</v>
      </c>
      <c r="AIC56" s="761">
        <v>0</v>
      </c>
      <c r="AID56" s="762">
        <v>0</v>
      </c>
      <c r="AIE56" s="763"/>
      <c r="AIF56" s="763"/>
      <c r="AIG56" s="761">
        <v>0</v>
      </c>
      <c r="AIH56" s="761">
        <v>0</v>
      </c>
      <c r="AII56" s="761">
        <v>0</v>
      </c>
      <c r="AIJ56" s="761">
        <v>0</v>
      </c>
      <c r="AIK56" s="762">
        <v>0</v>
      </c>
      <c r="AIL56" s="763"/>
      <c r="AIM56" s="763"/>
      <c r="AIN56" s="761">
        <v>0</v>
      </c>
      <c r="AIO56" s="761">
        <v>0</v>
      </c>
      <c r="AIP56" s="761">
        <v>0</v>
      </c>
      <c r="AIQ56" s="761">
        <v>0</v>
      </c>
      <c r="AIR56" s="762">
        <v>0</v>
      </c>
      <c r="AIS56" s="763"/>
      <c r="AIT56" s="763"/>
      <c r="AIU56" s="761">
        <v>0</v>
      </c>
      <c r="AIV56" s="761">
        <v>0</v>
      </c>
      <c r="AIW56" s="761">
        <v>0</v>
      </c>
      <c r="AIX56" s="761">
        <v>0</v>
      </c>
      <c r="AIY56" s="762">
        <v>0</v>
      </c>
      <c r="AIZ56" s="763"/>
      <c r="AJA56" s="763"/>
      <c r="AJB56" s="761">
        <v>0</v>
      </c>
      <c r="AJC56" s="761">
        <v>0</v>
      </c>
      <c r="AJD56" s="761">
        <v>0</v>
      </c>
      <c r="AJE56" s="761">
        <v>0</v>
      </c>
      <c r="AJF56" s="762">
        <v>0</v>
      </c>
      <c r="AJG56" s="763"/>
      <c r="AJH56" s="763"/>
      <c r="AJI56" s="761">
        <v>0</v>
      </c>
      <c r="AJJ56" s="761">
        <v>0</v>
      </c>
      <c r="AJK56" s="761">
        <v>0</v>
      </c>
      <c r="AJL56" s="761">
        <v>0</v>
      </c>
      <c r="AJM56" s="762">
        <v>0</v>
      </c>
      <c r="AJN56" s="763"/>
      <c r="AJO56" s="763"/>
      <c r="AJP56" s="761">
        <v>0</v>
      </c>
      <c r="AJQ56" s="761">
        <v>0</v>
      </c>
      <c r="AJR56" s="761">
        <v>0</v>
      </c>
      <c r="AJS56" s="761">
        <v>0</v>
      </c>
      <c r="AJT56" s="762">
        <v>0</v>
      </c>
      <c r="AJU56" s="763"/>
      <c r="AJV56" s="763"/>
      <c r="AJW56" s="761">
        <v>0</v>
      </c>
      <c r="AJX56" s="761">
        <v>0</v>
      </c>
      <c r="AJY56" s="761">
        <v>0</v>
      </c>
      <c r="AJZ56" s="761">
        <v>0</v>
      </c>
      <c r="AKA56" s="762">
        <v>0</v>
      </c>
      <c r="AKB56" s="763"/>
      <c r="AKC56" s="763"/>
      <c r="AKD56" s="761">
        <v>0</v>
      </c>
      <c r="AKE56" s="761">
        <v>0</v>
      </c>
      <c r="AKF56" s="761">
        <v>0</v>
      </c>
      <c r="AKG56" s="761">
        <v>0</v>
      </c>
      <c r="AKH56" s="762">
        <v>0</v>
      </c>
      <c r="AKI56" s="763"/>
      <c r="AKJ56" s="763"/>
      <c r="AKK56" s="761">
        <v>0</v>
      </c>
      <c r="AKL56" s="761">
        <v>0</v>
      </c>
      <c r="AKM56" s="761">
        <v>0</v>
      </c>
      <c r="AKN56" s="761">
        <v>0</v>
      </c>
      <c r="AKO56" s="762">
        <v>0</v>
      </c>
      <c r="AKP56" s="763"/>
      <c r="AKQ56" s="763"/>
      <c r="AKR56" s="761">
        <v>0</v>
      </c>
      <c r="AKS56" s="761">
        <v>0</v>
      </c>
      <c r="AKT56" s="761">
        <v>0</v>
      </c>
      <c r="AKU56" s="761">
        <v>0</v>
      </c>
      <c r="AKV56" s="762">
        <v>0</v>
      </c>
      <c r="AKW56" s="763"/>
      <c r="AKX56" s="763"/>
      <c r="AKY56" s="761">
        <v>0</v>
      </c>
      <c r="AKZ56" s="761">
        <v>0</v>
      </c>
      <c r="ALA56" s="761">
        <v>0</v>
      </c>
      <c r="ALB56" s="761">
        <v>0</v>
      </c>
      <c r="ALC56" s="762">
        <v>0</v>
      </c>
      <c r="ALD56" s="763"/>
      <c r="ALE56" s="763"/>
      <c r="ALF56" s="761">
        <v>0</v>
      </c>
      <c r="ALG56" s="761">
        <v>0</v>
      </c>
      <c r="ALH56" s="761">
        <v>0</v>
      </c>
      <c r="ALI56" s="761">
        <v>0</v>
      </c>
      <c r="ALJ56" s="762">
        <v>0</v>
      </c>
      <c r="ALK56" s="763"/>
      <c r="ALL56" s="763"/>
      <c r="ALM56" s="761">
        <v>0</v>
      </c>
      <c r="ALN56" s="761">
        <v>0</v>
      </c>
      <c r="ALO56" s="761">
        <v>0</v>
      </c>
      <c r="ALP56" s="761">
        <v>0</v>
      </c>
      <c r="ALQ56" s="762">
        <v>0</v>
      </c>
      <c r="ALR56" s="763"/>
      <c r="ALS56" s="763"/>
      <c r="ALT56" s="761">
        <v>0</v>
      </c>
      <c r="ALU56" s="761">
        <v>0</v>
      </c>
      <c r="ALV56" s="761">
        <v>0</v>
      </c>
      <c r="ALW56" s="761">
        <v>0</v>
      </c>
      <c r="ALX56" s="762">
        <v>0</v>
      </c>
      <c r="ALY56" s="763"/>
      <c r="ALZ56" s="763"/>
      <c r="AMA56" s="761">
        <v>0</v>
      </c>
      <c r="AMB56" s="761">
        <v>0</v>
      </c>
      <c r="AMC56" s="761">
        <v>0</v>
      </c>
      <c r="AMD56" s="761">
        <v>0</v>
      </c>
      <c r="AME56" s="762">
        <v>0</v>
      </c>
      <c r="AMF56" s="763"/>
      <c r="AMG56" s="763"/>
      <c r="AMH56" s="761">
        <v>0</v>
      </c>
      <c r="AMI56" s="761">
        <v>0</v>
      </c>
      <c r="AMJ56" s="761">
        <v>0</v>
      </c>
      <c r="AMK56" s="761">
        <v>0</v>
      </c>
      <c r="AML56" s="762">
        <v>0</v>
      </c>
      <c r="AMM56" s="763"/>
      <c r="AMN56" s="763"/>
      <c r="AMO56" s="761">
        <v>0</v>
      </c>
      <c r="AMP56" s="761">
        <v>0</v>
      </c>
      <c r="AMQ56" s="761">
        <v>0</v>
      </c>
      <c r="AMR56" s="761">
        <v>0</v>
      </c>
      <c r="AMS56" s="762">
        <v>0</v>
      </c>
      <c r="AMT56" s="763"/>
      <c r="AMU56" s="763"/>
      <c r="AMV56" s="761">
        <v>0</v>
      </c>
      <c r="AMW56" s="761">
        <v>0</v>
      </c>
      <c r="AMX56" s="761">
        <v>0</v>
      </c>
      <c r="AMY56" s="761">
        <v>0</v>
      </c>
      <c r="AMZ56" s="762">
        <v>0</v>
      </c>
      <c r="ANA56" s="763"/>
      <c r="ANB56" s="763"/>
      <c r="ANC56" s="761">
        <v>0</v>
      </c>
      <c r="AND56" s="761">
        <v>0</v>
      </c>
      <c r="ANE56" s="761">
        <v>0</v>
      </c>
      <c r="ANF56" s="761">
        <v>0</v>
      </c>
      <c r="ANG56" s="762">
        <v>0</v>
      </c>
      <c r="ANH56" s="763"/>
      <c r="ANI56" s="763"/>
      <c r="ANJ56" s="761">
        <v>0</v>
      </c>
      <c r="ANK56" s="761">
        <v>0</v>
      </c>
      <c r="ANL56" s="761">
        <v>0</v>
      </c>
      <c r="ANM56" s="761">
        <v>0</v>
      </c>
      <c r="ANN56" s="762">
        <v>0</v>
      </c>
      <c r="ANO56" s="763"/>
      <c r="ANP56" s="763"/>
      <c r="ANQ56" s="761">
        <v>0</v>
      </c>
      <c r="ANR56" s="761">
        <v>0</v>
      </c>
      <c r="ANS56" s="761">
        <v>0</v>
      </c>
      <c r="ANT56" s="761">
        <v>0</v>
      </c>
      <c r="ANU56" s="762">
        <v>0</v>
      </c>
      <c r="ANV56" s="763"/>
      <c r="ANW56" s="763"/>
      <c r="ANX56" s="761">
        <v>0</v>
      </c>
      <c r="ANY56" s="761">
        <v>0</v>
      </c>
      <c r="ANZ56" s="761">
        <v>0</v>
      </c>
      <c r="AOA56" s="761">
        <v>0</v>
      </c>
      <c r="AOB56" s="762">
        <v>0</v>
      </c>
      <c r="AOC56" s="763"/>
      <c r="AOD56" s="763"/>
      <c r="AOE56" s="761">
        <v>0</v>
      </c>
      <c r="AOF56" s="761">
        <v>0</v>
      </c>
      <c r="AOG56" s="761">
        <v>0</v>
      </c>
      <c r="AOH56" s="761">
        <v>0</v>
      </c>
      <c r="AOI56" s="762">
        <v>0</v>
      </c>
      <c r="AOJ56" s="763"/>
      <c r="AOK56" s="763"/>
      <c r="AOL56" s="761">
        <v>0</v>
      </c>
      <c r="AOM56" s="761">
        <v>0</v>
      </c>
      <c r="AON56" s="761">
        <v>0</v>
      </c>
      <c r="AOO56" s="761">
        <v>0</v>
      </c>
      <c r="AOP56" s="762">
        <v>0</v>
      </c>
      <c r="AOQ56" s="763"/>
      <c r="AOR56" s="763"/>
      <c r="AOS56" s="761">
        <v>0</v>
      </c>
      <c r="AOT56" s="761">
        <v>0</v>
      </c>
      <c r="AOU56" s="761">
        <v>0</v>
      </c>
      <c r="AOV56" s="761">
        <v>0</v>
      </c>
      <c r="AOW56" s="762">
        <v>0</v>
      </c>
    </row>
    <row r="57" spans="1:1089" s="764" customFormat="1" ht="10.5" customHeight="1">
      <c r="A57" s="771" t="s">
        <v>155</v>
      </c>
      <c r="B57" s="771" t="s">
        <v>204</v>
      </c>
      <c r="C57" s="772" t="s">
        <v>205</v>
      </c>
      <c r="D57" s="771" t="s">
        <v>146</v>
      </c>
      <c r="E57" s="771" t="s">
        <v>9</v>
      </c>
      <c r="F57" s="757"/>
      <c r="G57" s="713"/>
      <c r="H57" s="713"/>
      <c r="I57" s="713"/>
      <c r="J57" s="713"/>
      <c r="K57" s="714"/>
      <c r="L57" s="715"/>
      <c r="M57" s="715"/>
      <c r="N57" s="713"/>
      <c r="O57" s="713"/>
      <c r="P57" s="713"/>
      <c r="Q57" s="713"/>
      <c r="R57" s="714"/>
      <c r="S57" s="715"/>
      <c r="T57" s="715"/>
      <c r="U57" s="713"/>
      <c r="V57" s="713"/>
      <c r="W57" s="713"/>
      <c r="X57" s="713"/>
      <c r="Y57" s="714"/>
      <c r="Z57" s="715"/>
      <c r="AA57" s="715"/>
      <c r="AB57" s="713"/>
      <c r="AC57" s="713"/>
      <c r="AD57" s="713"/>
      <c r="AE57" s="713"/>
      <c r="AF57" s="714"/>
      <c r="AG57" s="715"/>
      <c r="AH57" s="715"/>
      <c r="AI57" s="713"/>
      <c r="AJ57" s="713"/>
      <c r="AK57" s="713"/>
      <c r="AL57" s="713"/>
      <c r="AM57" s="714"/>
      <c r="AN57" s="715"/>
      <c r="AO57" s="715"/>
      <c r="AP57" s="713"/>
      <c r="AQ57" s="713"/>
      <c r="AR57" s="713"/>
      <c r="AS57" s="713"/>
      <c r="AT57" s="714"/>
      <c r="AU57" s="715"/>
      <c r="AV57" s="715"/>
      <c r="AW57" s="713"/>
      <c r="AX57" s="713"/>
      <c r="AY57" s="713"/>
      <c r="AZ57" s="713"/>
      <c r="BA57" s="714"/>
      <c r="BB57" s="715"/>
      <c r="BC57" s="715"/>
      <c r="BD57" s="716">
        <v>0.75</v>
      </c>
      <c r="BE57" s="716">
        <v>0.75</v>
      </c>
      <c r="BF57" s="716">
        <v>0</v>
      </c>
      <c r="BG57" s="716">
        <v>0.75</v>
      </c>
      <c r="BH57" s="716">
        <v>0</v>
      </c>
      <c r="BI57" s="717">
        <v>0</v>
      </c>
      <c r="BJ57" s="717">
        <v>0</v>
      </c>
      <c r="BK57" s="716">
        <v>0.75</v>
      </c>
      <c r="BL57" s="716">
        <v>0.75</v>
      </c>
      <c r="BM57" s="716">
        <v>0.75</v>
      </c>
      <c r="BN57" s="716">
        <v>0.75</v>
      </c>
      <c r="BO57" s="718">
        <v>0.49</v>
      </c>
      <c r="BP57" s="717">
        <v>0</v>
      </c>
      <c r="BQ57" s="717">
        <v>0</v>
      </c>
      <c r="BR57" s="716">
        <v>0.75</v>
      </c>
      <c r="BS57" s="716">
        <v>0.75</v>
      </c>
      <c r="BT57" s="716">
        <v>0.75</v>
      </c>
      <c r="BU57" s="716">
        <v>0.75</v>
      </c>
      <c r="BV57" s="718">
        <v>0.49</v>
      </c>
      <c r="BW57" s="717">
        <v>0</v>
      </c>
      <c r="BX57" s="717">
        <v>0</v>
      </c>
      <c r="BY57" s="716">
        <v>0.75</v>
      </c>
      <c r="BZ57" s="716">
        <v>0.75</v>
      </c>
      <c r="CA57" s="716">
        <v>0.75</v>
      </c>
      <c r="CB57" s="716">
        <v>0.75</v>
      </c>
      <c r="CC57" s="718">
        <v>0.49</v>
      </c>
      <c r="CD57" s="717">
        <v>0</v>
      </c>
      <c r="CE57" s="717">
        <v>0</v>
      </c>
      <c r="CF57" s="716">
        <v>0.75</v>
      </c>
      <c r="CG57" s="716">
        <v>0.75</v>
      </c>
      <c r="CH57" s="716">
        <v>0.75</v>
      </c>
      <c r="CI57" s="716">
        <v>0</v>
      </c>
      <c r="CJ57" s="718">
        <v>0</v>
      </c>
      <c r="CK57" s="717">
        <v>0</v>
      </c>
      <c r="CL57" s="717">
        <v>0</v>
      </c>
      <c r="CM57" s="716">
        <v>0.75</v>
      </c>
      <c r="CN57" s="716">
        <v>0.75</v>
      </c>
      <c r="CO57" s="716">
        <v>0.75</v>
      </c>
      <c r="CP57" s="716">
        <v>0.75</v>
      </c>
      <c r="CQ57" s="718">
        <v>0.49</v>
      </c>
      <c r="CR57" s="717">
        <v>0</v>
      </c>
      <c r="CS57" s="717">
        <v>0</v>
      </c>
      <c r="CT57" s="716">
        <v>0.75</v>
      </c>
      <c r="CU57" s="716">
        <v>0.75</v>
      </c>
      <c r="CV57" s="716">
        <v>0.75</v>
      </c>
      <c r="CW57" s="716">
        <v>0.75</v>
      </c>
      <c r="CX57" s="718">
        <v>0.49</v>
      </c>
      <c r="CY57" s="717">
        <v>0</v>
      </c>
      <c r="CZ57" s="717">
        <v>0</v>
      </c>
      <c r="DA57" s="716">
        <v>0</v>
      </c>
      <c r="DB57" s="716">
        <v>0</v>
      </c>
      <c r="DC57" s="716">
        <v>0</v>
      </c>
      <c r="DD57" s="716">
        <v>0</v>
      </c>
      <c r="DE57" s="718">
        <v>0</v>
      </c>
      <c r="DF57" s="717">
        <v>0</v>
      </c>
      <c r="DG57" s="717">
        <v>0</v>
      </c>
      <c r="DH57" s="716">
        <v>0</v>
      </c>
      <c r="DI57" s="716">
        <v>0</v>
      </c>
      <c r="DJ57" s="716">
        <v>0</v>
      </c>
      <c r="DK57" s="716">
        <v>0</v>
      </c>
      <c r="DL57" s="718">
        <v>0</v>
      </c>
      <c r="DM57" s="717">
        <v>0</v>
      </c>
      <c r="DN57" s="717">
        <v>0</v>
      </c>
      <c r="DO57" s="716">
        <v>0</v>
      </c>
      <c r="DP57" s="716">
        <v>0.75</v>
      </c>
      <c r="DQ57" s="716">
        <v>0.75</v>
      </c>
      <c r="DR57" s="716">
        <v>0.75</v>
      </c>
      <c r="DS57" s="718">
        <v>0.49</v>
      </c>
      <c r="DT57" s="717">
        <v>0</v>
      </c>
      <c r="DU57" s="717">
        <v>0</v>
      </c>
      <c r="DV57" s="716">
        <v>0.75</v>
      </c>
      <c r="DW57" s="716">
        <v>0.75</v>
      </c>
      <c r="DX57" s="716">
        <v>0.75</v>
      </c>
      <c r="DY57" s="716">
        <v>0.75</v>
      </c>
      <c r="DZ57" s="718">
        <v>0.49</v>
      </c>
      <c r="EA57" s="717">
        <v>0</v>
      </c>
      <c r="EB57" s="717">
        <v>0</v>
      </c>
      <c r="EC57" s="716">
        <v>0.75</v>
      </c>
      <c r="ED57" s="716">
        <v>0.75</v>
      </c>
      <c r="EE57" s="716">
        <v>0.75</v>
      </c>
      <c r="EF57" s="716">
        <v>0.75</v>
      </c>
      <c r="EG57" s="718">
        <v>0.49</v>
      </c>
      <c r="EH57" s="717">
        <v>0</v>
      </c>
      <c r="EI57" s="717">
        <v>0</v>
      </c>
      <c r="EJ57" s="716">
        <v>0.75</v>
      </c>
      <c r="EK57" s="716">
        <v>0.75</v>
      </c>
      <c r="EL57" s="716">
        <v>0.75</v>
      </c>
      <c r="EM57" s="716">
        <v>0</v>
      </c>
      <c r="EN57" s="718">
        <v>0</v>
      </c>
      <c r="EO57" s="717">
        <v>0</v>
      </c>
      <c r="EP57" s="717">
        <v>0</v>
      </c>
      <c r="EQ57" s="716">
        <v>0.75</v>
      </c>
      <c r="ER57" s="716">
        <v>0.75</v>
      </c>
      <c r="ES57" s="716">
        <v>0.75</v>
      </c>
      <c r="ET57" s="716">
        <v>0.75</v>
      </c>
      <c r="EU57" s="718">
        <v>0.49</v>
      </c>
      <c r="EV57" s="717">
        <v>0</v>
      </c>
      <c r="EW57" s="717">
        <v>0</v>
      </c>
      <c r="EX57" s="716">
        <v>0.75</v>
      </c>
      <c r="EY57" s="716">
        <v>0.75</v>
      </c>
      <c r="EZ57" s="716">
        <v>0.75</v>
      </c>
      <c r="FA57" s="716">
        <v>0.75</v>
      </c>
      <c r="FB57" s="718">
        <v>0.49</v>
      </c>
      <c r="FC57" s="717">
        <v>0</v>
      </c>
      <c r="FD57" s="717">
        <v>0</v>
      </c>
      <c r="FE57" s="716">
        <v>0.75</v>
      </c>
      <c r="FF57" s="716">
        <v>0.75</v>
      </c>
      <c r="FG57" s="716">
        <v>0.75</v>
      </c>
      <c r="FH57" s="716">
        <v>0</v>
      </c>
      <c r="FI57" s="718">
        <v>0.49</v>
      </c>
      <c r="FJ57" s="717">
        <v>0</v>
      </c>
      <c r="FK57" s="717">
        <v>0</v>
      </c>
      <c r="FL57" s="716">
        <v>0.75</v>
      </c>
      <c r="FM57" s="716">
        <v>0.75</v>
      </c>
      <c r="FN57" s="716">
        <v>0.75</v>
      </c>
      <c r="FO57" s="716">
        <v>0.75</v>
      </c>
      <c r="FP57" s="718">
        <v>0.49</v>
      </c>
      <c r="FQ57" s="717">
        <v>0</v>
      </c>
      <c r="FR57" s="717">
        <v>0</v>
      </c>
      <c r="FS57" s="716">
        <v>0.75</v>
      </c>
      <c r="FT57" s="716">
        <v>0.75</v>
      </c>
      <c r="FU57" s="716">
        <v>0.75</v>
      </c>
      <c r="FV57" s="716">
        <v>0.75</v>
      </c>
      <c r="FW57" s="718">
        <v>0.49</v>
      </c>
      <c r="FX57" s="717">
        <v>0</v>
      </c>
      <c r="FY57" s="717">
        <v>0</v>
      </c>
      <c r="FZ57" s="716">
        <v>0.75</v>
      </c>
      <c r="GA57" s="716">
        <v>0.75</v>
      </c>
      <c r="GB57" s="716">
        <v>0</v>
      </c>
      <c r="GC57" s="716">
        <v>0</v>
      </c>
      <c r="GD57" s="718">
        <v>0</v>
      </c>
      <c r="GE57" s="717">
        <v>0</v>
      </c>
      <c r="GF57" s="717">
        <v>0</v>
      </c>
      <c r="GG57" s="716">
        <v>0</v>
      </c>
      <c r="GH57" s="716">
        <v>0</v>
      </c>
      <c r="GI57" s="716">
        <v>0</v>
      </c>
      <c r="GJ57" s="716">
        <v>0.75</v>
      </c>
      <c r="GK57" s="718">
        <v>0.49</v>
      </c>
      <c r="GL57" s="717">
        <v>0</v>
      </c>
      <c r="GM57" s="717">
        <v>0</v>
      </c>
      <c r="GN57" s="716">
        <v>0.75</v>
      </c>
      <c r="GO57" s="716">
        <v>0.75</v>
      </c>
      <c r="GP57" s="716">
        <v>0.75</v>
      </c>
      <c r="GQ57" s="716">
        <v>0.75</v>
      </c>
      <c r="GR57" s="718">
        <v>0.49</v>
      </c>
      <c r="GS57" s="717">
        <v>0</v>
      </c>
      <c r="GT57" s="717">
        <v>0</v>
      </c>
      <c r="GU57" s="716">
        <v>0.75</v>
      </c>
      <c r="GV57" s="716">
        <v>0.75</v>
      </c>
      <c r="GW57" s="716">
        <v>0.75</v>
      </c>
      <c r="GX57" s="716">
        <v>0.75</v>
      </c>
      <c r="GY57" s="718">
        <v>0.49</v>
      </c>
      <c r="GZ57" s="717">
        <v>0</v>
      </c>
      <c r="HA57" s="717">
        <v>0</v>
      </c>
      <c r="HB57" s="716">
        <v>0.75</v>
      </c>
      <c r="HC57" s="716">
        <v>0.75</v>
      </c>
      <c r="HD57" s="716">
        <v>0.75</v>
      </c>
      <c r="HE57" s="716">
        <v>0.75</v>
      </c>
      <c r="HF57" s="718">
        <v>0.49</v>
      </c>
      <c r="HG57" s="717">
        <v>0</v>
      </c>
      <c r="HH57" s="717">
        <v>0</v>
      </c>
      <c r="HI57" s="716">
        <v>0.75</v>
      </c>
      <c r="HJ57" s="716">
        <v>0.75</v>
      </c>
      <c r="HK57" s="716">
        <v>0.75</v>
      </c>
      <c r="HL57" s="716">
        <v>0.75</v>
      </c>
      <c r="HM57" s="718">
        <v>0.49</v>
      </c>
      <c r="HN57" s="717">
        <v>0</v>
      </c>
      <c r="HO57" s="717">
        <v>0</v>
      </c>
      <c r="HP57" s="716">
        <v>0.75</v>
      </c>
      <c r="HQ57" s="716">
        <v>0.75</v>
      </c>
      <c r="HR57" s="716">
        <v>0.75</v>
      </c>
      <c r="HS57" s="716">
        <v>0.75</v>
      </c>
      <c r="HT57" s="718">
        <v>0.49</v>
      </c>
      <c r="HU57" s="717">
        <v>0</v>
      </c>
      <c r="HV57" s="717">
        <v>0</v>
      </c>
      <c r="HW57" s="716">
        <v>0.75</v>
      </c>
      <c r="HX57" s="716">
        <v>0.75</v>
      </c>
      <c r="HY57" s="716">
        <v>0.75</v>
      </c>
      <c r="HZ57" s="716">
        <v>0.75</v>
      </c>
      <c r="IA57" s="718">
        <v>0.49</v>
      </c>
      <c r="IB57" s="717">
        <v>0</v>
      </c>
      <c r="IC57" s="717">
        <v>0</v>
      </c>
      <c r="ID57" s="716">
        <v>0.75</v>
      </c>
      <c r="IE57" s="716">
        <v>0.75</v>
      </c>
      <c r="IF57" s="716">
        <v>0.75</v>
      </c>
      <c r="IG57" s="716">
        <v>0.75</v>
      </c>
      <c r="IH57" s="718">
        <v>0</v>
      </c>
      <c r="II57" s="717">
        <v>0</v>
      </c>
      <c r="IJ57" s="717">
        <v>0</v>
      </c>
      <c r="IK57" s="716">
        <v>0.75</v>
      </c>
      <c r="IL57" s="716">
        <v>0.75</v>
      </c>
      <c r="IM57" s="716">
        <v>0.75</v>
      </c>
      <c r="IN57" s="716">
        <v>0.75</v>
      </c>
      <c r="IO57" s="718">
        <v>0.49</v>
      </c>
      <c r="IP57" s="717">
        <v>0</v>
      </c>
      <c r="IQ57" s="717">
        <v>0</v>
      </c>
      <c r="IR57" s="716">
        <v>0</v>
      </c>
      <c r="IS57" s="716">
        <v>0.75</v>
      </c>
      <c r="IT57" s="716">
        <v>0.75</v>
      </c>
      <c r="IU57" s="716">
        <v>0.75</v>
      </c>
      <c r="IV57" s="718">
        <v>0.49</v>
      </c>
      <c r="IW57" s="717">
        <v>0</v>
      </c>
      <c r="IX57" s="717">
        <v>0</v>
      </c>
      <c r="IY57" s="716">
        <v>0.75</v>
      </c>
      <c r="IZ57" s="716">
        <v>0.75</v>
      </c>
      <c r="JA57" s="716">
        <v>0.75</v>
      </c>
      <c r="JB57" s="716">
        <v>0.75</v>
      </c>
      <c r="JC57" s="718">
        <v>0.49</v>
      </c>
      <c r="JD57" s="717">
        <v>0</v>
      </c>
      <c r="JE57" s="717">
        <v>0</v>
      </c>
      <c r="JF57" s="716">
        <v>0.75</v>
      </c>
      <c r="JG57" s="716">
        <v>0.75</v>
      </c>
      <c r="JH57" s="716">
        <v>0.75</v>
      </c>
      <c r="JI57" s="716">
        <v>0.75</v>
      </c>
      <c r="JJ57" s="718">
        <v>0.49</v>
      </c>
      <c r="JK57" s="717">
        <v>0</v>
      </c>
      <c r="JL57" s="717">
        <v>0</v>
      </c>
      <c r="JM57" s="716">
        <v>0.75</v>
      </c>
      <c r="JN57" s="716">
        <v>0.75</v>
      </c>
      <c r="JO57" s="716">
        <v>0.75</v>
      </c>
      <c r="JP57" s="716">
        <v>0.75</v>
      </c>
      <c r="JQ57" s="718">
        <v>0.49</v>
      </c>
      <c r="JR57" s="717">
        <v>0</v>
      </c>
      <c r="JS57" s="717">
        <v>0</v>
      </c>
      <c r="JT57" s="716">
        <v>0.75</v>
      </c>
      <c r="JU57" s="716">
        <v>0.75</v>
      </c>
      <c r="JV57" s="716">
        <v>0.75</v>
      </c>
      <c r="JW57" s="716">
        <v>0.75</v>
      </c>
      <c r="JX57" s="718">
        <v>0.49</v>
      </c>
      <c r="JY57" s="717">
        <v>0</v>
      </c>
      <c r="JZ57" s="717">
        <v>0</v>
      </c>
      <c r="KA57" s="716">
        <v>0.75</v>
      </c>
      <c r="KB57" s="716">
        <v>0.75</v>
      </c>
      <c r="KC57" s="716">
        <v>0.75</v>
      </c>
      <c r="KD57" s="716">
        <v>0.75</v>
      </c>
      <c r="KE57" s="718">
        <v>0.49</v>
      </c>
      <c r="KF57" s="717">
        <v>0</v>
      </c>
      <c r="KG57" s="717">
        <v>0</v>
      </c>
      <c r="KH57" s="716">
        <v>0.75</v>
      </c>
      <c r="KI57" s="716">
        <v>0.75</v>
      </c>
      <c r="KJ57" s="717">
        <v>0</v>
      </c>
      <c r="KK57" s="717">
        <v>0</v>
      </c>
      <c r="KL57" s="718">
        <v>0</v>
      </c>
      <c r="KM57" s="717">
        <v>0</v>
      </c>
      <c r="KN57" s="717">
        <v>0</v>
      </c>
      <c r="KO57" s="716">
        <v>0</v>
      </c>
      <c r="KP57" s="716">
        <v>0</v>
      </c>
      <c r="KQ57" s="717">
        <v>0</v>
      </c>
      <c r="KR57" s="716">
        <v>0.75</v>
      </c>
      <c r="KS57" s="718">
        <v>0.49</v>
      </c>
      <c r="KT57" s="717">
        <v>0</v>
      </c>
      <c r="KU57" s="717">
        <v>0</v>
      </c>
      <c r="KV57" s="717">
        <v>0</v>
      </c>
      <c r="KW57" s="716">
        <v>0.75</v>
      </c>
      <c r="KX57" s="716">
        <v>0.75</v>
      </c>
      <c r="KY57" s="716">
        <v>0.75</v>
      </c>
      <c r="KZ57" s="718">
        <v>0.49</v>
      </c>
      <c r="LA57" s="717">
        <v>0</v>
      </c>
      <c r="LB57" s="717">
        <v>0</v>
      </c>
      <c r="LC57" s="716">
        <v>0.75</v>
      </c>
      <c r="LD57" s="716">
        <v>0.75</v>
      </c>
      <c r="LE57" s="716">
        <v>0.75</v>
      </c>
      <c r="LF57" s="716">
        <v>0.75</v>
      </c>
      <c r="LG57" s="718">
        <v>0.49</v>
      </c>
      <c r="LH57" s="717">
        <v>0</v>
      </c>
      <c r="LI57" s="717">
        <v>0</v>
      </c>
      <c r="LJ57" s="716">
        <v>0.75</v>
      </c>
      <c r="LK57" s="716">
        <v>0.75</v>
      </c>
      <c r="LL57" s="716">
        <v>0.75</v>
      </c>
      <c r="LM57" s="716">
        <v>0.75</v>
      </c>
      <c r="LN57" s="718">
        <v>0.49</v>
      </c>
      <c r="LO57" s="717">
        <v>0</v>
      </c>
      <c r="LP57" s="717">
        <v>0</v>
      </c>
      <c r="LQ57" s="716">
        <v>0.75</v>
      </c>
      <c r="LR57" s="716">
        <v>0.75</v>
      </c>
      <c r="LS57" s="716">
        <v>0.75</v>
      </c>
      <c r="LT57" s="716">
        <v>0.75</v>
      </c>
      <c r="LU57" s="718">
        <v>0.49</v>
      </c>
      <c r="LV57" s="717">
        <v>0</v>
      </c>
      <c r="LW57" s="717">
        <v>0</v>
      </c>
      <c r="LX57" s="716">
        <v>0.75</v>
      </c>
      <c r="LY57" s="716">
        <v>0.75</v>
      </c>
      <c r="LZ57" s="716">
        <v>0.75</v>
      </c>
      <c r="MA57" s="716">
        <v>0.75</v>
      </c>
      <c r="MB57" s="718">
        <v>0.49</v>
      </c>
      <c r="MC57" s="717">
        <v>0</v>
      </c>
      <c r="MD57" s="717">
        <v>0</v>
      </c>
      <c r="ME57" s="716">
        <v>0.75</v>
      </c>
      <c r="MF57" s="716">
        <v>0.75</v>
      </c>
      <c r="MG57" s="716">
        <v>0.75</v>
      </c>
      <c r="MH57" s="716">
        <v>0.75</v>
      </c>
      <c r="MI57" s="718">
        <v>0.49</v>
      </c>
      <c r="MJ57" s="717">
        <v>0</v>
      </c>
      <c r="MK57" s="717">
        <v>0</v>
      </c>
      <c r="ML57" s="716">
        <v>0.75</v>
      </c>
      <c r="MM57" s="716">
        <v>0.75</v>
      </c>
      <c r="MN57" s="716">
        <v>0.75</v>
      </c>
      <c r="MO57" s="716">
        <v>0.75</v>
      </c>
      <c r="MP57" s="718">
        <v>0.49</v>
      </c>
      <c r="MQ57" s="717">
        <v>0</v>
      </c>
      <c r="MR57" s="717">
        <v>0</v>
      </c>
      <c r="MS57" s="716">
        <v>0.75</v>
      </c>
      <c r="MT57" s="716">
        <v>0.75</v>
      </c>
      <c r="MU57" s="716">
        <v>0.75</v>
      </c>
      <c r="MV57" s="716">
        <v>0.75</v>
      </c>
      <c r="MW57" s="718">
        <v>0.49</v>
      </c>
      <c r="MX57" s="717">
        <v>0</v>
      </c>
      <c r="MY57" s="717">
        <v>0</v>
      </c>
      <c r="MZ57" s="716">
        <v>0.75</v>
      </c>
      <c r="NA57" s="716">
        <v>0.75</v>
      </c>
      <c r="NB57" s="716">
        <v>0.75</v>
      </c>
      <c r="NC57" s="716">
        <v>0.75</v>
      </c>
      <c r="ND57" s="718">
        <v>0.49</v>
      </c>
      <c r="NE57" s="717">
        <v>0</v>
      </c>
      <c r="NF57" s="717">
        <v>0</v>
      </c>
      <c r="NG57" s="716">
        <v>0.75</v>
      </c>
      <c r="NH57" s="716">
        <v>0.75</v>
      </c>
      <c r="NI57" s="716">
        <v>0.75</v>
      </c>
      <c r="NJ57" s="716">
        <v>0.75</v>
      </c>
      <c r="NK57" s="718">
        <v>0.49</v>
      </c>
      <c r="NL57" s="717">
        <v>0</v>
      </c>
      <c r="NM57" s="717">
        <v>0</v>
      </c>
      <c r="NN57" s="716">
        <v>0.75</v>
      </c>
      <c r="NO57" s="716">
        <v>0.75</v>
      </c>
      <c r="NP57" s="716">
        <v>0.75</v>
      </c>
      <c r="NQ57" s="716">
        <v>0.75</v>
      </c>
      <c r="NR57" s="718">
        <v>0.49</v>
      </c>
      <c r="NS57" s="717">
        <v>0</v>
      </c>
      <c r="NT57" s="717">
        <v>0</v>
      </c>
      <c r="NU57" s="716">
        <v>0.75</v>
      </c>
      <c r="NV57" s="716">
        <v>0.75</v>
      </c>
      <c r="NW57" s="716">
        <v>0.75</v>
      </c>
      <c r="NX57" s="716">
        <v>0.75</v>
      </c>
      <c r="NY57" s="718">
        <v>0.49</v>
      </c>
      <c r="NZ57" s="717">
        <v>0</v>
      </c>
      <c r="OA57" s="717">
        <v>0</v>
      </c>
      <c r="OB57" s="716">
        <v>0.75</v>
      </c>
      <c r="OC57" s="716">
        <v>0.75</v>
      </c>
      <c r="OD57" s="716">
        <v>0.75</v>
      </c>
      <c r="OE57" s="716">
        <v>0.75</v>
      </c>
      <c r="OF57" s="718">
        <v>0.49</v>
      </c>
      <c r="OG57" s="717">
        <v>0</v>
      </c>
      <c r="OH57" s="717">
        <v>0</v>
      </c>
      <c r="OI57" s="716">
        <v>1</v>
      </c>
      <c r="OJ57" s="716">
        <v>1</v>
      </c>
      <c r="OK57" s="716">
        <v>1</v>
      </c>
      <c r="OL57" s="716">
        <v>1</v>
      </c>
      <c r="OM57" s="718">
        <v>0.65</v>
      </c>
      <c r="ON57" s="717">
        <v>0</v>
      </c>
      <c r="OO57" s="717">
        <v>0</v>
      </c>
      <c r="OP57" s="716">
        <v>1</v>
      </c>
      <c r="OQ57" s="716">
        <v>1</v>
      </c>
      <c r="OR57" s="716">
        <v>1</v>
      </c>
      <c r="OS57" s="716">
        <v>1</v>
      </c>
      <c r="OT57" s="718">
        <v>0.65</v>
      </c>
      <c r="OU57" s="717">
        <v>0</v>
      </c>
      <c r="OV57" s="717">
        <v>0</v>
      </c>
      <c r="OW57" s="716">
        <v>0</v>
      </c>
      <c r="OX57" s="716">
        <v>1</v>
      </c>
      <c r="OY57" s="716">
        <v>1</v>
      </c>
      <c r="OZ57" s="716">
        <v>1</v>
      </c>
      <c r="PA57" s="718">
        <v>0.65</v>
      </c>
      <c r="PB57" s="717">
        <v>0</v>
      </c>
      <c r="PC57" s="717">
        <v>0</v>
      </c>
      <c r="PD57" s="716">
        <v>1</v>
      </c>
      <c r="PE57" s="716">
        <v>1</v>
      </c>
      <c r="PF57" s="716">
        <v>1</v>
      </c>
      <c r="PG57" s="716">
        <v>0</v>
      </c>
      <c r="PH57" s="718">
        <v>0</v>
      </c>
      <c r="PI57" s="717">
        <v>0</v>
      </c>
      <c r="PJ57" s="717">
        <v>0</v>
      </c>
      <c r="PK57" s="716">
        <v>1</v>
      </c>
      <c r="PL57" s="716">
        <v>1</v>
      </c>
      <c r="PM57" s="716">
        <v>1</v>
      </c>
      <c r="PN57" s="716">
        <v>1</v>
      </c>
      <c r="PO57" s="718">
        <v>0.65</v>
      </c>
      <c r="PP57" s="717"/>
      <c r="PQ57" s="717"/>
      <c r="PR57" s="716">
        <v>1</v>
      </c>
      <c r="PS57" s="716">
        <v>1</v>
      </c>
      <c r="PT57" s="716">
        <v>1</v>
      </c>
      <c r="PU57" s="716">
        <v>1</v>
      </c>
      <c r="PV57" s="718">
        <v>0.65</v>
      </c>
      <c r="PW57" s="717"/>
      <c r="PX57" s="717"/>
      <c r="PY57" s="716">
        <v>1</v>
      </c>
      <c r="PZ57" s="716">
        <v>1</v>
      </c>
      <c r="QA57" s="716">
        <v>1</v>
      </c>
      <c r="QB57" s="716">
        <v>1</v>
      </c>
      <c r="QC57" s="718">
        <v>0.65</v>
      </c>
      <c r="QD57" s="717"/>
      <c r="QE57" s="717"/>
      <c r="QF57" s="716">
        <v>1</v>
      </c>
      <c r="QG57" s="716">
        <v>1</v>
      </c>
      <c r="QH57" s="716">
        <v>1</v>
      </c>
      <c r="QI57" s="716">
        <v>1</v>
      </c>
      <c r="QJ57" s="718">
        <v>0.65</v>
      </c>
      <c r="QK57" s="717"/>
      <c r="QL57" s="717"/>
      <c r="QM57" s="716">
        <v>1</v>
      </c>
      <c r="QN57" s="716">
        <v>1</v>
      </c>
      <c r="QO57" s="716">
        <v>1</v>
      </c>
      <c r="QP57" s="716">
        <v>1</v>
      </c>
      <c r="QQ57" s="718">
        <v>0.65</v>
      </c>
      <c r="QR57" s="717"/>
      <c r="QS57" s="717"/>
      <c r="QT57" s="716">
        <v>1</v>
      </c>
      <c r="QU57" s="716">
        <v>1</v>
      </c>
      <c r="QV57" s="716">
        <v>1</v>
      </c>
      <c r="QW57" s="716">
        <v>1</v>
      </c>
      <c r="QX57" s="718">
        <v>0.65</v>
      </c>
      <c r="QY57" s="717"/>
      <c r="QZ57" s="717"/>
      <c r="RA57" s="716">
        <v>1</v>
      </c>
      <c r="RB57" s="716">
        <v>1</v>
      </c>
      <c r="RC57" s="716">
        <v>1</v>
      </c>
      <c r="RD57" s="717"/>
      <c r="RE57" s="718">
        <v>0.65</v>
      </c>
      <c r="RF57" s="717"/>
      <c r="RG57" s="717"/>
      <c r="RH57" s="716">
        <v>0</v>
      </c>
      <c r="RI57" s="716">
        <v>0</v>
      </c>
      <c r="RJ57" s="716">
        <v>0</v>
      </c>
      <c r="RK57" s="716">
        <v>0</v>
      </c>
      <c r="RL57" s="718">
        <v>0</v>
      </c>
      <c r="RM57" s="717"/>
      <c r="RN57" s="717"/>
      <c r="RO57" s="716">
        <v>0</v>
      </c>
      <c r="RP57" s="716">
        <v>0</v>
      </c>
      <c r="RQ57" s="716">
        <v>0</v>
      </c>
      <c r="RR57" s="716">
        <v>0</v>
      </c>
      <c r="RS57" s="718">
        <v>0.65</v>
      </c>
      <c r="RT57" s="717"/>
      <c r="RU57" s="717"/>
      <c r="RV57" s="716">
        <v>1</v>
      </c>
      <c r="RW57" s="716">
        <v>1</v>
      </c>
      <c r="RX57" s="716">
        <v>1</v>
      </c>
      <c r="RY57" s="716">
        <v>1</v>
      </c>
      <c r="RZ57" s="718">
        <v>0.65</v>
      </c>
      <c r="SA57" s="717"/>
      <c r="SB57" s="717"/>
      <c r="SC57" s="716">
        <v>1</v>
      </c>
      <c r="SD57" s="716">
        <v>1</v>
      </c>
      <c r="SE57" s="716">
        <v>1</v>
      </c>
      <c r="SF57" s="716">
        <v>1</v>
      </c>
      <c r="SG57" s="718">
        <v>0.65</v>
      </c>
      <c r="SH57" s="717"/>
      <c r="SI57" s="717"/>
      <c r="SJ57" s="716">
        <v>1</v>
      </c>
      <c r="SK57" s="716">
        <v>1</v>
      </c>
      <c r="SL57" s="716">
        <v>1</v>
      </c>
      <c r="SM57" s="716">
        <v>1</v>
      </c>
      <c r="SN57" s="718">
        <v>0.65</v>
      </c>
      <c r="SO57" s="717"/>
      <c r="SP57" s="717"/>
      <c r="SQ57" s="716">
        <v>1</v>
      </c>
      <c r="SR57" s="716">
        <v>1</v>
      </c>
      <c r="SS57" s="716">
        <v>1</v>
      </c>
      <c r="ST57" s="716">
        <v>1</v>
      </c>
      <c r="SU57" s="762">
        <v>0.65</v>
      </c>
      <c r="SV57" s="755"/>
      <c r="SW57" s="749"/>
      <c r="SX57" s="748">
        <v>1</v>
      </c>
      <c r="SY57" s="748">
        <v>1</v>
      </c>
      <c r="SZ57" s="748">
        <v>1</v>
      </c>
      <c r="TA57" s="748">
        <v>1</v>
      </c>
      <c r="TB57" s="750">
        <v>0.65</v>
      </c>
      <c r="TC57" s="749"/>
      <c r="TD57" s="749"/>
      <c r="TE57" s="748">
        <v>1</v>
      </c>
      <c r="TF57" s="748">
        <v>1</v>
      </c>
      <c r="TG57" s="748">
        <v>1</v>
      </c>
      <c r="TH57" s="748">
        <v>1</v>
      </c>
      <c r="TI57" s="750">
        <v>0</v>
      </c>
      <c r="TJ57" s="749"/>
      <c r="TK57" s="749"/>
      <c r="TL57" s="748">
        <v>1</v>
      </c>
      <c r="TM57" s="748">
        <v>1</v>
      </c>
      <c r="TN57" s="748">
        <v>1</v>
      </c>
      <c r="TO57" s="748">
        <v>1</v>
      </c>
      <c r="TP57" s="750">
        <v>0.65</v>
      </c>
      <c r="TQ57" s="749"/>
      <c r="TR57" s="749"/>
      <c r="TS57" s="748">
        <v>1</v>
      </c>
      <c r="TT57" s="748">
        <v>1</v>
      </c>
      <c r="TU57" s="748">
        <v>1</v>
      </c>
      <c r="TV57" s="748">
        <v>1</v>
      </c>
      <c r="TW57" s="750">
        <v>0.65</v>
      </c>
      <c r="TX57" s="749"/>
      <c r="TY57" s="766"/>
      <c r="TZ57" s="761">
        <v>1</v>
      </c>
      <c r="UA57" s="756">
        <v>0</v>
      </c>
      <c r="UB57" s="748">
        <v>0</v>
      </c>
      <c r="UC57" s="748">
        <v>1</v>
      </c>
      <c r="UD57" s="750">
        <v>0.65</v>
      </c>
      <c r="UE57" s="749"/>
      <c r="UF57" s="749"/>
      <c r="UG57" s="748">
        <v>1</v>
      </c>
      <c r="UH57" s="748">
        <v>1</v>
      </c>
      <c r="UI57" s="748">
        <v>1</v>
      </c>
      <c r="UJ57" s="748">
        <v>1</v>
      </c>
      <c r="UK57" s="750">
        <v>0.65</v>
      </c>
      <c r="UL57" s="749"/>
      <c r="UM57" s="749"/>
      <c r="UN57" s="748">
        <v>1</v>
      </c>
      <c r="UO57" s="748">
        <v>1</v>
      </c>
      <c r="UP57" s="748">
        <v>1</v>
      </c>
      <c r="UQ57" s="748">
        <v>1</v>
      </c>
      <c r="UR57" s="750">
        <v>0.65</v>
      </c>
      <c r="US57" s="749"/>
      <c r="UT57" s="749"/>
      <c r="UU57" s="748">
        <v>1</v>
      </c>
      <c r="UV57" s="748">
        <v>1</v>
      </c>
      <c r="UW57" s="748">
        <v>1</v>
      </c>
      <c r="UX57" s="748">
        <v>0</v>
      </c>
      <c r="UY57" s="748">
        <v>0</v>
      </c>
      <c r="UZ57" s="749"/>
      <c r="VA57" s="749"/>
      <c r="VB57" s="748">
        <v>1</v>
      </c>
      <c r="VC57" s="767">
        <v>1</v>
      </c>
      <c r="VD57" s="761">
        <v>0</v>
      </c>
      <c r="VE57" s="761">
        <v>1</v>
      </c>
      <c r="VF57" s="762">
        <v>0.65</v>
      </c>
      <c r="VG57" s="763"/>
      <c r="VH57" s="763"/>
      <c r="VI57" s="761">
        <v>1</v>
      </c>
      <c r="VJ57" s="761">
        <v>1</v>
      </c>
      <c r="VK57" s="761">
        <v>1</v>
      </c>
      <c r="VL57" s="761">
        <v>1</v>
      </c>
      <c r="VM57" s="762">
        <v>0.65</v>
      </c>
      <c r="VN57" s="763"/>
      <c r="VO57" s="763"/>
      <c r="VP57" s="761">
        <v>0</v>
      </c>
      <c r="VQ57" s="761">
        <v>0</v>
      </c>
      <c r="VR57" s="761">
        <v>0</v>
      </c>
      <c r="VS57" s="761">
        <v>0</v>
      </c>
      <c r="VT57" s="761">
        <v>0</v>
      </c>
      <c r="VU57" s="763"/>
      <c r="VV57" s="763"/>
      <c r="VW57" s="761">
        <v>1</v>
      </c>
      <c r="VX57" s="761">
        <v>1</v>
      </c>
      <c r="VY57" s="761">
        <v>1</v>
      </c>
      <c r="VZ57" s="761">
        <v>1</v>
      </c>
      <c r="WA57" s="762">
        <v>0.65</v>
      </c>
      <c r="WB57" s="763"/>
      <c r="WC57" s="763"/>
      <c r="WD57" s="761">
        <v>1</v>
      </c>
      <c r="WE57" s="761">
        <v>1</v>
      </c>
      <c r="WF57" s="761">
        <v>1</v>
      </c>
      <c r="WG57" s="761">
        <v>1</v>
      </c>
      <c r="WH57" s="762">
        <v>0.65</v>
      </c>
      <c r="WI57" s="763"/>
      <c r="WJ57" s="763"/>
      <c r="WK57" s="761">
        <v>1</v>
      </c>
      <c r="WL57" s="761">
        <v>1</v>
      </c>
      <c r="WM57" s="761">
        <v>1</v>
      </c>
      <c r="WN57" s="761">
        <v>1</v>
      </c>
      <c r="WO57" s="762">
        <v>0.65</v>
      </c>
      <c r="WP57" s="763"/>
      <c r="WQ57" s="763"/>
      <c r="WR57" s="761">
        <v>0</v>
      </c>
      <c r="WS57" s="761">
        <v>0</v>
      </c>
      <c r="WT57" s="761">
        <v>1</v>
      </c>
      <c r="WU57" s="761">
        <v>1</v>
      </c>
      <c r="WV57" s="762">
        <v>0.65</v>
      </c>
      <c r="WW57" s="763"/>
      <c r="WX57" s="763"/>
      <c r="WY57" s="761">
        <v>1</v>
      </c>
      <c r="WZ57" s="761">
        <v>1</v>
      </c>
      <c r="XA57" s="761">
        <v>1</v>
      </c>
      <c r="XB57" s="761">
        <v>1</v>
      </c>
      <c r="XC57" s="762">
        <v>0.65</v>
      </c>
      <c r="XD57" s="763"/>
      <c r="XE57" s="763"/>
      <c r="XF57" s="761">
        <v>1</v>
      </c>
      <c r="XG57" s="761">
        <v>1</v>
      </c>
      <c r="XH57" s="761">
        <v>0</v>
      </c>
      <c r="XI57" s="761">
        <v>1</v>
      </c>
      <c r="XJ57" s="762">
        <v>0.65</v>
      </c>
      <c r="XK57" s="763"/>
      <c r="XL57" s="763"/>
      <c r="XM57" s="761">
        <v>1</v>
      </c>
      <c r="XN57" s="761">
        <v>1</v>
      </c>
      <c r="XO57" s="761">
        <v>1</v>
      </c>
      <c r="XP57" s="761">
        <v>1</v>
      </c>
      <c r="XQ57" s="762">
        <v>0.65</v>
      </c>
      <c r="XR57" s="763"/>
      <c r="XS57" s="763"/>
      <c r="XT57" s="761">
        <v>1</v>
      </c>
      <c r="XU57" s="761">
        <v>1</v>
      </c>
      <c r="XV57" s="761">
        <v>1</v>
      </c>
      <c r="XW57" s="761">
        <v>1</v>
      </c>
      <c r="XX57" s="762">
        <v>0.65</v>
      </c>
      <c r="XY57" s="763"/>
      <c r="XZ57" s="763"/>
      <c r="YA57" s="761">
        <v>1</v>
      </c>
      <c r="YB57" s="761">
        <v>1</v>
      </c>
      <c r="YC57" s="761">
        <v>1</v>
      </c>
      <c r="YD57" s="761">
        <v>1</v>
      </c>
      <c r="YE57" s="762">
        <v>0.65</v>
      </c>
      <c r="YF57" s="763"/>
      <c r="YG57" s="763"/>
      <c r="YH57" s="761">
        <v>0</v>
      </c>
      <c r="YI57" s="761">
        <v>0</v>
      </c>
      <c r="YJ57" s="761">
        <v>0</v>
      </c>
      <c r="YK57" s="761">
        <v>0</v>
      </c>
      <c r="YL57" s="761">
        <v>0</v>
      </c>
      <c r="YM57" s="763"/>
      <c r="YN57" s="763"/>
      <c r="YO57" s="761">
        <v>0</v>
      </c>
      <c r="YP57" s="761">
        <v>0</v>
      </c>
      <c r="YQ57" s="761">
        <v>0</v>
      </c>
      <c r="YR57" s="761">
        <v>0</v>
      </c>
      <c r="YS57" s="761">
        <v>0</v>
      </c>
      <c r="YT57" s="763"/>
      <c r="YU57" s="763"/>
      <c r="YV57" s="761">
        <v>0</v>
      </c>
      <c r="YW57" s="761">
        <v>0</v>
      </c>
      <c r="YX57" s="761">
        <v>0</v>
      </c>
      <c r="YY57" s="761">
        <v>1</v>
      </c>
      <c r="YZ57" s="762">
        <v>0.65</v>
      </c>
      <c r="ZA57" s="763"/>
      <c r="ZB57" s="763"/>
      <c r="ZC57" s="761">
        <v>1</v>
      </c>
      <c r="ZD57" s="761">
        <v>1</v>
      </c>
      <c r="ZE57" s="761">
        <v>1</v>
      </c>
      <c r="ZF57" s="761">
        <v>1</v>
      </c>
      <c r="ZG57" s="762">
        <v>0.65</v>
      </c>
      <c r="ZH57" s="763"/>
      <c r="ZI57" s="763"/>
      <c r="ZJ57" s="761">
        <v>0</v>
      </c>
      <c r="ZK57" s="761">
        <v>0</v>
      </c>
      <c r="ZL57" s="761">
        <v>0</v>
      </c>
      <c r="ZM57" s="761">
        <v>0</v>
      </c>
      <c r="ZN57" s="761">
        <v>0</v>
      </c>
      <c r="ZO57" s="763"/>
      <c r="ZP57" s="763"/>
      <c r="ZQ57" s="761">
        <v>1</v>
      </c>
      <c r="ZR57" s="761">
        <v>1</v>
      </c>
      <c r="ZS57" s="761">
        <v>1</v>
      </c>
      <c r="ZT57" s="761">
        <v>1</v>
      </c>
      <c r="ZU57" s="762">
        <v>0.65</v>
      </c>
      <c r="ZV57" s="763"/>
      <c r="ZW57" s="763"/>
      <c r="ZX57" s="761">
        <v>1</v>
      </c>
      <c r="ZY57" s="761">
        <v>1</v>
      </c>
      <c r="ZZ57" s="761">
        <v>1</v>
      </c>
      <c r="AAA57" s="761">
        <v>1</v>
      </c>
      <c r="AAB57" s="762">
        <v>0.65</v>
      </c>
      <c r="AAC57" s="763"/>
      <c r="AAD57" s="763"/>
      <c r="AAE57" s="761">
        <v>1</v>
      </c>
      <c r="AAF57" s="761">
        <v>1</v>
      </c>
      <c r="AAG57" s="761">
        <v>1</v>
      </c>
      <c r="AAH57" s="761">
        <v>1</v>
      </c>
      <c r="AAI57" s="762">
        <v>0.65</v>
      </c>
      <c r="AAJ57" s="763"/>
      <c r="AAK57" s="763"/>
      <c r="AAL57" s="761">
        <v>1</v>
      </c>
      <c r="AAM57" s="761">
        <v>1</v>
      </c>
      <c r="AAN57" s="761">
        <v>1</v>
      </c>
      <c r="AAO57" s="761">
        <v>1</v>
      </c>
      <c r="AAP57" s="762">
        <v>0.65</v>
      </c>
      <c r="AAQ57" s="763"/>
      <c r="AAR57" s="763"/>
      <c r="AAS57" s="761">
        <v>1</v>
      </c>
      <c r="AAT57" s="761">
        <v>1</v>
      </c>
      <c r="AAU57" s="761">
        <v>1</v>
      </c>
      <c r="AAV57" s="761">
        <v>1</v>
      </c>
      <c r="AAW57" s="762">
        <v>0.65</v>
      </c>
      <c r="AAX57" s="763"/>
      <c r="AAY57" s="763"/>
      <c r="AAZ57" s="761">
        <v>1</v>
      </c>
      <c r="ABA57" s="761">
        <v>1</v>
      </c>
      <c r="ABB57" s="761">
        <v>1</v>
      </c>
      <c r="ABC57" s="761">
        <v>1</v>
      </c>
      <c r="ABD57" s="762">
        <v>0.65</v>
      </c>
      <c r="ABE57" s="763"/>
      <c r="ABF57" s="763"/>
      <c r="ABG57" s="761">
        <v>1</v>
      </c>
      <c r="ABH57" s="761">
        <v>1</v>
      </c>
      <c r="ABI57" s="761">
        <v>1</v>
      </c>
      <c r="ABJ57" s="761">
        <v>1</v>
      </c>
      <c r="ABK57" s="762">
        <v>0.65</v>
      </c>
      <c r="ABL57" s="763"/>
      <c r="ABM57" s="763"/>
      <c r="ABN57" s="761">
        <v>1</v>
      </c>
      <c r="ABO57" s="761">
        <v>1</v>
      </c>
      <c r="ABP57" s="761">
        <v>1</v>
      </c>
      <c r="ABQ57" s="761">
        <v>1</v>
      </c>
      <c r="ABR57" s="762">
        <v>0.65</v>
      </c>
      <c r="ABS57" s="763"/>
      <c r="ABT57" s="763"/>
      <c r="ABU57" s="761">
        <v>1</v>
      </c>
      <c r="ABV57" s="761">
        <v>1</v>
      </c>
      <c r="ABW57" s="761">
        <v>1</v>
      </c>
      <c r="ABX57" s="761">
        <v>1</v>
      </c>
      <c r="ABY57" s="762">
        <v>0.65</v>
      </c>
      <c r="ABZ57" s="763"/>
      <c r="ACA57" s="763"/>
      <c r="ACB57" s="761">
        <v>1</v>
      </c>
      <c r="ACC57" s="761">
        <v>1</v>
      </c>
      <c r="ACD57" s="761">
        <v>1</v>
      </c>
      <c r="ACE57" s="761">
        <v>1</v>
      </c>
      <c r="ACF57" s="762">
        <v>0.65</v>
      </c>
      <c r="ACG57" s="763"/>
      <c r="ACH57" s="763"/>
      <c r="ACI57" s="761">
        <v>0</v>
      </c>
      <c r="ACJ57" s="761">
        <v>1</v>
      </c>
      <c r="ACK57" s="761">
        <v>1</v>
      </c>
      <c r="ACL57" s="761">
        <v>1</v>
      </c>
      <c r="ACM57" s="762">
        <v>0.65</v>
      </c>
      <c r="ACN57" s="763"/>
      <c r="ACO57" s="763"/>
      <c r="ACP57" s="761">
        <v>1</v>
      </c>
      <c r="ACQ57" s="761">
        <v>1</v>
      </c>
      <c r="ACR57" s="761">
        <v>1</v>
      </c>
      <c r="ACS57" s="761">
        <v>1</v>
      </c>
      <c r="ACT57" s="762">
        <v>0.65</v>
      </c>
      <c r="ACU57" s="763"/>
      <c r="ACV57" s="763"/>
      <c r="ACW57" s="761">
        <v>1</v>
      </c>
      <c r="ACX57" s="761">
        <v>1</v>
      </c>
      <c r="ACY57" s="761">
        <v>1</v>
      </c>
      <c r="ACZ57" s="761">
        <v>1</v>
      </c>
      <c r="ADA57" s="762">
        <v>0.65</v>
      </c>
      <c r="ADB57" s="763"/>
      <c r="ADC57" s="763"/>
      <c r="ADD57" s="761">
        <v>0</v>
      </c>
      <c r="ADE57" s="761">
        <v>1</v>
      </c>
      <c r="ADF57" s="761">
        <v>1</v>
      </c>
      <c r="ADG57" s="761">
        <v>0</v>
      </c>
      <c r="ADH57" s="762">
        <v>0</v>
      </c>
      <c r="ADI57" s="763"/>
      <c r="ADJ57" s="763"/>
      <c r="ADK57" s="761">
        <v>1</v>
      </c>
      <c r="ADL57" s="761">
        <v>1</v>
      </c>
      <c r="ADM57" s="761">
        <v>1</v>
      </c>
      <c r="ADN57" s="761">
        <v>1</v>
      </c>
      <c r="ADO57" s="762">
        <v>0.65</v>
      </c>
      <c r="ADP57" s="763"/>
      <c r="ADQ57" s="763"/>
      <c r="ADR57" s="761">
        <v>0</v>
      </c>
      <c r="ADS57" s="761">
        <v>0</v>
      </c>
      <c r="ADT57" s="761">
        <v>0</v>
      </c>
      <c r="ADU57" s="761">
        <v>0</v>
      </c>
      <c r="ADV57" s="762">
        <v>0</v>
      </c>
      <c r="ADW57" s="763"/>
      <c r="ADX57" s="763"/>
      <c r="ADY57" s="761">
        <v>0</v>
      </c>
      <c r="ADZ57" s="761">
        <v>0</v>
      </c>
      <c r="AEA57" s="761">
        <v>0</v>
      </c>
      <c r="AEB57" s="761">
        <v>0</v>
      </c>
      <c r="AEC57" s="762">
        <v>0</v>
      </c>
      <c r="AED57" s="763"/>
      <c r="AEE57" s="763"/>
      <c r="AEF57" s="761">
        <v>0</v>
      </c>
      <c r="AEG57" s="761">
        <v>0</v>
      </c>
      <c r="AEH57" s="761">
        <v>0</v>
      </c>
      <c r="AEI57" s="761">
        <v>0</v>
      </c>
      <c r="AEJ57" s="762">
        <v>0</v>
      </c>
      <c r="AEK57" s="763"/>
      <c r="AEL57" s="763"/>
      <c r="AEM57" s="761">
        <v>1</v>
      </c>
      <c r="AEN57" s="761">
        <v>1</v>
      </c>
      <c r="AEO57" s="761">
        <v>1</v>
      </c>
      <c r="AEP57" s="761">
        <v>0</v>
      </c>
      <c r="AEQ57" s="762">
        <v>0.65</v>
      </c>
      <c r="AER57" s="763"/>
      <c r="AES57" s="763"/>
      <c r="AET57" s="761">
        <v>1</v>
      </c>
      <c r="AEU57" s="761">
        <v>1</v>
      </c>
      <c r="AEV57" s="761">
        <v>0</v>
      </c>
      <c r="AEW57" s="761">
        <v>1</v>
      </c>
      <c r="AEX57" s="762">
        <v>0.65</v>
      </c>
      <c r="AEY57" s="763"/>
      <c r="AEZ57" s="763"/>
      <c r="AFA57" s="761">
        <v>1</v>
      </c>
      <c r="AFB57" s="761">
        <v>1</v>
      </c>
      <c r="AFC57" s="761">
        <v>0</v>
      </c>
      <c r="AFD57" s="761">
        <v>0</v>
      </c>
      <c r="AFE57" s="762">
        <v>0</v>
      </c>
      <c r="AFF57" s="763"/>
      <c r="AFG57" s="763"/>
      <c r="AFH57" s="761">
        <v>0</v>
      </c>
      <c r="AFI57" s="761">
        <v>0</v>
      </c>
      <c r="AFJ57" s="761">
        <v>0</v>
      </c>
      <c r="AFK57" s="761">
        <v>0</v>
      </c>
      <c r="AFL57" s="762">
        <v>0.65</v>
      </c>
      <c r="AFM57" s="763"/>
      <c r="AFN57" s="763"/>
      <c r="AFO57" s="761">
        <v>1</v>
      </c>
      <c r="AFP57" s="761">
        <v>1</v>
      </c>
      <c r="AFQ57" s="761">
        <v>1</v>
      </c>
      <c r="AFR57" s="761">
        <v>1</v>
      </c>
      <c r="AFS57" s="762">
        <v>0.65</v>
      </c>
      <c r="AFT57" s="763"/>
      <c r="AFU57" s="763"/>
      <c r="AFV57" s="761">
        <v>0</v>
      </c>
      <c r="AFW57" s="761">
        <v>0</v>
      </c>
      <c r="AFX57" s="761">
        <v>0</v>
      </c>
      <c r="AFY57" s="761">
        <v>0</v>
      </c>
      <c r="AFZ57" s="762">
        <v>0</v>
      </c>
      <c r="AGA57" s="763"/>
      <c r="AGB57" s="763"/>
      <c r="AGC57" s="761">
        <v>1</v>
      </c>
      <c r="AGD57" s="761">
        <v>1</v>
      </c>
      <c r="AGE57" s="761">
        <v>1</v>
      </c>
      <c r="AGF57" s="761">
        <v>1</v>
      </c>
      <c r="AGG57" s="762">
        <v>0.65</v>
      </c>
      <c r="AGH57" s="763"/>
      <c r="AGI57" s="763"/>
      <c r="AGJ57" s="761">
        <v>1</v>
      </c>
      <c r="AGK57" s="761">
        <v>1</v>
      </c>
      <c r="AGL57" s="761">
        <v>1</v>
      </c>
      <c r="AGM57" s="761">
        <v>1</v>
      </c>
      <c r="AGN57" s="762">
        <v>0.65</v>
      </c>
      <c r="AGO57" s="763"/>
      <c r="AGP57" s="763"/>
      <c r="AGQ57" s="761">
        <v>1</v>
      </c>
      <c r="AGR57" s="761">
        <v>1</v>
      </c>
      <c r="AGS57" s="761">
        <v>1</v>
      </c>
      <c r="AGT57" s="761">
        <v>1</v>
      </c>
      <c r="AGU57" s="762">
        <v>0.65</v>
      </c>
      <c r="AGV57" s="763"/>
      <c r="AGW57" s="763"/>
      <c r="AGX57" s="761">
        <v>1</v>
      </c>
      <c r="AGY57" s="761">
        <v>1</v>
      </c>
      <c r="AGZ57" s="761">
        <v>1</v>
      </c>
      <c r="AHA57" s="761">
        <v>1</v>
      </c>
      <c r="AHB57" s="762">
        <v>0.65</v>
      </c>
      <c r="AHC57" s="763"/>
      <c r="AHD57" s="763"/>
      <c r="AHE57" s="761">
        <v>1</v>
      </c>
      <c r="AHF57" s="761">
        <v>1</v>
      </c>
      <c r="AHG57" s="761">
        <v>1</v>
      </c>
      <c r="AHH57" s="761">
        <v>1</v>
      </c>
      <c r="AHI57" s="762">
        <v>0</v>
      </c>
      <c r="AHJ57" s="763"/>
      <c r="AHK57" s="763"/>
      <c r="AHL57" s="761">
        <v>1</v>
      </c>
      <c r="AHM57" s="761">
        <v>1</v>
      </c>
      <c r="AHN57" s="761">
        <v>1</v>
      </c>
      <c r="AHO57" s="761">
        <v>1</v>
      </c>
      <c r="AHP57" s="762">
        <v>0.65</v>
      </c>
      <c r="AHQ57" s="763"/>
      <c r="AHR57" s="763"/>
      <c r="AHS57" s="761">
        <v>1</v>
      </c>
      <c r="AHT57" s="761">
        <v>1</v>
      </c>
      <c r="AHU57" s="761">
        <v>1</v>
      </c>
      <c r="AHV57" s="761">
        <v>1</v>
      </c>
      <c r="AHW57" s="762">
        <v>0.65</v>
      </c>
      <c r="AHX57" s="763"/>
      <c r="AHY57" s="763"/>
      <c r="AHZ57" s="761">
        <v>1</v>
      </c>
      <c r="AIA57" s="761">
        <v>1</v>
      </c>
      <c r="AIB57" s="761">
        <v>1</v>
      </c>
      <c r="AIC57" s="761">
        <v>1</v>
      </c>
      <c r="AID57" s="762">
        <v>0.65</v>
      </c>
      <c r="AIE57" s="763"/>
      <c r="AIF57" s="763"/>
      <c r="AIG57" s="761">
        <v>0</v>
      </c>
      <c r="AIH57" s="761">
        <v>0</v>
      </c>
      <c r="AII57" s="761">
        <v>0</v>
      </c>
      <c r="AIJ57" s="761">
        <v>0</v>
      </c>
      <c r="AIK57" s="762">
        <v>0.65</v>
      </c>
      <c r="AIL57" s="763"/>
      <c r="AIM57" s="763"/>
      <c r="AIN57" s="761">
        <v>1</v>
      </c>
      <c r="AIO57" s="761">
        <v>1</v>
      </c>
      <c r="AIP57" s="761">
        <v>1</v>
      </c>
      <c r="AIQ57" s="761">
        <v>1</v>
      </c>
      <c r="AIR57" s="762">
        <v>0.65</v>
      </c>
      <c r="AIS57" s="763"/>
      <c r="AIT57" s="763"/>
      <c r="AIU57" s="761">
        <v>1</v>
      </c>
      <c r="AIV57" s="761">
        <v>1</v>
      </c>
      <c r="AIW57" s="761">
        <v>1</v>
      </c>
      <c r="AIX57" s="761">
        <v>1</v>
      </c>
      <c r="AIY57" s="762">
        <v>0.65</v>
      </c>
      <c r="AIZ57" s="763"/>
      <c r="AJA57" s="763"/>
      <c r="AJB57" s="761">
        <v>1</v>
      </c>
      <c r="AJC57" s="761">
        <v>1</v>
      </c>
      <c r="AJD57" s="761">
        <v>1</v>
      </c>
      <c r="AJE57" s="761">
        <v>1</v>
      </c>
      <c r="AJF57" s="762">
        <v>0.65</v>
      </c>
      <c r="AJG57" s="763"/>
      <c r="AJH57" s="763"/>
      <c r="AJI57" s="761">
        <v>0</v>
      </c>
      <c r="AJJ57" s="761">
        <v>0</v>
      </c>
      <c r="AJK57" s="761">
        <v>0</v>
      </c>
      <c r="AJL57" s="761">
        <v>0</v>
      </c>
      <c r="AJM57" s="762">
        <v>0.65</v>
      </c>
      <c r="AJN57" s="763"/>
      <c r="AJO57" s="763"/>
      <c r="AJP57" s="761">
        <v>1</v>
      </c>
      <c r="AJQ57" s="761">
        <v>1</v>
      </c>
      <c r="AJR57" s="761">
        <v>1</v>
      </c>
      <c r="AJS57" s="761">
        <v>1</v>
      </c>
      <c r="AJT57" s="762">
        <v>0.65</v>
      </c>
      <c r="AJU57" s="763"/>
      <c r="AJV57" s="763"/>
      <c r="AJW57" s="761">
        <v>1</v>
      </c>
      <c r="AJX57" s="761">
        <v>1</v>
      </c>
      <c r="AJY57" s="761">
        <v>1</v>
      </c>
      <c r="AJZ57" s="761">
        <v>1</v>
      </c>
      <c r="AKA57" s="762">
        <v>0.65</v>
      </c>
      <c r="AKB57" s="763"/>
      <c r="AKC57" s="763"/>
      <c r="AKD57" s="761">
        <v>1</v>
      </c>
      <c r="AKE57" s="761">
        <v>1</v>
      </c>
      <c r="AKF57" s="761">
        <v>1</v>
      </c>
      <c r="AKG57" s="761">
        <v>1</v>
      </c>
      <c r="AKH57" s="762">
        <v>0.65</v>
      </c>
      <c r="AKI57" s="763"/>
      <c r="AKJ57" s="763"/>
      <c r="AKK57" s="761">
        <v>1</v>
      </c>
      <c r="AKL57" s="761">
        <v>1</v>
      </c>
      <c r="AKM57" s="761">
        <v>1</v>
      </c>
      <c r="AKN57" s="761">
        <v>1</v>
      </c>
      <c r="AKO57" s="762">
        <v>0.65</v>
      </c>
      <c r="AKP57" s="763"/>
      <c r="AKQ57" s="763"/>
      <c r="AKR57" s="761">
        <v>1</v>
      </c>
      <c r="AKS57" s="761">
        <v>1</v>
      </c>
      <c r="AKT57" s="761">
        <v>0</v>
      </c>
      <c r="AKU57" s="761">
        <v>1</v>
      </c>
      <c r="AKV57" s="762">
        <v>0.65</v>
      </c>
      <c r="AKW57" s="763"/>
      <c r="AKX57" s="763"/>
      <c r="AKY57" s="761">
        <v>1</v>
      </c>
      <c r="AKZ57" s="761">
        <v>1</v>
      </c>
      <c r="ALA57" s="761">
        <v>1</v>
      </c>
      <c r="ALB57" s="761">
        <v>1</v>
      </c>
      <c r="ALC57" s="762">
        <v>0.65</v>
      </c>
      <c r="ALD57" s="763"/>
      <c r="ALE57" s="763"/>
      <c r="ALF57" s="761">
        <v>1</v>
      </c>
      <c r="ALG57" s="761">
        <v>1</v>
      </c>
      <c r="ALH57" s="761">
        <v>1</v>
      </c>
      <c r="ALI57" s="761">
        <v>1</v>
      </c>
      <c r="ALJ57" s="762">
        <v>0.65</v>
      </c>
      <c r="ALK57" s="763"/>
      <c r="ALL57" s="763"/>
      <c r="ALM57" s="761">
        <v>1</v>
      </c>
      <c r="ALN57" s="761">
        <v>1</v>
      </c>
      <c r="ALO57" s="761">
        <v>1</v>
      </c>
      <c r="ALP57" s="761">
        <v>1</v>
      </c>
      <c r="ALQ57" s="762">
        <v>0.65</v>
      </c>
      <c r="ALR57" s="763"/>
      <c r="ALS57" s="763"/>
      <c r="ALT57" s="761">
        <v>1</v>
      </c>
      <c r="ALU57" s="761">
        <v>1</v>
      </c>
      <c r="ALV57" s="761">
        <v>1</v>
      </c>
      <c r="ALW57" s="761">
        <v>1</v>
      </c>
      <c r="ALX57" s="762">
        <v>0.65</v>
      </c>
      <c r="ALY57" s="763"/>
      <c r="ALZ57" s="763"/>
      <c r="AMA57" s="761">
        <v>1</v>
      </c>
      <c r="AMB57" s="761">
        <v>1</v>
      </c>
      <c r="AMC57" s="761">
        <v>1</v>
      </c>
      <c r="AMD57" s="761">
        <v>1</v>
      </c>
      <c r="AME57" s="762">
        <v>0.65</v>
      </c>
      <c r="AMF57" s="763"/>
      <c r="AMG57" s="763"/>
      <c r="AMH57" s="761">
        <v>1</v>
      </c>
      <c r="AMI57" s="761">
        <v>1</v>
      </c>
      <c r="AMJ57" s="761">
        <v>1</v>
      </c>
      <c r="AMK57" s="761">
        <v>0</v>
      </c>
      <c r="AML57" s="762">
        <v>0</v>
      </c>
      <c r="AMM57" s="763"/>
      <c r="AMN57" s="763"/>
      <c r="AMO57" s="761">
        <v>0</v>
      </c>
      <c r="AMP57" s="761">
        <v>0</v>
      </c>
      <c r="AMQ57" s="761">
        <v>0</v>
      </c>
      <c r="AMR57" s="761">
        <v>0</v>
      </c>
      <c r="AMS57" s="762">
        <v>0</v>
      </c>
      <c r="AMT57" s="763"/>
      <c r="AMU57" s="763"/>
      <c r="AMV57" s="761">
        <v>1</v>
      </c>
      <c r="AMW57" s="761">
        <v>1</v>
      </c>
      <c r="AMX57" s="761">
        <v>0</v>
      </c>
      <c r="AMY57" s="761">
        <v>1</v>
      </c>
      <c r="AMZ57" s="762">
        <v>0.65</v>
      </c>
      <c r="ANA57" s="763"/>
      <c r="ANB57" s="763"/>
      <c r="ANC57" s="761">
        <v>1</v>
      </c>
      <c r="AND57" s="761">
        <v>1</v>
      </c>
      <c r="ANE57" s="761">
        <v>1</v>
      </c>
      <c r="ANF57" s="761">
        <v>1</v>
      </c>
      <c r="ANG57" s="762">
        <v>0.65</v>
      </c>
      <c r="ANH57" s="763"/>
      <c r="ANI57" s="763"/>
      <c r="ANJ57" s="761">
        <v>1</v>
      </c>
      <c r="ANK57" s="761">
        <v>1</v>
      </c>
      <c r="ANL57" s="761">
        <v>1</v>
      </c>
      <c r="ANM57" s="761">
        <v>1</v>
      </c>
      <c r="ANN57" s="762">
        <v>0.65</v>
      </c>
      <c r="ANO57" s="763"/>
      <c r="ANP57" s="763"/>
      <c r="ANQ57" s="761">
        <v>1</v>
      </c>
      <c r="ANR57" s="761">
        <v>1</v>
      </c>
      <c r="ANS57" s="761">
        <v>1</v>
      </c>
      <c r="ANT57" s="761">
        <v>1</v>
      </c>
      <c r="ANU57" s="762">
        <v>0.65</v>
      </c>
      <c r="ANV57" s="763"/>
      <c r="ANW57" s="763"/>
      <c r="ANX57" s="761">
        <v>1</v>
      </c>
      <c r="ANY57" s="761">
        <v>1</v>
      </c>
      <c r="ANZ57" s="761">
        <v>1</v>
      </c>
      <c r="AOA57" s="761">
        <v>1</v>
      </c>
      <c r="AOB57" s="762">
        <v>0.65</v>
      </c>
      <c r="AOC57" s="763"/>
      <c r="AOD57" s="763"/>
      <c r="AOE57" s="761">
        <v>1</v>
      </c>
      <c r="AOF57" s="761">
        <v>1</v>
      </c>
      <c r="AOG57" s="761">
        <v>1</v>
      </c>
      <c r="AOH57" s="761">
        <v>1</v>
      </c>
      <c r="AOI57" s="762">
        <v>0.65</v>
      </c>
      <c r="AOJ57" s="763"/>
      <c r="AOK57" s="763"/>
      <c r="AOL57" s="761">
        <v>1</v>
      </c>
      <c r="AOM57" s="761">
        <v>1</v>
      </c>
      <c r="AON57" s="761">
        <v>1</v>
      </c>
      <c r="AOO57" s="761">
        <v>1</v>
      </c>
      <c r="AOP57" s="762">
        <v>0.65</v>
      </c>
      <c r="AOQ57" s="763"/>
      <c r="AOR57" s="763"/>
      <c r="AOS57" s="761">
        <v>1</v>
      </c>
      <c r="AOT57" s="761">
        <v>1</v>
      </c>
      <c r="AOU57" s="761">
        <v>1</v>
      </c>
      <c r="AOV57" s="761">
        <v>1</v>
      </c>
      <c r="AOW57" s="762">
        <v>0.65</v>
      </c>
    </row>
    <row r="58" spans="1:1089" s="764" customFormat="1" ht="10.5" customHeight="1">
      <c r="A58" s="771" t="s">
        <v>74</v>
      </c>
      <c r="B58" s="771" t="s">
        <v>206</v>
      </c>
      <c r="C58" s="772" t="s">
        <v>207</v>
      </c>
      <c r="D58" s="771" t="s">
        <v>147</v>
      </c>
      <c r="E58" s="771" t="s">
        <v>9</v>
      </c>
      <c r="F58" s="757"/>
      <c r="G58" s="713"/>
      <c r="H58" s="713"/>
      <c r="I58" s="713"/>
      <c r="J58" s="713"/>
      <c r="K58" s="714"/>
      <c r="L58" s="715"/>
      <c r="M58" s="715"/>
      <c r="N58" s="713"/>
      <c r="O58" s="713"/>
      <c r="P58" s="713"/>
      <c r="Q58" s="713"/>
      <c r="R58" s="714"/>
      <c r="S58" s="715"/>
      <c r="T58" s="715"/>
      <c r="U58" s="713"/>
      <c r="V58" s="713"/>
      <c r="W58" s="713"/>
      <c r="X58" s="713"/>
      <c r="Y58" s="714"/>
      <c r="Z58" s="715"/>
      <c r="AA58" s="715"/>
      <c r="AB58" s="713"/>
      <c r="AC58" s="713"/>
      <c r="AD58" s="713"/>
      <c r="AE58" s="713"/>
      <c r="AF58" s="714"/>
      <c r="AG58" s="715"/>
      <c r="AH58" s="715"/>
      <c r="AI58" s="713"/>
      <c r="AJ58" s="713"/>
      <c r="AK58" s="713"/>
      <c r="AL58" s="713"/>
      <c r="AM58" s="714"/>
      <c r="AN58" s="715"/>
      <c r="AO58" s="715"/>
      <c r="AP58" s="713"/>
      <c r="AQ58" s="713"/>
      <c r="AR58" s="713"/>
      <c r="AS58" s="713"/>
      <c r="AT58" s="714"/>
      <c r="AU58" s="715"/>
      <c r="AV58" s="715"/>
      <c r="AW58" s="713"/>
      <c r="AX58" s="713"/>
      <c r="AY58" s="713"/>
      <c r="AZ58" s="713"/>
      <c r="BA58" s="714"/>
      <c r="BB58" s="715"/>
      <c r="BC58" s="715"/>
      <c r="BD58" s="716">
        <v>0.875</v>
      </c>
      <c r="BE58" s="716">
        <v>0.875</v>
      </c>
      <c r="BF58" s="716">
        <v>0</v>
      </c>
      <c r="BG58" s="716">
        <v>0</v>
      </c>
      <c r="BH58" s="716">
        <v>0</v>
      </c>
      <c r="BI58" s="717">
        <v>0</v>
      </c>
      <c r="BJ58" s="717">
        <v>0</v>
      </c>
      <c r="BK58" s="716">
        <v>0.875</v>
      </c>
      <c r="BL58" s="716">
        <v>0.875</v>
      </c>
      <c r="BM58" s="716">
        <v>0.875</v>
      </c>
      <c r="BN58" s="716">
        <v>0.875</v>
      </c>
      <c r="BO58" s="718">
        <v>0.56999999999999995</v>
      </c>
      <c r="BP58" s="717">
        <v>0</v>
      </c>
      <c r="BQ58" s="717">
        <v>0</v>
      </c>
      <c r="BR58" s="716">
        <v>0.875</v>
      </c>
      <c r="BS58" s="716">
        <v>0.875</v>
      </c>
      <c r="BT58" s="716">
        <v>0.875</v>
      </c>
      <c r="BU58" s="716">
        <v>0.875</v>
      </c>
      <c r="BV58" s="718">
        <v>0.56999999999999995</v>
      </c>
      <c r="BW58" s="717">
        <v>0</v>
      </c>
      <c r="BX58" s="717">
        <v>0</v>
      </c>
      <c r="BY58" s="716">
        <v>0.875</v>
      </c>
      <c r="BZ58" s="716">
        <v>0.875</v>
      </c>
      <c r="CA58" s="716">
        <v>0.875</v>
      </c>
      <c r="CB58" s="716">
        <v>0.875</v>
      </c>
      <c r="CC58" s="718">
        <v>0.56999999999999995</v>
      </c>
      <c r="CD58" s="717">
        <v>0</v>
      </c>
      <c r="CE58" s="717">
        <v>0</v>
      </c>
      <c r="CF58" s="716">
        <v>0.875</v>
      </c>
      <c r="CG58" s="716">
        <v>0.875</v>
      </c>
      <c r="CH58" s="716">
        <v>0.875</v>
      </c>
      <c r="CI58" s="716">
        <v>0</v>
      </c>
      <c r="CJ58" s="718">
        <v>0</v>
      </c>
      <c r="CK58" s="717">
        <v>0</v>
      </c>
      <c r="CL58" s="717">
        <v>0</v>
      </c>
      <c r="CM58" s="716">
        <v>0.875</v>
      </c>
      <c r="CN58" s="716">
        <v>0.875</v>
      </c>
      <c r="CO58" s="716">
        <v>0.875</v>
      </c>
      <c r="CP58" s="716">
        <v>0.875</v>
      </c>
      <c r="CQ58" s="718">
        <v>0.56999999999999995</v>
      </c>
      <c r="CR58" s="717">
        <v>0</v>
      </c>
      <c r="CS58" s="717">
        <v>0</v>
      </c>
      <c r="CT58" s="716">
        <v>0.875</v>
      </c>
      <c r="CU58" s="716">
        <v>0.875</v>
      </c>
      <c r="CV58" s="716">
        <v>0.875</v>
      </c>
      <c r="CW58" s="716">
        <v>0.875</v>
      </c>
      <c r="CX58" s="718">
        <v>0.56999999999999995</v>
      </c>
      <c r="CY58" s="717">
        <v>0</v>
      </c>
      <c r="CZ58" s="717">
        <v>0</v>
      </c>
      <c r="DA58" s="716">
        <v>0.875</v>
      </c>
      <c r="DB58" s="716">
        <v>0.875</v>
      </c>
      <c r="DC58" s="716">
        <v>0.875</v>
      </c>
      <c r="DD58" s="716">
        <v>0.875</v>
      </c>
      <c r="DE58" s="718">
        <v>0.56999999999999995</v>
      </c>
      <c r="DF58" s="717">
        <v>0</v>
      </c>
      <c r="DG58" s="717">
        <v>0</v>
      </c>
      <c r="DH58" s="716">
        <v>0.875</v>
      </c>
      <c r="DI58" s="716">
        <v>0.875</v>
      </c>
      <c r="DJ58" s="716">
        <v>0.875</v>
      </c>
      <c r="DK58" s="716">
        <v>0.875</v>
      </c>
      <c r="DL58" s="718">
        <v>0.56999999999999995</v>
      </c>
      <c r="DM58" s="717">
        <v>0</v>
      </c>
      <c r="DN58" s="717">
        <v>0</v>
      </c>
      <c r="DO58" s="716">
        <v>0.875</v>
      </c>
      <c r="DP58" s="716">
        <v>0.875</v>
      </c>
      <c r="DQ58" s="716">
        <v>0.875</v>
      </c>
      <c r="DR58" s="716">
        <v>0.875</v>
      </c>
      <c r="DS58" s="718">
        <v>0.56999999999999995</v>
      </c>
      <c r="DT58" s="717">
        <v>0</v>
      </c>
      <c r="DU58" s="717">
        <v>0</v>
      </c>
      <c r="DV58" s="716">
        <v>0.875</v>
      </c>
      <c r="DW58" s="716">
        <v>0.875</v>
      </c>
      <c r="DX58" s="716">
        <v>0.875</v>
      </c>
      <c r="DY58" s="716">
        <v>0.875</v>
      </c>
      <c r="DZ58" s="718">
        <v>0.56999999999999995</v>
      </c>
      <c r="EA58" s="717">
        <v>0</v>
      </c>
      <c r="EB58" s="717">
        <v>0</v>
      </c>
      <c r="EC58" s="716">
        <v>0.875</v>
      </c>
      <c r="ED58" s="716">
        <v>0.875</v>
      </c>
      <c r="EE58" s="716">
        <v>0.875</v>
      </c>
      <c r="EF58" s="716">
        <v>0.875</v>
      </c>
      <c r="EG58" s="718">
        <v>0.56999999999999995</v>
      </c>
      <c r="EH58" s="717">
        <v>0</v>
      </c>
      <c r="EI58" s="717">
        <v>0</v>
      </c>
      <c r="EJ58" s="716">
        <v>0.875</v>
      </c>
      <c r="EK58" s="716">
        <v>0.875</v>
      </c>
      <c r="EL58" s="716">
        <v>0.875</v>
      </c>
      <c r="EM58" s="716">
        <v>0.875</v>
      </c>
      <c r="EN58" s="718">
        <v>0.56999999999999995</v>
      </c>
      <c r="EO58" s="717">
        <v>0</v>
      </c>
      <c r="EP58" s="717">
        <v>0</v>
      </c>
      <c r="EQ58" s="716">
        <v>0.875</v>
      </c>
      <c r="ER58" s="716">
        <v>0.875</v>
      </c>
      <c r="ES58" s="716">
        <v>0.875</v>
      </c>
      <c r="ET58" s="716">
        <v>0.875</v>
      </c>
      <c r="EU58" s="718">
        <v>0.56999999999999995</v>
      </c>
      <c r="EV58" s="717">
        <v>0</v>
      </c>
      <c r="EW58" s="717">
        <v>0</v>
      </c>
      <c r="EX58" s="716">
        <v>0.875</v>
      </c>
      <c r="EY58" s="716">
        <v>0.875</v>
      </c>
      <c r="EZ58" s="716">
        <v>0.875</v>
      </c>
      <c r="FA58" s="716">
        <v>0.875</v>
      </c>
      <c r="FB58" s="718">
        <v>0</v>
      </c>
      <c r="FC58" s="717">
        <v>0</v>
      </c>
      <c r="FD58" s="717">
        <v>0</v>
      </c>
      <c r="FE58" s="716">
        <v>0</v>
      </c>
      <c r="FF58" s="716">
        <v>0</v>
      </c>
      <c r="FG58" s="716">
        <v>0</v>
      </c>
      <c r="FH58" s="716">
        <v>0</v>
      </c>
      <c r="FI58" s="718">
        <v>0</v>
      </c>
      <c r="FJ58" s="717">
        <v>0</v>
      </c>
      <c r="FK58" s="717">
        <v>0</v>
      </c>
      <c r="FL58" s="716">
        <v>0.875</v>
      </c>
      <c r="FM58" s="716">
        <v>0.875</v>
      </c>
      <c r="FN58" s="716">
        <v>0.875</v>
      </c>
      <c r="FO58" s="716">
        <v>0.875</v>
      </c>
      <c r="FP58" s="718">
        <v>0.56999999999999995</v>
      </c>
      <c r="FQ58" s="717">
        <v>0</v>
      </c>
      <c r="FR58" s="717">
        <v>0</v>
      </c>
      <c r="FS58" s="716">
        <v>0.875</v>
      </c>
      <c r="FT58" s="716">
        <v>0.875</v>
      </c>
      <c r="FU58" s="716">
        <v>0.875</v>
      </c>
      <c r="FV58" s="716">
        <v>0</v>
      </c>
      <c r="FW58" s="718">
        <v>0.56999999999999995</v>
      </c>
      <c r="FX58" s="717">
        <v>0</v>
      </c>
      <c r="FY58" s="717">
        <v>0</v>
      </c>
      <c r="FZ58" s="716">
        <v>0.875</v>
      </c>
      <c r="GA58" s="716">
        <v>0.875</v>
      </c>
      <c r="GB58" s="716">
        <v>0.875</v>
      </c>
      <c r="GC58" s="716">
        <v>0.875</v>
      </c>
      <c r="GD58" s="718">
        <v>0.56999999999999995</v>
      </c>
      <c r="GE58" s="717">
        <v>0</v>
      </c>
      <c r="GF58" s="717">
        <v>0</v>
      </c>
      <c r="GG58" s="716">
        <v>0.875</v>
      </c>
      <c r="GH58" s="716">
        <v>0.875</v>
      </c>
      <c r="GI58" s="716">
        <v>0.875</v>
      </c>
      <c r="GJ58" s="716">
        <v>0.875</v>
      </c>
      <c r="GK58" s="718">
        <v>0.56999999999999995</v>
      </c>
      <c r="GL58" s="717">
        <v>0</v>
      </c>
      <c r="GM58" s="717">
        <v>0</v>
      </c>
      <c r="GN58" s="716">
        <v>0.875</v>
      </c>
      <c r="GO58" s="716">
        <v>0.875</v>
      </c>
      <c r="GP58" s="716">
        <v>0.875</v>
      </c>
      <c r="GQ58" s="716">
        <v>0.875</v>
      </c>
      <c r="GR58" s="718">
        <v>0.56999999999999995</v>
      </c>
      <c r="GS58" s="717">
        <v>0</v>
      </c>
      <c r="GT58" s="717">
        <v>0</v>
      </c>
      <c r="GU58" s="716">
        <v>0.875</v>
      </c>
      <c r="GV58" s="716">
        <v>0.875</v>
      </c>
      <c r="GW58" s="716">
        <v>0.875</v>
      </c>
      <c r="GX58" s="716">
        <v>0.875</v>
      </c>
      <c r="GY58" s="718">
        <v>0.56999999999999995</v>
      </c>
      <c r="GZ58" s="717">
        <v>0</v>
      </c>
      <c r="HA58" s="717">
        <v>0</v>
      </c>
      <c r="HB58" s="716">
        <v>0.875</v>
      </c>
      <c r="HC58" s="716">
        <v>0.875</v>
      </c>
      <c r="HD58" s="716">
        <v>0.875</v>
      </c>
      <c r="HE58" s="716">
        <v>0.875</v>
      </c>
      <c r="HF58" s="718">
        <v>0.56999999999999995</v>
      </c>
      <c r="HG58" s="717">
        <v>0</v>
      </c>
      <c r="HH58" s="717">
        <v>0</v>
      </c>
      <c r="HI58" s="716">
        <v>0.875</v>
      </c>
      <c r="HJ58" s="716">
        <v>0.875</v>
      </c>
      <c r="HK58" s="716">
        <v>0.875</v>
      </c>
      <c r="HL58" s="716">
        <v>0.875</v>
      </c>
      <c r="HM58" s="718">
        <v>0.56999999999999995</v>
      </c>
      <c r="HN58" s="717">
        <v>0</v>
      </c>
      <c r="HO58" s="717">
        <v>0</v>
      </c>
      <c r="HP58" s="716">
        <v>0.875</v>
      </c>
      <c r="HQ58" s="716">
        <v>0.875</v>
      </c>
      <c r="HR58" s="716">
        <v>0.875</v>
      </c>
      <c r="HS58" s="716">
        <v>0.875</v>
      </c>
      <c r="HT58" s="718">
        <v>0.56999999999999995</v>
      </c>
      <c r="HU58" s="717">
        <v>0</v>
      </c>
      <c r="HV58" s="717">
        <v>0</v>
      </c>
      <c r="HW58" s="716">
        <v>0.875</v>
      </c>
      <c r="HX58" s="716">
        <v>0.875</v>
      </c>
      <c r="HY58" s="716">
        <v>0.875</v>
      </c>
      <c r="HZ58" s="716">
        <v>0.875</v>
      </c>
      <c r="IA58" s="718">
        <v>0.56999999999999995</v>
      </c>
      <c r="IB58" s="717">
        <v>0</v>
      </c>
      <c r="IC58" s="717">
        <v>0</v>
      </c>
      <c r="ID58" s="716">
        <v>0.875</v>
      </c>
      <c r="IE58" s="716">
        <v>0.875</v>
      </c>
      <c r="IF58" s="716">
        <v>0.875</v>
      </c>
      <c r="IG58" s="716">
        <v>0.875</v>
      </c>
      <c r="IH58" s="718">
        <v>0</v>
      </c>
      <c r="II58" s="717">
        <v>0</v>
      </c>
      <c r="IJ58" s="717">
        <v>0</v>
      </c>
      <c r="IK58" s="716">
        <v>0.875</v>
      </c>
      <c r="IL58" s="716">
        <v>0.875</v>
      </c>
      <c r="IM58" s="716">
        <v>0.875</v>
      </c>
      <c r="IN58" s="716">
        <v>0.875</v>
      </c>
      <c r="IO58" s="718">
        <v>0</v>
      </c>
      <c r="IP58" s="717">
        <v>0</v>
      </c>
      <c r="IQ58" s="717">
        <v>0</v>
      </c>
      <c r="IR58" s="716">
        <v>0</v>
      </c>
      <c r="IS58" s="716">
        <v>0</v>
      </c>
      <c r="IT58" s="716">
        <v>0</v>
      </c>
      <c r="IU58" s="716">
        <v>0</v>
      </c>
      <c r="IV58" s="718">
        <v>0</v>
      </c>
      <c r="IW58" s="717">
        <v>0</v>
      </c>
      <c r="IX58" s="717">
        <v>0</v>
      </c>
      <c r="IY58" s="716">
        <v>0</v>
      </c>
      <c r="IZ58" s="716">
        <v>0.875</v>
      </c>
      <c r="JA58" s="716">
        <v>0.875</v>
      </c>
      <c r="JB58" s="716">
        <v>0.875</v>
      </c>
      <c r="JC58" s="718">
        <v>0.56999999999999995</v>
      </c>
      <c r="JD58" s="717">
        <v>0</v>
      </c>
      <c r="JE58" s="717">
        <v>0</v>
      </c>
      <c r="JF58" s="716">
        <v>0.875</v>
      </c>
      <c r="JG58" s="716">
        <v>0.875</v>
      </c>
      <c r="JH58" s="716">
        <v>0.875</v>
      </c>
      <c r="JI58" s="716">
        <v>0.875</v>
      </c>
      <c r="JJ58" s="718">
        <v>0.56999999999999995</v>
      </c>
      <c r="JK58" s="717">
        <v>0</v>
      </c>
      <c r="JL58" s="717">
        <v>0</v>
      </c>
      <c r="JM58" s="716">
        <v>0.875</v>
      </c>
      <c r="JN58" s="716">
        <v>0.875</v>
      </c>
      <c r="JO58" s="716">
        <v>0.875</v>
      </c>
      <c r="JP58" s="716">
        <v>0.875</v>
      </c>
      <c r="JQ58" s="718">
        <v>0.56999999999999995</v>
      </c>
      <c r="JR58" s="717">
        <v>0</v>
      </c>
      <c r="JS58" s="717">
        <v>0</v>
      </c>
      <c r="JT58" s="716">
        <v>0.875</v>
      </c>
      <c r="JU58" s="716">
        <v>0.875</v>
      </c>
      <c r="JV58" s="716">
        <v>0.875</v>
      </c>
      <c r="JW58" s="716">
        <v>0.875</v>
      </c>
      <c r="JX58" s="718">
        <v>0.56999999999999995</v>
      </c>
      <c r="JY58" s="717">
        <v>0</v>
      </c>
      <c r="JZ58" s="717">
        <v>0</v>
      </c>
      <c r="KA58" s="716">
        <v>0.875</v>
      </c>
      <c r="KB58" s="716">
        <v>0.875</v>
      </c>
      <c r="KC58" s="716">
        <v>0.875</v>
      </c>
      <c r="KD58" s="716">
        <v>0.875</v>
      </c>
      <c r="KE58" s="718">
        <v>0.56999999999999995</v>
      </c>
      <c r="KF58" s="717">
        <v>0</v>
      </c>
      <c r="KG58" s="717">
        <v>0</v>
      </c>
      <c r="KH58" s="716">
        <v>0</v>
      </c>
      <c r="KI58" s="716">
        <v>0</v>
      </c>
      <c r="KJ58" s="717">
        <v>0</v>
      </c>
      <c r="KK58" s="717">
        <v>0</v>
      </c>
      <c r="KL58" s="718">
        <v>0</v>
      </c>
      <c r="KM58" s="717">
        <v>0</v>
      </c>
      <c r="KN58" s="717">
        <v>0</v>
      </c>
      <c r="KO58" s="716">
        <v>0</v>
      </c>
      <c r="KP58" s="716">
        <v>0</v>
      </c>
      <c r="KQ58" s="717">
        <v>0</v>
      </c>
      <c r="KR58" s="716">
        <v>0</v>
      </c>
      <c r="KS58" s="718">
        <v>0</v>
      </c>
      <c r="KT58" s="717">
        <v>0</v>
      </c>
      <c r="KU58" s="717">
        <v>0</v>
      </c>
      <c r="KV58" s="717">
        <v>0</v>
      </c>
      <c r="KW58" s="716">
        <v>0.875</v>
      </c>
      <c r="KX58" s="716">
        <v>0.875</v>
      </c>
      <c r="KY58" s="716">
        <v>0.875</v>
      </c>
      <c r="KZ58" s="718">
        <v>0.56999999999999995</v>
      </c>
      <c r="LA58" s="717">
        <v>0</v>
      </c>
      <c r="LB58" s="717">
        <v>0</v>
      </c>
      <c r="LC58" s="716">
        <v>0.875</v>
      </c>
      <c r="LD58" s="716">
        <v>0.875</v>
      </c>
      <c r="LE58" s="716">
        <v>0.875</v>
      </c>
      <c r="LF58" s="716">
        <v>0.875</v>
      </c>
      <c r="LG58" s="718">
        <v>0.56999999999999995</v>
      </c>
      <c r="LH58" s="717">
        <v>0</v>
      </c>
      <c r="LI58" s="717">
        <v>0</v>
      </c>
      <c r="LJ58" s="716">
        <v>0.875</v>
      </c>
      <c r="LK58" s="716">
        <v>0.875</v>
      </c>
      <c r="LL58" s="716">
        <v>0.875</v>
      </c>
      <c r="LM58" s="716">
        <v>0.875</v>
      </c>
      <c r="LN58" s="718">
        <v>0.56999999999999995</v>
      </c>
      <c r="LO58" s="717">
        <v>0</v>
      </c>
      <c r="LP58" s="717">
        <v>0</v>
      </c>
      <c r="LQ58" s="716">
        <v>0.875</v>
      </c>
      <c r="LR58" s="716">
        <v>0.875</v>
      </c>
      <c r="LS58" s="716">
        <v>0.875</v>
      </c>
      <c r="LT58" s="716">
        <v>0.875</v>
      </c>
      <c r="LU58" s="718">
        <v>0.56999999999999995</v>
      </c>
      <c r="LV58" s="717">
        <v>0</v>
      </c>
      <c r="LW58" s="717">
        <v>0</v>
      </c>
      <c r="LX58" s="716">
        <v>0.875</v>
      </c>
      <c r="LY58" s="716">
        <v>0.875</v>
      </c>
      <c r="LZ58" s="716">
        <v>0.875</v>
      </c>
      <c r="MA58" s="716">
        <v>0.875</v>
      </c>
      <c r="MB58" s="718">
        <v>0.56999999999999995</v>
      </c>
      <c r="MC58" s="717">
        <v>0</v>
      </c>
      <c r="MD58" s="717">
        <v>0</v>
      </c>
      <c r="ME58" s="716">
        <v>0.875</v>
      </c>
      <c r="MF58" s="716">
        <v>0.875</v>
      </c>
      <c r="MG58" s="716">
        <v>0.875</v>
      </c>
      <c r="MH58" s="716">
        <v>0.875</v>
      </c>
      <c r="MI58" s="718">
        <v>0.56999999999999995</v>
      </c>
      <c r="MJ58" s="717">
        <v>0</v>
      </c>
      <c r="MK58" s="717">
        <v>0</v>
      </c>
      <c r="ML58" s="716">
        <v>0.875</v>
      </c>
      <c r="MM58" s="716">
        <v>0.875</v>
      </c>
      <c r="MN58" s="716">
        <v>0.875</v>
      </c>
      <c r="MO58" s="716">
        <v>0.875</v>
      </c>
      <c r="MP58" s="718">
        <v>0.56999999999999995</v>
      </c>
      <c r="MQ58" s="717">
        <v>0</v>
      </c>
      <c r="MR58" s="717">
        <v>0</v>
      </c>
      <c r="MS58" s="716">
        <v>0.875</v>
      </c>
      <c r="MT58" s="716">
        <v>0.875</v>
      </c>
      <c r="MU58" s="716">
        <v>0.875</v>
      </c>
      <c r="MV58" s="716">
        <v>0.875</v>
      </c>
      <c r="MW58" s="718">
        <v>0.56999999999999995</v>
      </c>
      <c r="MX58" s="717">
        <v>0</v>
      </c>
      <c r="MY58" s="717">
        <v>0</v>
      </c>
      <c r="MZ58" s="716">
        <v>0.875</v>
      </c>
      <c r="NA58" s="716">
        <v>0.875</v>
      </c>
      <c r="NB58" s="716">
        <v>0.875</v>
      </c>
      <c r="NC58" s="716">
        <v>0.875</v>
      </c>
      <c r="ND58" s="718">
        <v>0.56999999999999995</v>
      </c>
      <c r="NE58" s="717">
        <v>0</v>
      </c>
      <c r="NF58" s="717">
        <v>0</v>
      </c>
      <c r="NG58" s="716">
        <v>0.875</v>
      </c>
      <c r="NH58" s="716">
        <v>0.875</v>
      </c>
      <c r="NI58" s="716">
        <v>0.875</v>
      </c>
      <c r="NJ58" s="716">
        <v>0.875</v>
      </c>
      <c r="NK58" s="718">
        <v>0.56999999999999995</v>
      </c>
      <c r="NL58" s="717">
        <v>0</v>
      </c>
      <c r="NM58" s="717">
        <v>0</v>
      </c>
      <c r="NN58" s="716">
        <v>0.875</v>
      </c>
      <c r="NO58" s="716">
        <v>0.875</v>
      </c>
      <c r="NP58" s="716">
        <v>0.875</v>
      </c>
      <c r="NQ58" s="716">
        <v>0.875</v>
      </c>
      <c r="NR58" s="718">
        <v>0.56999999999999995</v>
      </c>
      <c r="NS58" s="717">
        <v>0</v>
      </c>
      <c r="NT58" s="717">
        <v>0</v>
      </c>
      <c r="NU58" s="716">
        <v>0.875</v>
      </c>
      <c r="NV58" s="716">
        <v>0.875</v>
      </c>
      <c r="NW58" s="716">
        <v>0.875</v>
      </c>
      <c r="NX58" s="716">
        <v>0.875</v>
      </c>
      <c r="NY58" s="718">
        <v>0.56999999999999995</v>
      </c>
      <c r="NZ58" s="717">
        <v>0</v>
      </c>
      <c r="OA58" s="717">
        <v>0</v>
      </c>
      <c r="OB58" s="716">
        <v>0.875</v>
      </c>
      <c r="OC58" s="716">
        <v>0.875</v>
      </c>
      <c r="OD58" s="716">
        <v>0.875</v>
      </c>
      <c r="OE58" s="716">
        <v>0.875</v>
      </c>
      <c r="OF58" s="718">
        <v>0.56999999999999995</v>
      </c>
      <c r="OG58" s="717">
        <v>0</v>
      </c>
      <c r="OH58" s="717">
        <v>0</v>
      </c>
      <c r="OI58" s="716">
        <v>1</v>
      </c>
      <c r="OJ58" s="716">
        <v>1</v>
      </c>
      <c r="OK58" s="716">
        <v>1</v>
      </c>
      <c r="OL58" s="716">
        <v>1</v>
      </c>
      <c r="OM58" s="718">
        <v>0.65</v>
      </c>
      <c r="ON58" s="717">
        <v>0</v>
      </c>
      <c r="OO58" s="717">
        <v>0</v>
      </c>
      <c r="OP58" s="716">
        <v>1</v>
      </c>
      <c r="OQ58" s="716">
        <v>1</v>
      </c>
      <c r="OR58" s="716">
        <v>1</v>
      </c>
      <c r="OS58" s="716">
        <v>1</v>
      </c>
      <c r="OT58" s="718">
        <v>0.65</v>
      </c>
      <c r="OU58" s="717">
        <v>0</v>
      </c>
      <c r="OV58" s="717">
        <v>0</v>
      </c>
      <c r="OW58" s="716">
        <v>0</v>
      </c>
      <c r="OX58" s="716">
        <v>0</v>
      </c>
      <c r="OY58" s="716">
        <v>0</v>
      </c>
      <c r="OZ58" s="716">
        <v>0</v>
      </c>
      <c r="PA58" s="718">
        <v>0</v>
      </c>
      <c r="PB58" s="717">
        <v>0</v>
      </c>
      <c r="PC58" s="717">
        <v>0</v>
      </c>
      <c r="PD58" s="716">
        <v>1</v>
      </c>
      <c r="PE58" s="716">
        <v>1</v>
      </c>
      <c r="PF58" s="716">
        <v>1</v>
      </c>
      <c r="PG58" s="716">
        <v>0</v>
      </c>
      <c r="PH58" s="718">
        <v>0</v>
      </c>
      <c r="PI58" s="717">
        <v>0</v>
      </c>
      <c r="PJ58" s="717">
        <v>0</v>
      </c>
      <c r="PK58" s="716">
        <v>1</v>
      </c>
      <c r="PL58" s="716">
        <v>1</v>
      </c>
      <c r="PM58" s="716">
        <v>1</v>
      </c>
      <c r="PN58" s="716">
        <v>1</v>
      </c>
      <c r="PO58" s="718">
        <v>0.65</v>
      </c>
      <c r="PP58" s="717"/>
      <c r="PQ58" s="717"/>
      <c r="PR58" s="716">
        <v>1</v>
      </c>
      <c r="PS58" s="716">
        <v>1</v>
      </c>
      <c r="PT58" s="716">
        <v>1</v>
      </c>
      <c r="PU58" s="716">
        <v>1</v>
      </c>
      <c r="PV58" s="718">
        <v>0.65</v>
      </c>
      <c r="PW58" s="717"/>
      <c r="PX58" s="717"/>
      <c r="PY58" s="716">
        <v>1</v>
      </c>
      <c r="PZ58" s="716">
        <v>1</v>
      </c>
      <c r="QA58" s="716">
        <v>1</v>
      </c>
      <c r="QB58" s="716">
        <v>1</v>
      </c>
      <c r="QC58" s="718">
        <v>0.65</v>
      </c>
      <c r="QD58" s="717"/>
      <c r="QE58" s="717"/>
      <c r="QF58" s="716">
        <v>1</v>
      </c>
      <c r="QG58" s="716">
        <v>1</v>
      </c>
      <c r="QH58" s="716">
        <v>1</v>
      </c>
      <c r="QI58" s="716">
        <v>1</v>
      </c>
      <c r="QJ58" s="718">
        <v>0.65</v>
      </c>
      <c r="QK58" s="717"/>
      <c r="QL58" s="717"/>
      <c r="QM58" s="716">
        <v>1</v>
      </c>
      <c r="QN58" s="716">
        <v>1</v>
      </c>
      <c r="QO58" s="716">
        <v>1</v>
      </c>
      <c r="QP58" s="716">
        <v>1</v>
      </c>
      <c r="QQ58" s="718">
        <v>0.65</v>
      </c>
      <c r="QR58" s="717"/>
      <c r="QS58" s="717"/>
      <c r="QT58" s="716">
        <v>1</v>
      </c>
      <c r="QU58" s="716">
        <v>1</v>
      </c>
      <c r="QV58" s="716">
        <v>1</v>
      </c>
      <c r="QW58" s="716">
        <v>1</v>
      </c>
      <c r="QX58" s="718">
        <v>0.65</v>
      </c>
      <c r="QY58" s="717"/>
      <c r="QZ58" s="717"/>
      <c r="RA58" s="716">
        <v>1</v>
      </c>
      <c r="RB58" s="716">
        <v>1</v>
      </c>
      <c r="RC58" s="716">
        <v>1</v>
      </c>
      <c r="RD58" s="717"/>
      <c r="RE58" s="718">
        <v>0.65</v>
      </c>
      <c r="RF58" s="717"/>
      <c r="RG58" s="717"/>
      <c r="RH58" s="716">
        <v>1</v>
      </c>
      <c r="RI58" s="716">
        <v>1</v>
      </c>
      <c r="RJ58" s="716">
        <v>1</v>
      </c>
      <c r="RK58" s="716">
        <v>1</v>
      </c>
      <c r="RL58" s="718">
        <v>0.65</v>
      </c>
      <c r="RM58" s="717"/>
      <c r="RN58" s="717"/>
      <c r="RO58" s="716">
        <v>1</v>
      </c>
      <c r="RP58" s="716">
        <v>1</v>
      </c>
      <c r="RQ58" s="716">
        <v>1</v>
      </c>
      <c r="RR58" s="716">
        <v>1</v>
      </c>
      <c r="RS58" s="718">
        <v>0.65</v>
      </c>
      <c r="RT58" s="717"/>
      <c r="RU58" s="717"/>
      <c r="RV58" s="716">
        <v>1</v>
      </c>
      <c r="RW58" s="716">
        <v>1</v>
      </c>
      <c r="RX58" s="716">
        <v>1</v>
      </c>
      <c r="RY58" s="716">
        <v>1</v>
      </c>
      <c r="RZ58" s="718">
        <v>0.65</v>
      </c>
      <c r="SA58" s="717"/>
      <c r="SB58" s="717"/>
      <c r="SC58" s="716">
        <v>1</v>
      </c>
      <c r="SD58" s="716">
        <v>1</v>
      </c>
      <c r="SE58" s="716">
        <v>1</v>
      </c>
      <c r="SF58" s="716">
        <v>1</v>
      </c>
      <c r="SG58" s="718">
        <v>0.65</v>
      </c>
      <c r="SH58" s="717"/>
      <c r="SI58" s="717"/>
      <c r="SJ58" s="716">
        <v>1</v>
      </c>
      <c r="SK58" s="716">
        <v>1</v>
      </c>
      <c r="SL58" s="716">
        <v>1</v>
      </c>
      <c r="SM58" s="716">
        <v>1</v>
      </c>
      <c r="SN58" s="718">
        <v>0.65</v>
      </c>
      <c r="SO58" s="717"/>
      <c r="SP58" s="717"/>
      <c r="SQ58" s="716">
        <v>1</v>
      </c>
      <c r="SR58" s="716">
        <v>1</v>
      </c>
      <c r="SS58" s="716">
        <v>1</v>
      </c>
      <c r="ST58" s="716">
        <v>1</v>
      </c>
      <c r="SU58" s="762">
        <v>0.65</v>
      </c>
      <c r="SV58" s="755"/>
      <c r="SW58" s="749"/>
      <c r="SX58" s="748">
        <v>0</v>
      </c>
      <c r="SY58" s="748">
        <v>0</v>
      </c>
      <c r="SZ58" s="748">
        <v>0</v>
      </c>
      <c r="TA58" s="748">
        <v>0</v>
      </c>
      <c r="TB58" s="748">
        <v>0</v>
      </c>
      <c r="TC58" s="749"/>
      <c r="TD58" s="749"/>
      <c r="TE58" s="748">
        <v>0</v>
      </c>
      <c r="TF58" s="748">
        <v>0</v>
      </c>
      <c r="TG58" s="748">
        <v>0</v>
      </c>
      <c r="TH58" s="748">
        <v>0</v>
      </c>
      <c r="TI58" s="750">
        <v>0</v>
      </c>
      <c r="TJ58" s="749"/>
      <c r="TK58" s="749"/>
      <c r="TL58" s="748">
        <v>0</v>
      </c>
      <c r="TM58" s="748">
        <v>1</v>
      </c>
      <c r="TN58" s="748">
        <v>1</v>
      </c>
      <c r="TO58" s="748">
        <v>1</v>
      </c>
      <c r="TP58" s="750">
        <v>0.65</v>
      </c>
      <c r="TQ58" s="749"/>
      <c r="TR58" s="749"/>
      <c r="TS58" s="748">
        <v>1</v>
      </c>
      <c r="TT58" s="748">
        <v>1</v>
      </c>
      <c r="TU58" s="748">
        <v>1</v>
      </c>
      <c r="TV58" s="748">
        <v>1</v>
      </c>
      <c r="TW58" s="750">
        <v>0.65</v>
      </c>
      <c r="TX58" s="749"/>
      <c r="TY58" s="766"/>
      <c r="TZ58" s="761">
        <v>1</v>
      </c>
      <c r="UA58" s="756">
        <v>1</v>
      </c>
      <c r="UB58" s="748">
        <v>1</v>
      </c>
      <c r="UC58" s="748">
        <v>1</v>
      </c>
      <c r="UD58" s="750">
        <v>0.65</v>
      </c>
      <c r="UE58" s="749"/>
      <c r="UF58" s="749"/>
      <c r="UG58" s="748">
        <v>1</v>
      </c>
      <c r="UH58" s="748">
        <v>1</v>
      </c>
      <c r="UI58" s="748">
        <v>1</v>
      </c>
      <c r="UJ58" s="748">
        <v>1</v>
      </c>
      <c r="UK58" s="750">
        <v>0.65</v>
      </c>
      <c r="UL58" s="749"/>
      <c r="UM58" s="749"/>
      <c r="UN58" s="748">
        <v>1</v>
      </c>
      <c r="UO58" s="748">
        <v>1</v>
      </c>
      <c r="UP58" s="748">
        <v>1</v>
      </c>
      <c r="UQ58" s="748">
        <v>1</v>
      </c>
      <c r="UR58" s="750">
        <v>0.65</v>
      </c>
      <c r="US58" s="749"/>
      <c r="UT58" s="749"/>
      <c r="UU58" s="748">
        <v>1</v>
      </c>
      <c r="UV58" s="748">
        <v>1</v>
      </c>
      <c r="UW58" s="748">
        <v>1</v>
      </c>
      <c r="UX58" s="748">
        <v>1</v>
      </c>
      <c r="UY58" s="750">
        <v>0.65</v>
      </c>
      <c r="UZ58" s="749"/>
      <c r="VA58" s="749"/>
      <c r="VB58" s="748">
        <v>1</v>
      </c>
      <c r="VC58" s="767">
        <v>1</v>
      </c>
      <c r="VD58" s="761">
        <v>1</v>
      </c>
      <c r="VE58" s="761">
        <v>1</v>
      </c>
      <c r="VF58" s="762">
        <v>0.65</v>
      </c>
      <c r="VG58" s="763"/>
      <c r="VH58" s="763"/>
      <c r="VI58" s="761">
        <v>1</v>
      </c>
      <c r="VJ58" s="761">
        <v>1</v>
      </c>
      <c r="VK58" s="761">
        <v>1</v>
      </c>
      <c r="VL58" s="761">
        <v>1</v>
      </c>
      <c r="VM58" s="762">
        <v>0.65</v>
      </c>
      <c r="VN58" s="763"/>
      <c r="VO58" s="763"/>
      <c r="VP58" s="761">
        <v>1</v>
      </c>
      <c r="VQ58" s="761">
        <v>1</v>
      </c>
      <c r="VR58" s="761">
        <v>1</v>
      </c>
      <c r="VS58" s="761">
        <v>1</v>
      </c>
      <c r="VT58" s="762">
        <v>0.65</v>
      </c>
      <c r="VU58" s="763"/>
      <c r="VV58" s="763"/>
      <c r="VW58" s="761">
        <v>1</v>
      </c>
      <c r="VX58" s="761">
        <v>1</v>
      </c>
      <c r="VY58" s="761">
        <v>1</v>
      </c>
      <c r="VZ58" s="761">
        <v>1</v>
      </c>
      <c r="WA58" s="762">
        <v>0.65</v>
      </c>
      <c r="WB58" s="763"/>
      <c r="WC58" s="763"/>
      <c r="WD58" s="761">
        <v>1</v>
      </c>
      <c r="WE58" s="761">
        <v>1</v>
      </c>
      <c r="WF58" s="761">
        <v>1</v>
      </c>
      <c r="WG58" s="761">
        <v>1</v>
      </c>
      <c r="WH58" s="762">
        <v>0.65</v>
      </c>
      <c r="WI58" s="763"/>
      <c r="WJ58" s="763"/>
      <c r="WK58" s="761">
        <v>1</v>
      </c>
      <c r="WL58" s="761">
        <v>1</v>
      </c>
      <c r="WM58" s="761">
        <v>1</v>
      </c>
      <c r="WN58" s="761">
        <v>1</v>
      </c>
      <c r="WO58" s="762">
        <v>0.65</v>
      </c>
      <c r="WP58" s="763"/>
      <c r="WQ58" s="763"/>
      <c r="WR58" s="761">
        <v>0</v>
      </c>
      <c r="WS58" s="761">
        <v>0</v>
      </c>
      <c r="WT58" s="761">
        <v>1</v>
      </c>
      <c r="WU58" s="761">
        <v>1</v>
      </c>
      <c r="WV58" s="762">
        <v>0.65</v>
      </c>
      <c r="WW58" s="763"/>
      <c r="WX58" s="763"/>
      <c r="WY58" s="761">
        <v>1</v>
      </c>
      <c r="WZ58" s="761">
        <v>1</v>
      </c>
      <c r="XA58" s="761">
        <v>1</v>
      </c>
      <c r="XB58" s="761">
        <v>1</v>
      </c>
      <c r="XC58" s="762">
        <v>0.65</v>
      </c>
      <c r="XD58" s="763"/>
      <c r="XE58" s="763"/>
      <c r="XF58" s="761">
        <v>1</v>
      </c>
      <c r="XG58" s="761">
        <v>1</v>
      </c>
      <c r="XH58" s="761">
        <v>1</v>
      </c>
      <c r="XI58" s="761">
        <v>1</v>
      </c>
      <c r="XJ58" s="762">
        <v>0.65</v>
      </c>
      <c r="XK58" s="763"/>
      <c r="XL58" s="763"/>
      <c r="XM58" s="761">
        <v>1</v>
      </c>
      <c r="XN58" s="761">
        <v>1</v>
      </c>
      <c r="XO58" s="761">
        <v>1</v>
      </c>
      <c r="XP58" s="761">
        <v>1</v>
      </c>
      <c r="XQ58" s="762">
        <v>0.65</v>
      </c>
      <c r="XR58" s="763"/>
      <c r="XS58" s="763"/>
      <c r="XT58" s="761">
        <v>1</v>
      </c>
      <c r="XU58" s="761">
        <v>1</v>
      </c>
      <c r="XV58" s="761">
        <v>0</v>
      </c>
      <c r="XW58" s="761">
        <v>0</v>
      </c>
      <c r="XX58" s="762">
        <v>0</v>
      </c>
      <c r="XY58" s="763"/>
      <c r="XZ58" s="763"/>
      <c r="YA58" s="761">
        <v>0</v>
      </c>
      <c r="YB58" s="761">
        <v>0</v>
      </c>
      <c r="YC58" s="761">
        <v>0</v>
      </c>
      <c r="YD58" s="761">
        <v>0</v>
      </c>
      <c r="YE58" s="762">
        <v>0</v>
      </c>
      <c r="YF58" s="763"/>
      <c r="YG58" s="763"/>
      <c r="YH58" s="761">
        <v>0</v>
      </c>
      <c r="YI58" s="761">
        <v>0</v>
      </c>
      <c r="YJ58" s="761">
        <v>0</v>
      </c>
      <c r="YK58" s="761">
        <v>0</v>
      </c>
      <c r="YL58" s="761">
        <v>0</v>
      </c>
      <c r="YM58" s="763"/>
      <c r="YN58" s="763"/>
      <c r="YO58" s="761">
        <v>1</v>
      </c>
      <c r="YP58" s="761">
        <v>1</v>
      </c>
      <c r="YQ58" s="761">
        <v>1</v>
      </c>
      <c r="YR58" s="761">
        <v>0</v>
      </c>
      <c r="YS58" s="761">
        <v>0.65</v>
      </c>
      <c r="YT58" s="763"/>
      <c r="YU58" s="763"/>
      <c r="YV58" s="761">
        <v>0</v>
      </c>
      <c r="YW58" s="761">
        <v>0</v>
      </c>
      <c r="YX58" s="761">
        <v>1</v>
      </c>
      <c r="YY58" s="761">
        <v>1</v>
      </c>
      <c r="YZ58" s="762">
        <v>0.65</v>
      </c>
      <c r="ZA58" s="763"/>
      <c r="ZB58" s="763"/>
      <c r="ZC58" s="761">
        <v>1</v>
      </c>
      <c r="ZD58" s="761">
        <v>1</v>
      </c>
      <c r="ZE58" s="761">
        <v>1</v>
      </c>
      <c r="ZF58" s="761">
        <v>1</v>
      </c>
      <c r="ZG58" s="762">
        <v>0.65</v>
      </c>
      <c r="ZH58" s="763"/>
      <c r="ZI58" s="763"/>
      <c r="ZJ58" s="761">
        <v>1</v>
      </c>
      <c r="ZK58" s="761">
        <v>1</v>
      </c>
      <c r="ZL58" s="761">
        <v>1</v>
      </c>
      <c r="ZM58" s="761">
        <v>1</v>
      </c>
      <c r="ZN58" s="762">
        <v>0.65</v>
      </c>
      <c r="ZO58" s="763"/>
      <c r="ZP58" s="763"/>
      <c r="ZQ58" s="761">
        <v>1</v>
      </c>
      <c r="ZR58" s="761">
        <v>1</v>
      </c>
      <c r="ZS58" s="761">
        <v>1</v>
      </c>
      <c r="ZT58" s="761">
        <v>1</v>
      </c>
      <c r="ZU58" s="762">
        <v>0.65</v>
      </c>
      <c r="ZV58" s="763"/>
      <c r="ZW58" s="763"/>
      <c r="ZX58" s="761">
        <v>1</v>
      </c>
      <c r="ZY58" s="761">
        <v>1</v>
      </c>
      <c r="ZZ58" s="761">
        <v>1</v>
      </c>
      <c r="AAA58" s="761">
        <v>1</v>
      </c>
      <c r="AAB58" s="762">
        <v>0.65</v>
      </c>
      <c r="AAC58" s="763"/>
      <c r="AAD58" s="763"/>
      <c r="AAE58" s="761">
        <v>1</v>
      </c>
      <c r="AAF58" s="761">
        <v>1</v>
      </c>
      <c r="AAG58" s="761">
        <v>1</v>
      </c>
      <c r="AAH58" s="761">
        <v>1</v>
      </c>
      <c r="AAI58" s="762">
        <v>0.65</v>
      </c>
      <c r="AAJ58" s="763"/>
      <c r="AAK58" s="763"/>
      <c r="AAL58" s="761">
        <v>1</v>
      </c>
      <c r="AAM58" s="761">
        <v>1</v>
      </c>
      <c r="AAN58" s="761">
        <v>1</v>
      </c>
      <c r="AAO58" s="761">
        <v>1</v>
      </c>
      <c r="AAP58" s="762">
        <v>0.65</v>
      </c>
      <c r="AAQ58" s="763"/>
      <c r="AAR58" s="763"/>
      <c r="AAS58" s="761">
        <v>1</v>
      </c>
      <c r="AAT58" s="761">
        <v>1</v>
      </c>
      <c r="AAU58" s="761">
        <v>1</v>
      </c>
      <c r="AAV58" s="761">
        <v>1</v>
      </c>
      <c r="AAW58" s="762">
        <v>0.65</v>
      </c>
      <c r="AAX58" s="763"/>
      <c r="AAY58" s="763"/>
      <c r="AAZ58" s="761">
        <v>1</v>
      </c>
      <c r="ABA58" s="761">
        <v>1</v>
      </c>
      <c r="ABB58" s="761">
        <v>1</v>
      </c>
      <c r="ABC58" s="761">
        <v>1</v>
      </c>
      <c r="ABD58" s="762">
        <v>0.65</v>
      </c>
      <c r="ABE58" s="763"/>
      <c r="ABF58" s="763"/>
      <c r="ABG58" s="761">
        <v>1</v>
      </c>
      <c r="ABH58" s="761">
        <v>1</v>
      </c>
      <c r="ABI58" s="761">
        <v>1</v>
      </c>
      <c r="ABJ58" s="761">
        <v>1</v>
      </c>
      <c r="ABK58" s="762">
        <v>0.65</v>
      </c>
      <c r="ABL58" s="763"/>
      <c r="ABM58" s="763"/>
      <c r="ABN58" s="761">
        <v>0</v>
      </c>
      <c r="ABO58" s="761">
        <v>1</v>
      </c>
      <c r="ABP58" s="761">
        <v>1</v>
      </c>
      <c r="ABQ58" s="761">
        <v>1</v>
      </c>
      <c r="ABR58" s="762">
        <v>0.65</v>
      </c>
      <c r="ABS58" s="763"/>
      <c r="ABT58" s="763"/>
      <c r="ABU58" s="761">
        <v>1</v>
      </c>
      <c r="ABV58" s="761">
        <v>1</v>
      </c>
      <c r="ABW58" s="761">
        <v>1</v>
      </c>
      <c r="ABX58" s="761">
        <v>1</v>
      </c>
      <c r="ABY58" s="762">
        <v>0.65</v>
      </c>
      <c r="ABZ58" s="763"/>
      <c r="ACA58" s="763"/>
      <c r="ACB58" s="761">
        <v>1</v>
      </c>
      <c r="ACC58" s="761">
        <v>1</v>
      </c>
      <c r="ACD58" s="761">
        <v>1</v>
      </c>
      <c r="ACE58" s="761">
        <v>1</v>
      </c>
      <c r="ACF58" s="762">
        <v>0.65</v>
      </c>
      <c r="ACG58" s="763"/>
      <c r="ACH58" s="763"/>
      <c r="ACI58" s="761">
        <v>0</v>
      </c>
      <c r="ACJ58" s="761">
        <v>0</v>
      </c>
      <c r="ACK58" s="761">
        <v>0</v>
      </c>
      <c r="ACL58" s="761">
        <v>0</v>
      </c>
      <c r="ACM58" s="762">
        <v>0</v>
      </c>
      <c r="ACN58" s="763"/>
      <c r="ACO58" s="763"/>
      <c r="ACP58" s="761">
        <v>1</v>
      </c>
      <c r="ACQ58" s="761">
        <v>1</v>
      </c>
      <c r="ACR58" s="761">
        <v>1</v>
      </c>
      <c r="ACS58" s="761">
        <v>1</v>
      </c>
      <c r="ACT58" s="762">
        <v>0.65</v>
      </c>
      <c r="ACU58" s="763"/>
      <c r="ACV58" s="763"/>
      <c r="ACW58" s="761">
        <v>1</v>
      </c>
      <c r="ACX58" s="761">
        <v>1</v>
      </c>
      <c r="ACY58" s="761">
        <v>1</v>
      </c>
      <c r="ACZ58" s="761">
        <v>1</v>
      </c>
      <c r="ADA58" s="762">
        <v>0.65</v>
      </c>
      <c r="ADB58" s="763"/>
      <c r="ADC58" s="763"/>
      <c r="ADD58" s="761">
        <v>0</v>
      </c>
      <c r="ADE58" s="761">
        <v>0</v>
      </c>
      <c r="ADF58" s="761">
        <v>0</v>
      </c>
      <c r="ADG58" s="761">
        <v>0</v>
      </c>
      <c r="ADH58" s="762">
        <v>0</v>
      </c>
      <c r="ADI58" s="763"/>
      <c r="ADJ58" s="763"/>
      <c r="ADK58" s="761">
        <v>0</v>
      </c>
      <c r="ADL58" s="761">
        <v>1</v>
      </c>
      <c r="ADM58" s="761">
        <v>1</v>
      </c>
      <c r="ADN58" s="761">
        <v>0</v>
      </c>
      <c r="ADO58" s="762">
        <v>0</v>
      </c>
      <c r="ADP58" s="763"/>
      <c r="ADQ58" s="763"/>
      <c r="ADR58" s="761">
        <v>1</v>
      </c>
      <c r="ADS58" s="761">
        <v>1</v>
      </c>
      <c r="ADT58" s="761">
        <v>1</v>
      </c>
      <c r="ADU58" s="761">
        <v>1</v>
      </c>
      <c r="ADV58" s="762">
        <v>0.65</v>
      </c>
      <c r="ADW58" s="763"/>
      <c r="ADX58" s="763"/>
      <c r="ADY58" s="761">
        <v>1</v>
      </c>
      <c r="ADZ58" s="761">
        <v>1</v>
      </c>
      <c r="AEA58" s="761">
        <v>1</v>
      </c>
      <c r="AEB58" s="761">
        <v>1</v>
      </c>
      <c r="AEC58" s="762">
        <v>0.65</v>
      </c>
      <c r="AED58" s="763"/>
      <c r="AEE58" s="763"/>
      <c r="AEF58" s="761">
        <v>1</v>
      </c>
      <c r="AEG58" s="761">
        <v>1</v>
      </c>
      <c r="AEH58" s="761">
        <v>1</v>
      </c>
      <c r="AEI58" s="761">
        <v>1</v>
      </c>
      <c r="AEJ58" s="762">
        <v>0.65</v>
      </c>
      <c r="AEK58" s="763"/>
      <c r="AEL58" s="763"/>
      <c r="AEM58" s="761">
        <v>1</v>
      </c>
      <c r="AEN58" s="761">
        <v>1</v>
      </c>
      <c r="AEO58" s="761">
        <v>1</v>
      </c>
      <c r="AEP58" s="761">
        <v>0</v>
      </c>
      <c r="AEQ58" s="762">
        <v>0.65</v>
      </c>
      <c r="AER58" s="763"/>
      <c r="AES58" s="763"/>
      <c r="AET58" s="761">
        <v>1</v>
      </c>
      <c r="AEU58" s="761">
        <v>1</v>
      </c>
      <c r="AEV58" s="761">
        <v>1</v>
      </c>
      <c r="AEW58" s="761">
        <v>1</v>
      </c>
      <c r="AEX58" s="762">
        <v>0.65</v>
      </c>
      <c r="AEY58" s="763"/>
      <c r="AEZ58" s="763"/>
      <c r="AFA58" s="761">
        <v>1</v>
      </c>
      <c r="AFB58" s="761">
        <v>1</v>
      </c>
      <c r="AFC58" s="761">
        <v>1</v>
      </c>
      <c r="AFD58" s="761">
        <v>1</v>
      </c>
      <c r="AFE58" s="762">
        <v>0.65</v>
      </c>
      <c r="AFF58" s="763"/>
      <c r="AFG58" s="763"/>
      <c r="AFH58" s="761">
        <v>1</v>
      </c>
      <c r="AFI58" s="761">
        <v>1</v>
      </c>
      <c r="AFJ58" s="761">
        <v>1</v>
      </c>
      <c r="AFK58" s="761">
        <v>1</v>
      </c>
      <c r="AFL58" s="762">
        <v>0.65</v>
      </c>
      <c r="AFM58" s="763"/>
      <c r="AFN58" s="763"/>
      <c r="AFO58" s="761">
        <v>1</v>
      </c>
      <c r="AFP58" s="761">
        <v>1</v>
      </c>
      <c r="AFQ58" s="761">
        <v>1</v>
      </c>
      <c r="AFR58" s="761">
        <v>1</v>
      </c>
      <c r="AFS58" s="762">
        <v>0.65</v>
      </c>
      <c r="AFT58" s="763"/>
      <c r="AFU58" s="763"/>
      <c r="AFV58" s="761">
        <v>1</v>
      </c>
      <c r="AFW58" s="761">
        <v>1</v>
      </c>
      <c r="AFX58" s="761">
        <v>1</v>
      </c>
      <c r="AFY58" s="761">
        <v>1</v>
      </c>
      <c r="AFZ58" s="762">
        <v>0.65</v>
      </c>
      <c r="AGA58" s="763"/>
      <c r="AGB58" s="763"/>
      <c r="AGC58" s="761">
        <v>0</v>
      </c>
      <c r="AGD58" s="761">
        <v>0</v>
      </c>
      <c r="AGE58" s="761">
        <v>0</v>
      </c>
      <c r="AGF58" s="761">
        <v>0</v>
      </c>
      <c r="AGG58" s="762">
        <v>0</v>
      </c>
      <c r="AGH58" s="763"/>
      <c r="AGI58" s="763"/>
      <c r="AGJ58" s="761">
        <v>1</v>
      </c>
      <c r="AGK58" s="761">
        <v>1</v>
      </c>
      <c r="AGL58" s="761">
        <v>1</v>
      </c>
      <c r="AGM58" s="761">
        <v>1</v>
      </c>
      <c r="AGN58" s="762">
        <v>0.65</v>
      </c>
      <c r="AGO58" s="763"/>
      <c r="AGP58" s="763"/>
      <c r="AGQ58" s="761">
        <v>1</v>
      </c>
      <c r="AGR58" s="761">
        <v>1</v>
      </c>
      <c r="AGS58" s="761">
        <v>1</v>
      </c>
      <c r="AGT58" s="761">
        <v>1</v>
      </c>
      <c r="AGU58" s="762">
        <v>0.65</v>
      </c>
      <c r="AGV58" s="763"/>
      <c r="AGW58" s="763"/>
      <c r="AGX58" s="761">
        <v>1</v>
      </c>
      <c r="AGY58" s="761">
        <v>1</v>
      </c>
      <c r="AGZ58" s="761">
        <v>1</v>
      </c>
      <c r="AHA58" s="761">
        <v>1</v>
      </c>
      <c r="AHB58" s="762">
        <v>0.65</v>
      </c>
      <c r="AHC58" s="763"/>
      <c r="AHD58" s="763"/>
      <c r="AHE58" s="761">
        <v>0</v>
      </c>
      <c r="AHF58" s="761">
        <v>0</v>
      </c>
      <c r="AHG58" s="761">
        <v>0</v>
      </c>
      <c r="AHH58" s="761">
        <v>0</v>
      </c>
      <c r="AHI58" s="762">
        <v>0</v>
      </c>
      <c r="AHJ58" s="763"/>
      <c r="AHK58" s="763"/>
      <c r="AHL58" s="761">
        <v>1</v>
      </c>
      <c r="AHM58" s="761">
        <v>1</v>
      </c>
      <c r="AHN58" s="761">
        <v>1</v>
      </c>
      <c r="AHO58" s="761">
        <v>1</v>
      </c>
      <c r="AHP58" s="762">
        <v>0.65</v>
      </c>
      <c r="AHQ58" s="763"/>
      <c r="AHR58" s="763"/>
      <c r="AHS58" s="761">
        <v>1</v>
      </c>
      <c r="AHT58" s="761">
        <v>1</v>
      </c>
      <c r="AHU58" s="761">
        <v>1</v>
      </c>
      <c r="AHV58" s="761">
        <v>1</v>
      </c>
      <c r="AHW58" s="762">
        <v>0.65</v>
      </c>
      <c r="AHX58" s="763"/>
      <c r="AHY58" s="763"/>
      <c r="AHZ58" s="761">
        <v>1</v>
      </c>
      <c r="AIA58" s="761">
        <v>1</v>
      </c>
      <c r="AIB58" s="761">
        <v>1</v>
      </c>
      <c r="AIC58" s="761">
        <v>1</v>
      </c>
      <c r="AID58" s="762">
        <v>0.65</v>
      </c>
      <c r="AIE58" s="763"/>
      <c r="AIF58" s="763"/>
      <c r="AIG58" s="761">
        <v>1</v>
      </c>
      <c r="AIH58" s="761">
        <v>1</v>
      </c>
      <c r="AII58" s="761">
        <v>1</v>
      </c>
      <c r="AIJ58" s="761">
        <v>1</v>
      </c>
      <c r="AIK58" s="762">
        <v>0.65</v>
      </c>
      <c r="AIL58" s="763"/>
      <c r="AIM58" s="763"/>
      <c r="AIN58" s="761">
        <v>0</v>
      </c>
      <c r="AIO58" s="761">
        <v>0</v>
      </c>
      <c r="AIP58" s="761">
        <v>0</v>
      </c>
      <c r="AIQ58" s="761">
        <v>0</v>
      </c>
      <c r="AIR58" s="762">
        <v>0</v>
      </c>
      <c r="AIS58" s="763"/>
      <c r="AIT58" s="763"/>
      <c r="AIU58" s="761">
        <v>1</v>
      </c>
      <c r="AIV58" s="761">
        <v>1</v>
      </c>
      <c r="AIW58" s="761">
        <v>1</v>
      </c>
      <c r="AIX58" s="761">
        <v>1</v>
      </c>
      <c r="AIY58" s="762">
        <v>0.65</v>
      </c>
      <c r="AIZ58" s="763"/>
      <c r="AJA58" s="763"/>
      <c r="AJB58" s="761">
        <v>1</v>
      </c>
      <c r="AJC58" s="761">
        <v>1</v>
      </c>
      <c r="AJD58" s="761">
        <v>1</v>
      </c>
      <c r="AJE58" s="761">
        <v>1</v>
      </c>
      <c r="AJF58" s="762">
        <v>0.65</v>
      </c>
      <c r="AJG58" s="763"/>
      <c r="AJH58" s="763"/>
      <c r="AJI58" s="761">
        <v>1</v>
      </c>
      <c r="AJJ58" s="761">
        <v>1</v>
      </c>
      <c r="AJK58" s="761">
        <v>1</v>
      </c>
      <c r="AJL58" s="761">
        <v>1</v>
      </c>
      <c r="AJM58" s="762">
        <v>0.65</v>
      </c>
      <c r="AJN58" s="763"/>
      <c r="AJO58" s="763"/>
      <c r="AJP58" s="761">
        <v>0</v>
      </c>
      <c r="AJQ58" s="761">
        <v>0</v>
      </c>
      <c r="AJR58" s="761">
        <v>0</v>
      </c>
      <c r="AJS58" s="761">
        <v>0</v>
      </c>
      <c r="AJT58" s="762">
        <v>0.65</v>
      </c>
      <c r="AJU58" s="763"/>
      <c r="AJV58" s="763"/>
      <c r="AJW58" s="761">
        <v>1</v>
      </c>
      <c r="AJX58" s="761">
        <v>1</v>
      </c>
      <c r="AJY58" s="761">
        <v>1</v>
      </c>
      <c r="AJZ58" s="761">
        <v>1</v>
      </c>
      <c r="AKA58" s="762">
        <v>0.65</v>
      </c>
      <c r="AKB58" s="763"/>
      <c r="AKC58" s="763"/>
      <c r="AKD58" s="761">
        <v>1</v>
      </c>
      <c r="AKE58" s="761">
        <v>1</v>
      </c>
      <c r="AKF58" s="761">
        <v>1</v>
      </c>
      <c r="AKG58" s="761">
        <v>1</v>
      </c>
      <c r="AKH58" s="762">
        <v>0.65</v>
      </c>
      <c r="AKI58" s="763"/>
      <c r="AKJ58" s="763"/>
      <c r="AKK58" s="761">
        <v>1</v>
      </c>
      <c r="AKL58" s="761">
        <v>1</v>
      </c>
      <c r="AKM58" s="761">
        <v>1</v>
      </c>
      <c r="AKN58" s="761">
        <v>1</v>
      </c>
      <c r="AKO58" s="762">
        <v>0.65</v>
      </c>
      <c r="AKP58" s="763"/>
      <c r="AKQ58" s="763"/>
      <c r="AKR58" s="761">
        <v>0</v>
      </c>
      <c r="AKS58" s="761">
        <v>0</v>
      </c>
      <c r="AKT58" s="761">
        <v>0</v>
      </c>
      <c r="AKU58" s="761">
        <v>0</v>
      </c>
      <c r="AKV58" s="762">
        <v>0</v>
      </c>
      <c r="AKW58" s="763"/>
      <c r="AKX58" s="763"/>
      <c r="AKY58" s="761">
        <v>1</v>
      </c>
      <c r="AKZ58" s="761">
        <v>1</v>
      </c>
      <c r="ALA58" s="761">
        <v>1</v>
      </c>
      <c r="ALB58" s="761">
        <v>1</v>
      </c>
      <c r="ALC58" s="762">
        <v>0.65</v>
      </c>
      <c r="ALD58" s="763"/>
      <c r="ALE58" s="763"/>
      <c r="ALF58" s="761">
        <v>1</v>
      </c>
      <c r="ALG58" s="761">
        <v>1</v>
      </c>
      <c r="ALH58" s="761">
        <v>1</v>
      </c>
      <c r="ALI58" s="761">
        <v>1</v>
      </c>
      <c r="ALJ58" s="762">
        <v>0.65</v>
      </c>
      <c r="ALK58" s="763"/>
      <c r="ALL58" s="763"/>
      <c r="ALM58" s="761">
        <v>1</v>
      </c>
      <c r="ALN58" s="761">
        <v>1</v>
      </c>
      <c r="ALO58" s="761">
        <v>1</v>
      </c>
      <c r="ALP58" s="761">
        <v>1</v>
      </c>
      <c r="ALQ58" s="762">
        <v>0.65</v>
      </c>
      <c r="ALR58" s="763"/>
      <c r="ALS58" s="763"/>
      <c r="ALT58" s="761">
        <v>1</v>
      </c>
      <c r="ALU58" s="761">
        <v>1</v>
      </c>
      <c r="ALV58" s="761">
        <v>1</v>
      </c>
      <c r="ALW58" s="761">
        <v>0</v>
      </c>
      <c r="ALX58" s="762">
        <v>0</v>
      </c>
      <c r="ALY58" s="763"/>
      <c r="ALZ58" s="763"/>
      <c r="AMA58" s="761">
        <v>0</v>
      </c>
      <c r="AMB58" s="761">
        <v>0</v>
      </c>
      <c r="AMC58" s="761">
        <v>0</v>
      </c>
      <c r="AMD58" s="761">
        <v>0</v>
      </c>
      <c r="AME58" s="762">
        <v>0</v>
      </c>
      <c r="AMF58" s="763"/>
      <c r="AMG58" s="763"/>
      <c r="AMH58" s="761">
        <v>0</v>
      </c>
      <c r="AMI58" s="761">
        <v>0</v>
      </c>
      <c r="AMJ58" s="761">
        <v>0</v>
      </c>
      <c r="AMK58" s="761">
        <v>0</v>
      </c>
      <c r="AML58" s="762">
        <v>0</v>
      </c>
      <c r="AMM58" s="763"/>
      <c r="AMN58" s="763"/>
      <c r="AMO58" s="761">
        <v>1</v>
      </c>
      <c r="AMP58" s="761">
        <v>1</v>
      </c>
      <c r="AMQ58" s="761">
        <v>1</v>
      </c>
      <c r="AMR58" s="761">
        <v>0</v>
      </c>
      <c r="AMS58" s="762">
        <v>0</v>
      </c>
      <c r="AMT58" s="763"/>
      <c r="AMU58" s="763"/>
      <c r="AMV58" s="761">
        <v>1</v>
      </c>
      <c r="AMW58" s="761">
        <v>1</v>
      </c>
      <c r="AMX58" s="761">
        <v>0</v>
      </c>
      <c r="AMY58" s="761">
        <v>1</v>
      </c>
      <c r="AMZ58" s="762">
        <v>0.65</v>
      </c>
      <c r="ANA58" s="763"/>
      <c r="ANB58" s="763"/>
      <c r="ANC58" s="761">
        <v>1</v>
      </c>
      <c r="AND58" s="761">
        <v>1</v>
      </c>
      <c r="ANE58" s="761">
        <v>1</v>
      </c>
      <c r="ANF58" s="761">
        <v>1</v>
      </c>
      <c r="ANG58" s="762">
        <v>0.65</v>
      </c>
      <c r="ANH58" s="763"/>
      <c r="ANI58" s="763"/>
      <c r="ANJ58" s="761">
        <v>1</v>
      </c>
      <c r="ANK58" s="761">
        <v>1</v>
      </c>
      <c r="ANL58" s="761">
        <v>1</v>
      </c>
      <c r="ANM58" s="761">
        <v>1</v>
      </c>
      <c r="ANN58" s="762">
        <v>0.65</v>
      </c>
      <c r="ANO58" s="763"/>
      <c r="ANP58" s="763"/>
      <c r="ANQ58" s="761">
        <v>1</v>
      </c>
      <c r="ANR58" s="761">
        <v>1</v>
      </c>
      <c r="ANS58" s="761">
        <v>1</v>
      </c>
      <c r="ANT58" s="761">
        <v>1</v>
      </c>
      <c r="ANU58" s="762">
        <v>0.65</v>
      </c>
      <c r="ANV58" s="763"/>
      <c r="ANW58" s="763"/>
      <c r="ANX58" s="761">
        <v>1</v>
      </c>
      <c r="ANY58" s="761">
        <v>1</v>
      </c>
      <c r="ANZ58" s="761">
        <v>1</v>
      </c>
      <c r="AOA58" s="761">
        <v>1</v>
      </c>
      <c r="AOB58" s="762">
        <v>0.65</v>
      </c>
      <c r="AOC58" s="763"/>
      <c r="AOD58" s="763"/>
      <c r="AOE58" s="761">
        <v>1</v>
      </c>
      <c r="AOF58" s="761">
        <v>1</v>
      </c>
      <c r="AOG58" s="761">
        <v>1</v>
      </c>
      <c r="AOH58" s="761">
        <v>1</v>
      </c>
      <c r="AOI58" s="762">
        <v>0.65</v>
      </c>
      <c r="AOJ58" s="763"/>
      <c r="AOK58" s="763"/>
      <c r="AOL58" s="761">
        <v>1</v>
      </c>
      <c r="AOM58" s="761">
        <v>1</v>
      </c>
      <c r="AON58" s="761">
        <v>1</v>
      </c>
      <c r="AOO58" s="761">
        <v>1</v>
      </c>
      <c r="AOP58" s="762">
        <v>0.65</v>
      </c>
      <c r="AOQ58" s="763"/>
      <c r="AOR58" s="763"/>
      <c r="AOS58" s="761">
        <v>1</v>
      </c>
      <c r="AOT58" s="761">
        <v>1</v>
      </c>
      <c r="AOU58" s="761">
        <v>1</v>
      </c>
      <c r="AOV58" s="761">
        <v>1</v>
      </c>
      <c r="AOW58" s="762">
        <v>0.65</v>
      </c>
    </row>
    <row r="59" spans="1:1089" s="757" customFormat="1" ht="10.5" customHeight="1">
      <c r="A59" s="771" t="s">
        <v>208</v>
      </c>
      <c r="B59" s="771" t="s">
        <v>209</v>
      </c>
      <c r="C59" s="771" t="str">
        <f>_xlfn.TEXTJOIN(" ",TRUE,A59:B59)</f>
        <v>Cezary Domagała</v>
      </c>
      <c r="D59" s="771" t="s">
        <v>210</v>
      </c>
      <c r="E59" s="771" t="s">
        <v>211</v>
      </c>
      <c r="G59" s="717"/>
      <c r="H59" s="716"/>
      <c r="I59" s="716"/>
      <c r="J59" s="716"/>
      <c r="K59" s="716"/>
      <c r="L59" s="718"/>
      <c r="M59" s="717"/>
      <c r="N59" s="717"/>
      <c r="O59" s="716"/>
      <c r="P59" s="716"/>
      <c r="Q59" s="716"/>
      <c r="R59" s="716"/>
      <c r="S59" s="718"/>
      <c r="T59" s="717"/>
      <c r="U59" s="717"/>
      <c r="V59" s="716"/>
      <c r="W59" s="716"/>
      <c r="X59" s="716"/>
      <c r="Y59" s="716"/>
      <c r="Z59" s="718"/>
      <c r="AA59" s="717"/>
      <c r="AB59" s="717"/>
      <c r="AC59" s="716"/>
      <c r="AD59" s="716"/>
      <c r="AE59" s="716"/>
      <c r="AF59" s="716"/>
      <c r="AG59" s="718"/>
      <c r="AH59" s="717"/>
      <c r="AI59" s="717"/>
      <c r="AJ59" s="716"/>
      <c r="AK59" s="716"/>
      <c r="AL59" s="716"/>
      <c r="AM59" s="716"/>
      <c r="AN59" s="718"/>
      <c r="AO59" s="717"/>
      <c r="AP59" s="717"/>
      <c r="AQ59" s="716"/>
      <c r="AR59" s="716"/>
      <c r="AS59" s="716"/>
      <c r="AT59" s="716"/>
      <c r="AU59" s="718"/>
      <c r="AV59" s="717"/>
      <c r="AW59" s="717"/>
      <c r="AX59" s="716"/>
      <c r="AY59" s="716"/>
      <c r="AZ59" s="716"/>
      <c r="BA59" s="716"/>
      <c r="BB59" s="718"/>
      <c r="BC59" s="717"/>
      <c r="BD59" s="717"/>
      <c r="BE59" s="716"/>
      <c r="BF59" s="716"/>
      <c r="BG59" s="716"/>
      <c r="BH59" s="716"/>
      <c r="BI59" s="718"/>
      <c r="BJ59" s="717"/>
      <c r="BK59" s="717"/>
      <c r="BL59" s="716"/>
      <c r="BM59" s="716"/>
      <c r="BN59" s="716"/>
      <c r="BO59" s="716"/>
      <c r="BP59" s="718"/>
      <c r="BQ59" s="717"/>
      <c r="BR59" s="717"/>
      <c r="BS59" s="716"/>
      <c r="BT59" s="716"/>
      <c r="BU59" s="716"/>
      <c r="BV59" s="716"/>
      <c r="BW59" s="718"/>
      <c r="BX59" s="717"/>
      <c r="BY59" s="717"/>
      <c r="BZ59" s="716"/>
      <c r="CA59" s="716"/>
      <c r="CB59" s="716"/>
      <c r="CC59" s="716"/>
      <c r="CD59" s="718"/>
      <c r="CE59" s="717"/>
      <c r="CF59" s="717"/>
      <c r="CG59" s="716"/>
      <c r="CH59" s="716"/>
      <c r="CI59" s="716"/>
      <c r="CJ59" s="716"/>
      <c r="CK59" s="718"/>
      <c r="CL59" s="717"/>
      <c r="CM59" s="717"/>
      <c r="CN59" s="716"/>
      <c r="CO59" s="716"/>
      <c r="CP59" s="716"/>
      <c r="CQ59" s="716"/>
      <c r="CR59" s="718"/>
      <c r="CS59" s="717"/>
      <c r="CT59" s="717"/>
      <c r="CU59" s="716"/>
      <c r="CV59" s="716"/>
      <c r="CW59" s="716"/>
      <c r="CX59" s="716"/>
      <c r="CY59" s="718"/>
      <c r="CZ59" s="717"/>
      <c r="DA59" s="717"/>
      <c r="DB59" s="716"/>
      <c r="DC59" s="716"/>
      <c r="DD59" s="716"/>
      <c r="DE59" s="716"/>
      <c r="DF59" s="718"/>
      <c r="DG59" s="717"/>
      <c r="DH59" s="717"/>
      <c r="DI59" s="716"/>
      <c r="DJ59" s="716"/>
      <c r="DK59" s="716"/>
      <c r="DL59" s="716"/>
      <c r="DM59" s="718"/>
      <c r="DN59" s="717"/>
      <c r="DO59" s="717"/>
      <c r="DP59" s="716"/>
      <c r="DQ59" s="716"/>
      <c r="DR59" s="716"/>
      <c r="DS59" s="716"/>
      <c r="DT59" s="718"/>
      <c r="DU59" s="717"/>
      <c r="DV59" s="717"/>
      <c r="DW59" s="716"/>
      <c r="DX59" s="716"/>
      <c r="DY59" s="716"/>
      <c r="DZ59" s="716"/>
      <c r="EA59" s="718"/>
      <c r="EB59" s="717"/>
      <c r="EC59" s="717"/>
      <c r="ED59" s="716"/>
      <c r="EE59" s="716"/>
      <c r="EF59" s="716"/>
      <c r="EG59" s="716"/>
      <c r="EH59" s="718"/>
      <c r="EI59" s="717"/>
      <c r="EJ59" s="717"/>
      <c r="EK59" s="716"/>
      <c r="EL59" s="716"/>
      <c r="EM59" s="716"/>
      <c r="EN59" s="716"/>
      <c r="EO59" s="718"/>
      <c r="EP59" s="717"/>
      <c r="EQ59" s="717"/>
      <c r="ER59" s="716"/>
      <c r="ES59" s="716"/>
      <c r="ET59" s="716"/>
      <c r="EU59" s="716"/>
      <c r="EV59" s="718"/>
      <c r="EW59" s="717"/>
      <c r="EX59" s="717"/>
      <c r="EY59" s="716"/>
      <c r="EZ59" s="716"/>
      <c r="FA59" s="716"/>
      <c r="FB59" s="716"/>
      <c r="FC59" s="718"/>
      <c r="FD59" s="717"/>
      <c r="FE59" s="717"/>
      <c r="FF59" s="716"/>
      <c r="FG59" s="716"/>
      <c r="FH59" s="716"/>
      <c r="FI59" s="716"/>
      <c r="FJ59" s="718"/>
      <c r="FK59" s="717"/>
      <c r="FL59" s="717"/>
      <c r="FM59" s="716"/>
      <c r="FN59" s="716"/>
      <c r="FO59" s="716"/>
      <c r="FP59" s="716"/>
      <c r="FQ59" s="718"/>
      <c r="FR59" s="717"/>
      <c r="FS59" s="717"/>
      <c r="FT59" s="716"/>
      <c r="FU59" s="716"/>
      <c r="FV59" s="716"/>
      <c r="FW59" s="716"/>
      <c r="FX59" s="718"/>
      <c r="FY59" s="717"/>
      <c r="FZ59" s="717"/>
      <c r="GA59" s="716"/>
      <c r="GB59" s="716"/>
      <c r="GC59" s="716"/>
      <c r="GD59" s="716"/>
      <c r="GE59" s="718"/>
      <c r="GF59" s="717"/>
      <c r="GG59" s="717"/>
      <c r="GH59" s="716"/>
      <c r="GI59" s="716"/>
      <c r="GJ59" s="716"/>
      <c r="GK59" s="716"/>
      <c r="GL59" s="718"/>
      <c r="GM59" s="717"/>
      <c r="GN59" s="717"/>
      <c r="GO59" s="716"/>
      <c r="GP59" s="716"/>
      <c r="GQ59" s="716"/>
      <c r="GR59" s="716"/>
      <c r="GS59" s="718"/>
      <c r="GT59" s="717"/>
      <c r="GU59" s="717"/>
      <c r="GV59" s="716"/>
      <c r="GW59" s="716"/>
      <c r="GX59" s="716"/>
      <c r="GY59" s="716"/>
      <c r="GZ59" s="718"/>
      <c r="HA59" s="717"/>
      <c r="HB59" s="717"/>
      <c r="HC59" s="716"/>
      <c r="HD59" s="716"/>
      <c r="HE59" s="716"/>
      <c r="HF59" s="716"/>
      <c r="HG59" s="718"/>
      <c r="HH59" s="717"/>
      <c r="HI59" s="717"/>
      <c r="HJ59" s="716"/>
      <c r="HK59" s="716"/>
      <c r="HL59" s="716"/>
      <c r="HM59" s="716"/>
      <c r="HN59" s="718"/>
      <c r="HO59" s="717"/>
      <c r="HP59" s="717"/>
      <c r="HQ59" s="716"/>
      <c r="HR59" s="716"/>
      <c r="HS59" s="716"/>
      <c r="HT59" s="716"/>
      <c r="HU59" s="718"/>
      <c r="HV59" s="717"/>
      <c r="HW59" s="717"/>
      <c r="HX59" s="716"/>
      <c r="HY59" s="716"/>
      <c r="HZ59" s="716"/>
      <c r="IA59" s="716"/>
      <c r="IB59" s="718"/>
      <c r="IC59" s="717"/>
      <c r="ID59" s="717"/>
      <c r="IE59" s="716"/>
      <c r="IF59" s="716"/>
      <c r="IG59" s="716"/>
      <c r="IH59" s="716"/>
      <c r="II59" s="718"/>
      <c r="IJ59" s="717"/>
      <c r="IK59" s="717"/>
      <c r="IL59" s="716"/>
      <c r="IM59" s="716"/>
      <c r="IN59" s="716"/>
      <c r="IO59" s="716"/>
      <c r="IP59" s="718"/>
      <c r="IQ59" s="717"/>
      <c r="IR59" s="717"/>
      <c r="IS59" s="716"/>
      <c r="IT59" s="716"/>
      <c r="IU59" s="716"/>
      <c r="IV59" s="716"/>
      <c r="IW59" s="718"/>
      <c r="IX59" s="717"/>
      <c r="IY59" s="717"/>
      <c r="IZ59" s="716"/>
      <c r="JA59" s="716"/>
      <c r="JB59" s="716"/>
      <c r="JC59" s="716"/>
      <c r="JD59" s="718"/>
      <c r="JE59" s="717"/>
      <c r="JF59" s="717"/>
      <c r="JG59" s="716"/>
      <c r="JH59" s="716"/>
      <c r="JI59" s="716"/>
      <c r="JJ59" s="716"/>
      <c r="JK59" s="717">
        <v>0</v>
      </c>
      <c r="JL59" s="717">
        <v>0</v>
      </c>
      <c r="JM59" s="717"/>
      <c r="JN59" s="716"/>
      <c r="JO59" s="716"/>
      <c r="JP59" s="716"/>
      <c r="JQ59" s="716"/>
      <c r="JR59" s="717">
        <v>0</v>
      </c>
      <c r="JS59" s="717">
        <v>0</v>
      </c>
      <c r="JT59" s="717"/>
      <c r="JU59" s="716"/>
      <c r="JV59" s="716"/>
      <c r="JW59" s="716"/>
      <c r="JX59" s="716"/>
      <c r="JY59" s="717">
        <v>0</v>
      </c>
      <c r="JZ59" s="717">
        <v>0</v>
      </c>
      <c r="KA59" s="716">
        <v>1</v>
      </c>
      <c r="KB59" s="716">
        <v>1</v>
      </c>
      <c r="KC59" s="716">
        <v>1</v>
      </c>
      <c r="KD59" s="716">
        <v>1</v>
      </c>
      <c r="KE59" s="718">
        <v>0.65</v>
      </c>
      <c r="KF59" s="717">
        <v>0</v>
      </c>
      <c r="KG59" s="717">
        <v>0</v>
      </c>
      <c r="KH59" s="716">
        <v>0</v>
      </c>
      <c r="KI59" s="716">
        <v>0</v>
      </c>
      <c r="KJ59" s="717">
        <v>0</v>
      </c>
      <c r="KK59" s="717">
        <v>0</v>
      </c>
      <c r="KL59" s="718">
        <v>0</v>
      </c>
      <c r="KM59" s="717">
        <v>0</v>
      </c>
      <c r="KN59" s="717">
        <v>0</v>
      </c>
      <c r="KO59" s="716">
        <v>0</v>
      </c>
      <c r="KP59" s="716">
        <v>0</v>
      </c>
      <c r="KQ59" s="717">
        <v>0</v>
      </c>
      <c r="KR59" s="716">
        <v>1</v>
      </c>
      <c r="KS59" s="718">
        <v>0.65</v>
      </c>
      <c r="KT59" s="717">
        <v>0</v>
      </c>
      <c r="KU59" s="717">
        <v>0</v>
      </c>
      <c r="KV59" s="717">
        <v>0</v>
      </c>
      <c r="KW59" s="716">
        <v>1</v>
      </c>
      <c r="KX59" s="716">
        <v>1</v>
      </c>
      <c r="KY59" s="716">
        <v>1</v>
      </c>
      <c r="KZ59" s="718">
        <v>0.65</v>
      </c>
      <c r="LA59" s="717">
        <v>0</v>
      </c>
      <c r="LB59" s="717">
        <v>0</v>
      </c>
      <c r="LC59" s="716">
        <v>1</v>
      </c>
      <c r="LD59" s="716">
        <v>1</v>
      </c>
      <c r="LE59" s="716">
        <v>1</v>
      </c>
      <c r="LF59" s="716">
        <v>1</v>
      </c>
      <c r="LG59" s="718">
        <v>0.65</v>
      </c>
      <c r="LH59" s="717">
        <v>0</v>
      </c>
      <c r="LI59" s="717">
        <v>0</v>
      </c>
      <c r="LJ59" s="716">
        <v>1</v>
      </c>
      <c r="LK59" s="716">
        <v>1</v>
      </c>
      <c r="LL59" s="716">
        <v>1</v>
      </c>
      <c r="LM59" s="716">
        <v>1</v>
      </c>
      <c r="LN59" s="718">
        <v>0.65</v>
      </c>
      <c r="LO59" s="717">
        <v>0</v>
      </c>
      <c r="LP59" s="717">
        <v>0</v>
      </c>
      <c r="LQ59" s="716">
        <v>1</v>
      </c>
      <c r="LR59" s="716">
        <v>1</v>
      </c>
      <c r="LS59" s="716">
        <v>1</v>
      </c>
      <c r="LT59" s="716">
        <v>1</v>
      </c>
      <c r="LU59" s="718">
        <v>0.65</v>
      </c>
      <c r="LV59" s="717">
        <v>0</v>
      </c>
      <c r="LW59" s="717">
        <v>0</v>
      </c>
      <c r="LX59" s="716">
        <v>0</v>
      </c>
      <c r="LY59" s="716">
        <v>0</v>
      </c>
      <c r="LZ59" s="716">
        <v>0</v>
      </c>
      <c r="MA59" s="716">
        <v>0</v>
      </c>
      <c r="MB59" s="718">
        <v>0</v>
      </c>
      <c r="MC59" s="717">
        <v>0</v>
      </c>
      <c r="MD59" s="717">
        <v>0</v>
      </c>
      <c r="ME59" s="716">
        <v>1</v>
      </c>
      <c r="MF59" s="716">
        <v>1</v>
      </c>
      <c r="MG59" s="716">
        <v>1</v>
      </c>
      <c r="MH59" s="716">
        <v>1</v>
      </c>
      <c r="MI59" s="718">
        <v>0.65</v>
      </c>
      <c r="MJ59" s="717">
        <v>0</v>
      </c>
      <c r="MK59" s="717">
        <v>0</v>
      </c>
      <c r="ML59" s="716">
        <v>1</v>
      </c>
      <c r="MM59" s="716">
        <v>1</v>
      </c>
      <c r="MN59" s="716">
        <v>1</v>
      </c>
      <c r="MO59" s="716">
        <v>1</v>
      </c>
      <c r="MP59" s="718">
        <v>0.65</v>
      </c>
      <c r="MQ59" s="717">
        <v>0</v>
      </c>
      <c r="MR59" s="717">
        <v>0</v>
      </c>
      <c r="MS59" s="716">
        <v>1</v>
      </c>
      <c r="MT59" s="716">
        <v>1</v>
      </c>
      <c r="MU59" s="716">
        <v>1</v>
      </c>
      <c r="MV59" s="716">
        <v>1</v>
      </c>
      <c r="MW59" s="718">
        <v>0.65</v>
      </c>
      <c r="MX59" s="717">
        <v>0</v>
      </c>
      <c r="MY59" s="717">
        <v>0</v>
      </c>
      <c r="MZ59" s="716">
        <v>1</v>
      </c>
      <c r="NA59" s="716">
        <v>1</v>
      </c>
      <c r="NB59" s="716">
        <v>1</v>
      </c>
      <c r="NC59" s="716">
        <v>1</v>
      </c>
      <c r="ND59" s="718">
        <v>0.65</v>
      </c>
      <c r="NE59" s="717">
        <v>0</v>
      </c>
      <c r="NF59" s="717">
        <v>0</v>
      </c>
      <c r="NG59" s="716">
        <v>1</v>
      </c>
      <c r="NH59" s="716">
        <v>1</v>
      </c>
      <c r="NI59" s="716">
        <v>1</v>
      </c>
      <c r="NJ59" s="716">
        <v>1</v>
      </c>
      <c r="NK59" s="718">
        <v>0.65</v>
      </c>
      <c r="NL59" s="717">
        <v>0</v>
      </c>
      <c r="NM59" s="717">
        <v>0</v>
      </c>
      <c r="NN59" s="716">
        <v>1</v>
      </c>
      <c r="NO59" s="716">
        <v>1</v>
      </c>
      <c r="NP59" s="716">
        <v>1</v>
      </c>
      <c r="NQ59" s="716">
        <v>1</v>
      </c>
      <c r="NR59" s="718">
        <v>0.65</v>
      </c>
      <c r="NS59" s="717">
        <v>0</v>
      </c>
      <c r="NT59" s="717">
        <v>0</v>
      </c>
      <c r="NU59" s="716">
        <v>1</v>
      </c>
      <c r="NV59" s="716">
        <v>1</v>
      </c>
      <c r="NW59" s="716">
        <v>1</v>
      </c>
      <c r="NX59" s="716">
        <v>1</v>
      </c>
      <c r="NY59" s="718">
        <v>0.65</v>
      </c>
      <c r="NZ59" s="717">
        <v>0</v>
      </c>
      <c r="OA59" s="717">
        <v>0</v>
      </c>
      <c r="OB59" s="716">
        <v>1</v>
      </c>
      <c r="OC59" s="716">
        <v>1</v>
      </c>
      <c r="OD59" s="716">
        <v>1</v>
      </c>
      <c r="OE59" s="716">
        <v>1</v>
      </c>
      <c r="OF59" s="718">
        <v>0.65</v>
      </c>
      <c r="OG59" s="717">
        <v>0</v>
      </c>
      <c r="OH59" s="717">
        <v>0</v>
      </c>
      <c r="OI59" s="716">
        <v>1</v>
      </c>
      <c r="OJ59" s="716">
        <v>1</v>
      </c>
      <c r="OK59" s="716">
        <v>1</v>
      </c>
      <c r="OL59" s="716">
        <v>1</v>
      </c>
      <c r="OM59" s="718">
        <v>0.65</v>
      </c>
      <c r="ON59" s="717">
        <v>0</v>
      </c>
      <c r="OO59" s="717">
        <v>0</v>
      </c>
      <c r="OP59" s="716">
        <v>1</v>
      </c>
      <c r="OQ59" s="716">
        <v>1</v>
      </c>
      <c r="OR59" s="716">
        <v>1</v>
      </c>
      <c r="OS59" s="716">
        <v>1</v>
      </c>
      <c r="OT59" s="718">
        <v>0.65</v>
      </c>
      <c r="OU59" s="717">
        <v>0</v>
      </c>
      <c r="OV59" s="717">
        <v>0</v>
      </c>
      <c r="OW59" s="716">
        <v>0</v>
      </c>
      <c r="OX59" s="716">
        <v>1</v>
      </c>
      <c r="OY59" s="716">
        <v>1</v>
      </c>
      <c r="OZ59" s="716">
        <v>1</v>
      </c>
      <c r="PA59" s="718">
        <v>0.65</v>
      </c>
      <c r="PB59" s="717">
        <v>0</v>
      </c>
      <c r="PC59" s="717">
        <v>0</v>
      </c>
      <c r="PD59" s="716">
        <v>1</v>
      </c>
      <c r="PE59" s="716">
        <v>1</v>
      </c>
      <c r="PF59" s="716">
        <v>1</v>
      </c>
      <c r="PG59" s="716">
        <v>0</v>
      </c>
      <c r="PH59" s="718">
        <v>0</v>
      </c>
      <c r="PI59" s="717">
        <v>0</v>
      </c>
      <c r="PJ59" s="717">
        <v>0</v>
      </c>
      <c r="PK59" s="716">
        <v>1</v>
      </c>
      <c r="PL59" s="716">
        <v>1</v>
      </c>
      <c r="PM59" s="716">
        <v>1</v>
      </c>
      <c r="PN59" s="716">
        <v>1</v>
      </c>
      <c r="PO59" s="718">
        <v>0.65</v>
      </c>
      <c r="PP59" s="717"/>
      <c r="PQ59" s="717"/>
      <c r="PR59" s="716">
        <v>1</v>
      </c>
      <c r="PS59" s="716">
        <v>1</v>
      </c>
      <c r="PT59" s="716">
        <v>1</v>
      </c>
      <c r="PU59" s="716">
        <v>1</v>
      </c>
      <c r="PV59" s="718">
        <v>0.65</v>
      </c>
      <c r="PW59" s="717"/>
      <c r="PX59" s="717"/>
      <c r="PY59" s="716">
        <v>1</v>
      </c>
      <c r="PZ59" s="716">
        <v>1</v>
      </c>
      <c r="QA59" s="716">
        <v>1</v>
      </c>
      <c r="QB59" s="716">
        <v>1</v>
      </c>
      <c r="QC59" s="718">
        <v>0.65</v>
      </c>
      <c r="QD59" s="717"/>
      <c r="QE59" s="717"/>
      <c r="QF59" s="716">
        <v>1</v>
      </c>
      <c r="QG59" s="716">
        <v>1</v>
      </c>
      <c r="QH59" s="716">
        <v>1</v>
      </c>
      <c r="QI59" s="716">
        <v>1</v>
      </c>
      <c r="QJ59" s="718">
        <v>0.65</v>
      </c>
      <c r="QK59" s="717"/>
      <c r="QL59" s="717"/>
      <c r="QM59" s="716">
        <v>1</v>
      </c>
      <c r="QN59" s="716">
        <v>1</v>
      </c>
      <c r="QO59" s="716">
        <v>1</v>
      </c>
      <c r="QP59" s="716">
        <v>1</v>
      </c>
      <c r="QQ59" s="718">
        <v>0.65</v>
      </c>
      <c r="QR59" s="717"/>
      <c r="QS59" s="717"/>
      <c r="QT59" s="716">
        <v>1</v>
      </c>
      <c r="QU59" s="716">
        <v>1</v>
      </c>
      <c r="QV59" s="716">
        <v>1</v>
      </c>
      <c r="QW59" s="716">
        <v>1</v>
      </c>
      <c r="QX59" s="718">
        <v>0.65</v>
      </c>
      <c r="QY59" s="717"/>
      <c r="QZ59" s="717"/>
      <c r="RA59" s="716">
        <v>1</v>
      </c>
      <c r="RB59" s="716">
        <v>1</v>
      </c>
      <c r="RC59" s="716">
        <v>1</v>
      </c>
      <c r="RD59" s="717"/>
      <c r="RE59" s="718">
        <v>0.65</v>
      </c>
      <c r="RF59" s="717"/>
      <c r="RG59" s="717"/>
      <c r="RH59" s="716">
        <v>1</v>
      </c>
      <c r="RI59" s="716">
        <v>1</v>
      </c>
      <c r="RJ59" s="716">
        <v>1</v>
      </c>
      <c r="RK59" s="716">
        <v>1</v>
      </c>
      <c r="RL59" s="718">
        <v>0.65</v>
      </c>
      <c r="RM59" s="717"/>
      <c r="RN59" s="717"/>
      <c r="RO59" s="716">
        <v>1</v>
      </c>
      <c r="RP59" s="716">
        <v>1</v>
      </c>
      <c r="RQ59" s="716">
        <v>1</v>
      </c>
      <c r="RR59" s="716">
        <v>1</v>
      </c>
      <c r="RS59" s="718">
        <v>0.65</v>
      </c>
      <c r="RT59" s="717"/>
      <c r="RU59" s="717"/>
      <c r="RV59" s="716">
        <v>0</v>
      </c>
      <c r="RW59" s="716">
        <v>0</v>
      </c>
      <c r="RX59" s="716">
        <v>0</v>
      </c>
      <c r="RY59" s="716">
        <v>0</v>
      </c>
      <c r="RZ59" s="718">
        <v>0</v>
      </c>
      <c r="SA59" s="717"/>
      <c r="SB59" s="717"/>
      <c r="SC59" s="716">
        <v>0</v>
      </c>
      <c r="SD59" s="716">
        <v>0</v>
      </c>
      <c r="SE59" s="716">
        <v>0</v>
      </c>
      <c r="SF59" s="716">
        <v>0</v>
      </c>
      <c r="SG59" s="718">
        <v>0</v>
      </c>
      <c r="SH59" s="717"/>
      <c r="SI59" s="717"/>
      <c r="SJ59" s="716">
        <v>1</v>
      </c>
      <c r="SK59" s="716">
        <v>1</v>
      </c>
      <c r="SL59" s="716">
        <v>1</v>
      </c>
      <c r="SM59" s="716">
        <v>1</v>
      </c>
      <c r="SN59" s="718">
        <v>0.65</v>
      </c>
      <c r="SO59" s="717"/>
      <c r="SP59" s="717"/>
      <c r="SQ59" s="716">
        <v>1</v>
      </c>
      <c r="SR59" s="716">
        <v>1</v>
      </c>
      <c r="SS59" s="716">
        <v>1</v>
      </c>
      <c r="ST59" s="716">
        <v>1</v>
      </c>
      <c r="SU59" s="762">
        <v>0.65</v>
      </c>
      <c r="SV59" s="755"/>
      <c r="SW59" s="749"/>
      <c r="SX59" s="748">
        <v>1</v>
      </c>
      <c r="SY59" s="748">
        <v>1</v>
      </c>
      <c r="SZ59" s="748">
        <v>1</v>
      </c>
      <c r="TA59" s="748">
        <v>1</v>
      </c>
      <c r="TB59" s="750">
        <v>0.65</v>
      </c>
      <c r="TC59" s="749"/>
      <c r="TD59" s="749"/>
      <c r="TE59" s="748">
        <v>1</v>
      </c>
      <c r="TF59" s="748">
        <v>1</v>
      </c>
      <c r="TG59" s="748">
        <v>1</v>
      </c>
      <c r="TH59" s="748">
        <v>1</v>
      </c>
      <c r="TI59" s="750">
        <v>0</v>
      </c>
      <c r="TJ59" s="749"/>
      <c r="TK59" s="749"/>
      <c r="TL59" s="748">
        <v>1</v>
      </c>
      <c r="TM59" s="748">
        <v>1</v>
      </c>
      <c r="TN59" s="748">
        <v>1</v>
      </c>
      <c r="TO59" s="748">
        <v>1</v>
      </c>
      <c r="TP59" s="750">
        <v>0.65</v>
      </c>
      <c r="TQ59" s="749"/>
      <c r="TR59" s="749"/>
      <c r="TS59" s="748">
        <v>1</v>
      </c>
      <c r="TT59" s="748">
        <v>1</v>
      </c>
      <c r="TU59" s="748">
        <v>1</v>
      </c>
      <c r="TV59" s="748">
        <v>1</v>
      </c>
      <c r="TW59" s="750">
        <v>0.65</v>
      </c>
      <c r="TX59" s="749"/>
      <c r="TY59" s="766"/>
      <c r="TZ59" s="761">
        <v>1</v>
      </c>
      <c r="UA59" s="756">
        <v>1</v>
      </c>
      <c r="UB59" s="748">
        <v>1</v>
      </c>
      <c r="UC59" s="748">
        <v>1</v>
      </c>
      <c r="UD59" s="750">
        <v>0.65</v>
      </c>
      <c r="UE59" s="749"/>
      <c r="UF59" s="749"/>
      <c r="UG59" s="748">
        <v>1</v>
      </c>
      <c r="UH59" s="748">
        <v>1</v>
      </c>
      <c r="UI59" s="748">
        <v>1</v>
      </c>
      <c r="UJ59" s="748">
        <v>1</v>
      </c>
      <c r="UK59" s="750">
        <v>0.65</v>
      </c>
      <c r="UL59" s="749"/>
      <c r="UM59" s="749"/>
      <c r="UN59" s="748">
        <v>1</v>
      </c>
      <c r="UO59" s="748">
        <v>1</v>
      </c>
      <c r="UP59" s="748">
        <v>1</v>
      </c>
      <c r="UQ59" s="748">
        <v>1</v>
      </c>
      <c r="UR59" s="750">
        <v>0.65</v>
      </c>
      <c r="US59" s="749"/>
      <c r="UT59" s="749"/>
      <c r="UU59" s="748">
        <v>1</v>
      </c>
      <c r="UV59" s="748">
        <v>1</v>
      </c>
      <c r="UW59" s="748">
        <v>1</v>
      </c>
      <c r="UX59" s="748">
        <v>1</v>
      </c>
      <c r="UY59" s="750">
        <v>0.65</v>
      </c>
      <c r="UZ59" s="749"/>
      <c r="VA59" s="749"/>
      <c r="VB59" s="748">
        <v>1</v>
      </c>
      <c r="VC59" s="767">
        <v>1</v>
      </c>
      <c r="VD59" s="761">
        <v>1</v>
      </c>
      <c r="VE59" s="761">
        <v>1</v>
      </c>
      <c r="VF59" s="762">
        <v>0.65</v>
      </c>
      <c r="VG59" s="763"/>
      <c r="VH59" s="763"/>
      <c r="VI59" s="761">
        <v>1</v>
      </c>
      <c r="VJ59" s="761">
        <v>1</v>
      </c>
      <c r="VK59" s="761">
        <v>1</v>
      </c>
      <c r="VL59" s="761">
        <v>1</v>
      </c>
      <c r="VM59" s="762">
        <v>0.65</v>
      </c>
      <c r="VN59" s="763"/>
      <c r="VO59" s="763"/>
      <c r="VP59" s="761">
        <v>1</v>
      </c>
      <c r="VQ59" s="761">
        <v>1</v>
      </c>
      <c r="VR59" s="761">
        <v>1</v>
      </c>
      <c r="VS59" s="761">
        <v>1</v>
      </c>
      <c r="VT59" s="762">
        <v>0.65</v>
      </c>
      <c r="VU59" s="763"/>
      <c r="VV59" s="763"/>
      <c r="VW59" s="761">
        <v>1</v>
      </c>
      <c r="VX59" s="761">
        <v>1</v>
      </c>
      <c r="VY59" s="761">
        <v>1</v>
      </c>
      <c r="VZ59" s="761">
        <v>1</v>
      </c>
      <c r="WA59" s="762">
        <v>0.65</v>
      </c>
      <c r="WB59" s="763"/>
      <c r="WC59" s="763"/>
      <c r="WD59" s="761">
        <v>1</v>
      </c>
      <c r="WE59" s="761">
        <v>1</v>
      </c>
      <c r="WF59" s="761">
        <v>1</v>
      </c>
      <c r="WG59" s="761">
        <v>1</v>
      </c>
      <c r="WH59" s="762">
        <v>0.65</v>
      </c>
      <c r="WI59" s="763"/>
      <c r="WJ59" s="763"/>
      <c r="WK59" s="761">
        <v>1</v>
      </c>
      <c r="WL59" s="761">
        <v>1</v>
      </c>
      <c r="WM59" s="761">
        <v>1</v>
      </c>
      <c r="WN59" s="761">
        <v>1</v>
      </c>
      <c r="WO59" s="762">
        <v>0.65</v>
      </c>
      <c r="WP59" s="763"/>
      <c r="WQ59" s="763"/>
      <c r="WR59" s="761">
        <v>0</v>
      </c>
      <c r="WS59" s="761">
        <v>0</v>
      </c>
      <c r="WT59" s="761">
        <v>1</v>
      </c>
      <c r="WU59" s="761">
        <v>1</v>
      </c>
      <c r="WV59" s="762">
        <v>0.65</v>
      </c>
      <c r="WW59" s="763"/>
      <c r="WX59" s="763"/>
      <c r="WY59" s="761">
        <v>1</v>
      </c>
      <c r="WZ59" s="761">
        <v>1</v>
      </c>
      <c r="XA59" s="761">
        <v>1</v>
      </c>
      <c r="XB59" s="761">
        <v>1</v>
      </c>
      <c r="XC59" s="762">
        <v>0.65</v>
      </c>
      <c r="XD59" s="763"/>
      <c r="XE59" s="763"/>
      <c r="XF59" s="761">
        <v>1</v>
      </c>
      <c r="XG59" s="761">
        <v>1</v>
      </c>
      <c r="XH59" s="761">
        <v>1</v>
      </c>
      <c r="XI59" s="761">
        <v>1</v>
      </c>
      <c r="XJ59" s="762">
        <v>0.65</v>
      </c>
      <c r="XK59" s="763"/>
      <c r="XL59" s="763"/>
      <c r="XM59" s="761">
        <v>1</v>
      </c>
      <c r="XN59" s="761">
        <v>1</v>
      </c>
      <c r="XO59" s="761">
        <v>1</v>
      </c>
      <c r="XP59" s="761">
        <v>1</v>
      </c>
      <c r="XQ59" s="762">
        <v>0.65</v>
      </c>
      <c r="XR59" s="763"/>
      <c r="XS59" s="763"/>
      <c r="XT59" s="761">
        <v>1</v>
      </c>
      <c r="XU59" s="761">
        <v>1</v>
      </c>
      <c r="XV59" s="761">
        <v>1</v>
      </c>
      <c r="XW59" s="761">
        <v>1</v>
      </c>
      <c r="XX59" s="762">
        <v>0.65</v>
      </c>
      <c r="XY59" s="763"/>
      <c r="XZ59" s="763"/>
      <c r="YA59" s="761">
        <v>1</v>
      </c>
      <c r="YB59" s="761">
        <v>1</v>
      </c>
      <c r="YC59" s="761">
        <v>1</v>
      </c>
      <c r="YD59" s="761">
        <v>1</v>
      </c>
      <c r="YE59" s="762">
        <v>0.65</v>
      </c>
      <c r="YF59" s="763"/>
      <c r="YG59" s="763"/>
      <c r="YH59" s="761">
        <v>1</v>
      </c>
      <c r="YI59" s="761">
        <v>1</v>
      </c>
      <c r="YJ59" s="761">
        <v>0</v>
      </c>
      <c r="YK59" s="761">
        <v>0</v>
      </c>
      <c r="YL59" s="761">
        <v>0</v>
      </c>
      <c r="YM59" s="763"/>
      <c r="YN59" s="763"/>
      <c r="YO59" s="761">
        <v>0</v>
      </c>
      <c r="YP59" s="761">
        <v>0</v>
      </c>
      <c r="YQ59" s="761">
        <v>0</v>
      </c>
      <c r="YR59" s="761">
        <v>0</v>
      </c>
      <c r="YS59" s="761">
        <v>0</v>
      </c>
      <c r="YT59" s="763"/>
      <c r="YU59" s="763"/>
      <c r="YV59" s="761">
        <v>1</v>
      </c>
      <c r="YW59" s="761">
        <v>0</v>
      </c>
      <c r="YX59" s="761">
        <v>1</v>
      </c>
      <c r="YY59" s="761">
        <v>1</v>
      </c>
      <c r="YZ59" s="762">
        <v>0.65</v>
      </c>
      <c r="ZA59" s="763"/>
      <c r="ZB59" s="763"/>
      <c r="ZC59" s="761">
        <v>1</v>
      </c>
      <c r="ZD59" s="761">
        <v>1</v>
      </c>
      <c r="ZE59" s="761">
        <v>1</v>
      </c>
      <c r="ZF59" s="761">
        <v>1</v>
      </c>
      <c r="ZG59" s="762">
        <v>0.65</v>
      </c>
      <c r="ZH59" s="763"/>
      <c r="ZI59" s="763"/>
      <c r="ZJ59" s="761">
        <v>1</v>
      </c>
      <c r="ZK59" s="761">
        <v>1</v>
      </c>
      <c r="ZL59" s="761">
        <v>1</v>
      </c>
      <c r="ZM59" s="761">
        <v>1</v>
      </c>
      <c r="ZN59" s="762">
        <v>0.65</v>
      </c>
      <c r="ZO59" s="763"/>
      <c r="ZP59" s="763"/>
      <c r="ZQ59" s="761">
        <v>1</v>
      </c>
      <c r="ZR59" s="761">
        <v>1</v>
      </c>
      <c r="ZS59" s="761">
        <v>1</v>
      </c>
      <c r="ZT59" s="761">
        <v>1</v>
      </c>
      <c r="ZU59" s="762">
        <v>0.65</v>
      </c>
      <c r="ZV59" s="763"/>
      <c r="ZW59" s="763"/>
      <c r="ZX59" s="761">
        <v>1</v>
      </c>
      <c r="ZY59" s="761">
        <v>1</v>
      </c>
      <c r="ZZ59" s="761">
        <v>1</v>
      </c>
      <c r="AAA59" s="761">
        <v>1</v>
      </c>
      <c r="AAB59" s="762">
        <v>0.65</v>
      </c>
      <c r="AAC59" s="763"/>
      <c r="AAD59" s="763"/>
      <c r="AAE59" s="761">
        <v>1</v>
      </c>
      <c r="AAF59" s="761">
        <v>1</v>
      </c>
      <c r="AAG59" s="761">
        <v>1</v>
      </c>
      <c r="AAH59" s="761">
        <v>1</v>
      </c>
      <c r="AAI59" s="762">
        <v>0.65</v>
      </c>
      <c r="AAJ59" s="763"/>
      <c r="AAK59" s="763"/>
      <c r="AAL59" s="761">
        <v>1</v>
      </c>
      <c r="AAM59" s="761">
        <v>1</v>
      </c>
      <c r="AAN59" s="761">
        <v>1</v>
      </c>
      <c r="AAO59" s="761">
        <v>1</v>
      </c>
      <c r="AAP59" s="762">
        <v>0.65</v>
      </c>
      <c r="AAQ59" s="763"/>
      <c r="AAR59" s="763"/>
      <c r="AAS59" s="761">
        <v>1</v>
      </c>
      <c r="AAT59" s="761">
        <v>1</v>
      </c>
      <c r="AAU59" s="761">
        <v>1</v>
      </c>
      <c r="AAV59" s="761">
        <v>1</v>
      </c>
      <c r="AAW59" s="762">
        <v>0.65</v>
      </c>
      <c r="AAX59" s="763"/>
      <c r="AAY59" s="763"/>
      <c r="AAZ59" s="761">
        <v>1</v>
      </c>
      <c r="ABA59" s="761">
        <v>1</v>
      </c>
      <c r="ABB59" s="761">
        <v>1</v>
      </c>
      <c r="ABC59" s="761">
        <v>1</v>
      </c>
      <c r="ABD59" s="762">
        <v>0.65</v>
      </c>
      <c r="ABE59" s="763"/>
      <c r="ABF59" s="763"/>
      <c r="ABG59" s="761">
        <v>1</v>
      </c>
      <c r="ABH59" s="761">
        <v>1</v>
      </c>
      <c r="ABI59" s="761">
        <v>1</v>
      </c>
      <c r="ABJ59" s="761">
        <v>1</v>
      </c>
      <c r="ABK59" s="762">
        <v>0.65</v>
      </c>
      <c r="ABL59" s="763"/>
      <c r="ABM59" s="763"/>
      <c r="ABN59" s="761">
        <v>1</v>
      </c>
      <c r="ABO59" s="761">
        <v>1</v>
      </c>
      <c r="ABP59" s="761">
        <v>1</v>
      </c>
      <c r="ABQ59" s="761">
        <v>1</v>
      </c>
      <c r="ABR59" s="762">
        <v>0.65</v>
      </c>
      <c r="ABS59" s="763"/>
      <c r="ABT59" s="763"/>
      <c r="ABU59" s="761">
        <v>1</v>
      </c>
      <c r="ABV59" s="761">
        <v>1</v>
      </c>
      <c r="ABW59" s="761">
        <v>1</v>
      </c>
      <c r="ABX59" s="761">
        <v>1</v>
      </c>
      <c r="ABY59" s="762">
        <v>0.65</v>
      </c>
      <c r="ABZ59" s="763"/>
      <c r="ACA59" s="763"/>
      <c r="ACB59" s="761">
        <v>1</v>
      </c>
      <c r="ACC59" s="761">
        <v>1</v>
      </c>
      <c r="ACD59" s="761">
        <v>1</v>
      </c>
      <c r="ACE59" s="761">
        <v>1</v>
      </c>
      <c r="ACF59" s="762">
        <v>0.65</v>
      </c>
      <c r="ACG59" s="763"/>
      <c r="ACH59" s="763"/>
      <c r="ACI59" s="761">
        <v>0</v>
      </c>
      <c r="ACJ59" s="761">
        <v>1</v>
      </c>
      <c r="ACK59" s="761">
        <v>1</v>
      </c>
      <c r="ACL59" s="761">
        <v>1</v>
      </c>
      <c r="ACM59" s="762">
        <v>0.65</v>
      </c>
      <c r="ACN59" s="763"/>
      <c r="ACO59" s="763"/>
      <c r="ACP59" s="761">
        <v>1</v>
      </c>
      <c r="ACQ59" s="761">
        <v>1</v>
      </c>
      <c r="ACR59" s="761">
        <v>1</v>
      </c>
      <c r="ACS59" s="761">
        <v>1</v>
      </c>
      <c r="ACT59" s="762">
        <v>0.65</v>
      </c>
      <c r="ACU59" s="763"/>
      <c r="ACV59" s="763"/>
      <c r="ACW59" s="761">
        <v>1</v>
      </c>
      <c r="ACX59" s="761">
        <v>1</v>
      </c>
      <c r="ACY59" s="761">
        <v>1</v>
      </c>
      <c r="ACZ59" s="761">
        <v>1</v>
      </c>
      <c r="ADA59" s="762">
        <v>0.65</v>
      </c>
      <c r="ADB59" s="763"/>
      <c r="ADC59" s="763"/>
      <c r="ADD59" s="761">
        <v>1</v>
      </c>
      <c r="ADE59" s="761">
        <v>1</v>
      </c>
      <c r="ADF59" s="761">
        <v>1</v>
      </c>
      <c r="ADG59" s="761">
        <v>1</v>
      </c>
      <c r="ADH59" s="762">
        <v>0</v>
      </c>
      <c r="ADI59" s="763"/>
      <c r="ADJ59" s="763"/>
      <c r="ADK59" s="761">
        <v>1</v>
      </c>
      <c r="ADL59" s="761">
        <v>1</v>
      </c>
      <c r="ADM59" s="761">
        <v>1</v>
      </c>
      <c r="ADN59" s="761">
        <v>1</v>
      </c>
      <c r="ADO59" s="762">
        <v>0.65</v>
      </c>
      <c r="ADP59" s="763"/>
      <c r="ADQ59" s="763"/>
      <c r="ADR59" s="761">
        <v>1</v>
      </c>
      <c r="ADS59" s="761">
        <v>1</v>
      </c>
      <c r="ADT59" s="761">
        <v>1</v>
      </c>
      <c r="ADU59" s="761">
        <v>1</v>
      </c>
      <c r="ADV59" s="762">
        <v>0.65</v>
      </c>
      <c r="ADW59" s="763"/>
      <c r="ADX59" s="763"/>
      <c r="ADY59" s="761">
        <v>1</v>
      </c>
      <c r="ADZ59" s="761">
        <v>1</v>
      </c>
      <c r="AEA59" s="761">
        <v>1</v>
      </c>
      <c r="AEB59" s="761">
        <v>1</v>
      </c>
      <c r="AEC59" s="762">
        <v>0.65</v>
      </c>
      <c r="AED59" s="763"/>
      <c r="AEE59" s="763"/>
      <c r="AEF59" s="761">
        <v>1</v>
      </c>
      <c r="AEG59" s="761">
        <v>1</v>
      </c>
      <c r="AEH59" s="761">
        <v>1</v>
      </c>
      <c r="AEI59" s="761">
        <v>1</v>
      </c>
      <c r="AEJ59" s="762">
        <v>0.65</v>
      </c>
      <c r="AEK59" s="763"/>
      <c r="AEL59" s="763"/>
      <c r="AEM59" s="761">
        <v>1</v>
      </c>
      <c r="AEN59" s="761">
        <v>1</v>
      </c>
      <c r="AEO59" s="761">
        <v>1</v>
      </c>
      <c r="AEP59" s="761">
        <v>0</v>
      </c>
      <c r="AEQ59" s="762">
        <v>0.65</v>
      </c>
      <c r="AER59" s="763"/>
      <c r="AES59" s="763"/>
      <c r="AET59" s="761">
        <v>1</v>
      </c>
      <c r="AEU59" s="761">
        <v>1</v>
      </c>
      <c r="AEV59" s="761">
        <v>1</v>
      </c>
      <c r="AEW59" s="761">
        <v>1</v>
      </c>
      <c r="AEX59" s="762">
        <v>0.65</v>
      </c>
      <c r="AEY59" s="763"/>
      <c r="AEZ59" s="763"/>
      <c r="AFA59" s="761">
        <v>1</v>
      </c>
      <c r="AFB59" s="761">
        <v>1</v>
      </c>
      <c r="AFC59" s="761">
        <v>1</v>
      </c>
      <c r="AFD59" s="761">
        <v>1</v>
      </c>
      <c r="AFE59" s="762">
        <v>0.65</v>
      </c>
      <c r="AFF59" s="763"/>
      <c r="AFG59" s="763"/>
      <c r="AFH59" s="761">
        <v>1</v>
      </c>
      <c r="AFI59" s="761">
        <v>1</v>
      </c>
      <c r="AFJ59" s="761">
        <v>1</v>
      </c>
      <c r="AFK59" s="761">
        <v>1</v>
      </c>
      <c r="AFL59" s="762">
        <v>0.65</v>
      </c>
      <c r="AFM59" s="763"/>
      <c r="AFN59" s="763"/>
      <c r="AFO59" s="761">
        <v>1</v>
      </c>
      <c r="AFP59" s="761">
        <v>1</v>
      </c>
      <c r="AFQ59" s="761">
        <v>0</v>
      </c>
      <c r="AFR59" s="761">
        <v>0</v>
      </c>
      <c r="AFS59" s="762">
        <v>0</v>
      </c>
      <c r="AFT59" s="763"/>
      <c r="AFU59" s="763"/>
      <c r="AFV59" s="761">
        <v>0</v>
      </c>
      <c r="AFW59" s="761">
        <v>0</v>
      </c>
      <c r="AFX59" s="761">
        <v>0</v>
      </c>
      <c r="AFY59" s="761">
        <v>0</v>
      </c>
      <c r="AFZ59" s="762">
        <v>0</v>
      </c>
      <c r="AGA59" s="763"/>
      <c r="AGB59" s="763"/>
      <c r="AGC59" s="761">
        <v>0</v>
      </c>
      <c r="AGD59" s="761">
        <v>0</v>
      </c>
      <c r="AGE59" s="761">
        <v>0</v>
      </c>
      <c r="AGF59" s="761">
        <v>1</v>
      </c>
      <c r="AGG59" s="762">
        <v>0.65</v>
      </c>
      <c r="AGH59" s="763"/>
      <c r="AGI59" s="763"/>
      <c r="AGJ59" s="761">
        <v>1</v>
      </c>
      <c r="AGK59" s="761">
        <v>1</v>
      </c>
      <c r="AGL59" s="761">
        <v>1</v>
      </c>
      <c r="AGM59" s="761">
        <v>1</v>
      </c>
      <c r="AGN59" s="762">
        <v>0.65</v>
      </c>
      <c r="AGO59" s="763"/>
      <c r="AGP59" s="763"/>
      <c r="AGQ59" s="761">
        <v>1</v>
      </c>
      <c r="AGR59" s="761">
        <v>1</v>
      </c>
      <c r="AGS59" s="761">
        <v>1</v>
      </c>
      <c r="AGT59" s="761">
        <v>1</v>
      </c>
      <c r="AGU59" s="762">
        <v>0.65</v>
      </c>
      <c r="AGV59" s="763"/>
      <c r="AGW59" s="763"/>
      <c r="AGX59" s="761">
        <v>1</v>
      </c>
      <c r="AGY59" s="761">
        <v>0</v>
      </c>
      <c r="AGZ59" s="761">
        <v>1</v>
      </c>
      <c r="AHA59" s="761">
        <v>1</v>
      </c>
      <c r="AHB59" s="762">
        <v>0.65</v>
      </c>
      <c r="AHC59" s="763"/>
      <c r="AHD59" s="763"/>
      <c r="AHE59" s="761">
        <v>1</v>
      </c>
      <c r="AHF59" s="761">
        <v>1</v>
      </c>
      <c r="AHG59" s="761">
        <v>1</v>
      </c>
      <c r="AHH59" s="761">
        <v>1</v>
      </c>
      <c r="AHI59" s="762">
        <v>0</v>
      </c>
      <c r="AHJ59" s="763"/>
      <c r="AHK59" s="763"/>
      <c r="AHL59" s="761">
        <v>1</v>
      </c>
      <c r="AHM59" s="761">
        <v>1</v>
      </c>
      <c r="AHN59" s="761">
        <v>1</v>
      </c>
      <c r="AHO59" s="761">
        <v>1</v>
      </c>
      <c r="AHP59" s="762">
        <v>0.65</v>
      </c>
      <c r="AHQ59" s="763"/>
      <c r="AHR59" s="763"/>
      <c r="AHS59" s="761">
        <v>1</v>
      </c>
      <c r="AHT59" s="761">
        <v>1</v>
      </c>
      <c r="AHU59" s="761">
        <v>1</v>
      </c>
      <c r="AHV59" s="761">
        <v>1</v>
      </c>
      <c r="AHW59" s="762">
        <v>0.65</v>
      </c>
      <c r="AHX59" s="763"/>
      <c r="AHY59" s="763"/>
      <c r="AHZ59" s="761">
        <v>1</v>
      </c>
      <c r="AIA59" s="761">
        <v>1</v>
      </c>
      <c r="AIB59" s="761">
        <v>1</v>
      </c>
      <c r="AIC59" s="761">
        <v>1</v>
      </c>
      <c r="AID59" s="762">
        <v>0.65</v>
      </c>
      <c r="AIE59" s="763"/>
      <c r="AIF59" s="763"/>
      <c r="AIG59" s="761">
        <v>1</v>
      </c>
      <c r="AIH59" s="761">
        <v>1</v>
      </c>
      <c r="AII59" s="761">
        <v>1</v>
      </c>
      <c r="AIJ59" s="761">
        <v>1</v>
      </c>
      <c r="AIK59" s="762">
        <v>0.65</v>
      </c>
      <c r="AIL59" s="763"/>
      <c r="AIM59" s="763"/>
      <c r="AIN59" s="761">
        <v>1</v>
      </c>
      <c r="AIO59" s="761">
        <v>1</v>
      </c>
      <c r="AIP59" s="761">
        <v>1</v>
      </c>
      <c r="AIQ59" s="761">
        <v>1</v>
      </c>
      <c r="AIR59" s="762">
        <v>0.65</v>
      </c>
      <c r="AIS59" s="763"/>
      <c r="AIT59" s="763"/>
      <c r="AIU59" s="761">
        <v>1</v>
      </c>
      <c r="AIV59" s="761">
        <v>1</v>
      </c>
      <c r="AIW59" s="761">
        <v>1</v>
      </c>
      <c r="AIX59" s="761">
        <v>1</v>
      </c>
      <c r="AIY59" s="762">
        <v>0.65</v>
      </c>
      <c r="AIZ59" s="763"/>
      <c r="AJA59" s="763"/>
      <c r="AJB59" s="761">
        <v>1</v>
      </c>
      <c r="AJC59" s="761">
        <v>1</v>
      </c>
      <c r="AJD59" s="761">
        <v>1</v>
      </c>
      <c r="AJE59" s="761">
        <v>1</v>
      </c>
      <c r="AJF59" s="762">
        <v>0.65</v>
      </c>
      <c r="AJG59" s="763"/>
      <c r="AJH59" s="763"/>
      <c r="AJI59" s="761">
        <v>1</v>
      </c>
      <c r="AJJ59" s="761">
        <v>1</v>
      </c>
      <c r="AJK59" s="761">
        <v>1</v>
      </c>
      <c r="AJL59" s="761">
        <v>1</v>
      </c>
      <c r="AJM59" s="762">
        <v>0.65</v>
      </c>
      <c r="AJN59" s="763"/>
      <c r="AJO59" s="763"/>
      <c r="AJP59" s="761">
        <v>1</v>
      </c>
      <c r="AJQ59" s="761">
        <v>1</v>
      </c>
      <c r="AJR59" s="761">
        <v>1</v>
      </c>
      <c r="AJS59" s="761">
        <v>1</v>
      </c>
      <c r="AJT59" s="762">
        <v>0.65</v>
      </c>
      <c r="AJU59" s="763"/>
      <c r="AJV59" s="763"/>
      <c r="AJW59" s="761">
        <v>1</v>
      </c>
      <c r="AJX59" s="761">
        <v>1</v>
      </c>
      <c r="AJY59" s="761">
        <v>1</v>
      </c>
      <c r="AJZ59" s="761">
        <v>1</v>
      </c>
      <c r="AKA59" s="762">
        <v>0.65</v>
      </c>
      <c r="AKB59" s="763"/>
      <c r="AKC59" s="763"/>
      <c r="AKD59" s="761">
        <v>1</v>
      </c>
      <c r="AKE59" s="761">
        <v>1</v>
      </c>
      <c r="AKF59" s="761">
        <v>1</v>
      </c>
      <c r="AKG59" s="761">
        <v>1</v>
      </c>
      <c r="AKH59" s="762">
        <v>0.65</v>
      </c>
      <c r="AKI59" s="763"/>
      <c r="AKJ59" s="763"/>
      <c r="AKK59" s="761">
        <v>1</v>
      </c>
      <c r="AKL59" s="761">
        <v>1</v>
      </c>
      <c r="AKM59" s="761">
        <v>1</v>
      </c>
      <c r="AKN59" s="761">
        <v>1</v>
      </c>
      <c r="AKO59" s="762">
        <v>0.65</v>
      </c>
      <c r="AKP59" s="763"/>
      <c r="AKQ59" s="763"/>
      <c r="AKR59" s="761">
        <v>1</v>
      </c>
      <c r="AKS59" s="761">
        <v>1</v>
      </c>
      <c r="AKT59" s="761">
        <v>0</v>
      </c>
      <c r="AKU59" s="761">
        <v>1</v>
      </c>
      <c r="AKV59" s="762">
        <v>0.65</v>
      </c>
      <c r="AKW59" s="763"/>
      <c r="AKX59" s="763"/>
      <c r="AKY59" s="761">
        <v>1</v>
      </c>
      <c r="AKZ59" s="761">
        <v>1</v>
      </c>
      <c r="ALA59" s="761">
        <v>1</v>
      </c>
      <c r="ALB59" s="761">
        <v>1</v>
      </c>
      <c r="ALC59" s="762">
        <v>0.65</v>
      </c>
      <c r="ALD59" s="763"/>
      <c r="ALE59" s="763"/>
      <c r="ALF59" s="761">
        <v>1</v>
      </c>
      <c r="ALG59" s="761">
        <v>1</v>
      </c>
      <c r="ALH59" s="761">
        <v>1</v>
      </c>
      <c r="ALI59" s="761">
        <v>1</v>
      </c>
      <c r="ALJ59" s="762">
        <v>0.65</v>
      </c>
      <c r="ALK59" s="763"/>
      <c r="ALL59" s="763"/>
      <c r="ALM59" s="761">
        <v>1</v>
      </c>
      <c r="ALN59" s="761">
        <v>1</v>
      </c>
      <c r="ALO59" s="761">
        <v>1</v>
      </c>
      <c r="ALP59" s="761">
        <v>1</v>
      </c>
      <c r="ALQ59" s="762">
        <v>0.65</v>
      </c>
      <c r="ALR59" s="763"/>
      <c r="ALS59" s="763"/>
      <c r="ALT59" s="761">
        <v>1</v>
      </c>
      <c r="ALU59" s="761">
        <v>1</v>
      </c>
      <c r="ALV59" s="761">
        <v>1</v>
      </c>
      <c r="ALW59" s="761">
        <v>1</v>
      </c>
      <c r="ALX59" s="762">
        <v>0.65</v>
      </c>
      <c r="ALY59" s="763"/>
      <c r="ALZ59" s="763"/>
      <c r="AMA59" s="761">
        <v>1</v>
      </c>
      <c r="AMB59" s="761">
        <v>1</v>
      </c>
      <c r="AMC59" s="761">
        <v>1</v>
      </c>
      <c r="AMD59" s="761">
        <v>1</v>
      </c>
      <c r="AME59" s="762">
        <v>0.65</v>
      </c>
      <c r="AMF59" s="763"/>
      <c r="AMG59" s="763"/>
      <c r="AMH59" s="761">
        <v>1</v>
      </c>
      <c r="AMI59" s="761">
        <v>1</v>
      </c>
      <c r="AMJ59" s="761">
        <v>1</v>
      </c>
      <c r="AMK59" s="761">
        <v>0</v>
      </c>
      <c r="AML59" s="762">
        <v>0</v>
      </c>
      <c r="AMM59" s="763"/>
      <c r="AMN59" s="763"/>
      <c r="AMO59" s="761">
        <v>1</v>
      </c>
      <c r="AMP59" s="761">
        <v>1</v>
      </c>
      <c r="AMQ59" s="761">
        <v>1</v>
      </c>
      <c r="AMR59" s="761">
        <v>0</v>
      </c>
      <c r="AMS59" s="762">
        <v>0</v>
      </c>
      <c r="AMT59" s="763"/>
      <c r="AMU59" s="763"/>
      <c r="AMV59" s="761">
        <v>1</v>
      </c>
      <c r="AMW59" s="761">
        <v>1</v>
      </c>
      <c r="AMX59" s="761">
        <v>0</v>
      </c>
      <c r="AMY59" s="761">
        <v>1</v>
      </c>
      <c r="AMZ59" s="762">
        <v>0.65</v>
      </c>
      <c r="ANA59" s="763"/>
      <c r="ANB59" s="763"/>
      <c r="ANC59" s="761">
        <v>1</v>
      </c>
      <c r="AND59" s="761">
        <v>1</v>
      </c>
      <c r="ANE59" s="761">
        <v>1</v>
      </c>
      <c r="ANF59" s="761">
        <v>1</v>
      </c>
      <c r="ANG59" s="762">
        <v>0.65</v>
      </c>
      <c r="ANH59" s="763"/>
      <c r="ANI59" s="763"/>
      <c r="ANJ59" s="761">
        <v>1</v>
      </c>
      <c r="ANK59" s="761">
        <v>1</v>
      </c>
      <c r="ANL59" s="761">
        <v>1</v>
      </c>
      <c r="ANM59" s="761">
        <v>1</v>
      </c>
      <c r="ANN59" s="762">
        <v>0.65</v>
      </c>
      <c r="ANO59" s="763"/>
      <c r="ANP59" s="763"/>
      <c r="ANQ59" s="761">
        <v>1</v>
      </c>
      <c r="ANR59" s="761">
        <v>1</v>
      </c>
      <c r="ANS59" s="761">
        <v>1</v>
      </c>
      <c r="ANT59" s="761">
        <v>1</v>
      </c>
      <c r="ANU59" s="762">
        <v>0.65</v>
      </c>
      <c r="ANV59" s="763"/>
      <c r="ANW59" s="763"/>
      <c r="ANX59" s="761">
        <v>1</v>
      </c>
      <c r="ANY59" s="761">
        <v>1</v>
      </c>
      <c r="ANZ59" s="761">
        <v>1</v>
      </c>
      <c r="AOA59" s="761">
        <v>1</v>
      </c>
      <c r="AOB59" s="762">
        <v>0.65</v>
      </c>
      <c r="AOC59" s="763"/>
      <c r="AOD59" s="763"/>
      <c r="AOE59" s="761">
        <v>1</v>
      </c>
      <c r="AOF59" s="761">
        <v>1</v>
      </c>
      <c r="AOG59" s="761">
        <v>1</v>
      </c>
      <c r="AOH59" s="761">
        <v>1</v>
      </c>
      <c r="AOI59" s="762">
        <v>0.65</v>
      </c>
      <c r="AOJ59" s="763"/>
      <c r="AOK59" s="763"/>
      <c r="AOL59" s="761">
        <v>1</v>
      </c>
      <c r="AOM59" s="761">
        <v>1</v>
      </c>
      <c r="AON59" s="761">
        <v>1</v>
      </c>
      <c r="AOO59" s="761">
        <v>1</v>
      </c>
      <c r="AOP59" s="762">
        <v>0.65</v>
      </c>
      <c r="AOQ59" s="763"/>
      <c r="AOR59" s="763"/>
      <c r="AOS59" s="761">
        <v>1</v>
      </c>
      <c r="AOT59" s="761">
        <v>1</v>
      </c>
      <c r="AOU59" s="761">
        <v>1</v>
      </c>
      <c r="AOV59" s="761">
        <v>1</v>
      </c>
      <c r="AOW59" s="762">
        <v>0.65</v>
      </c>
    </row>
    <row r="60" spans="1:1089" s="757" customFormat="1" ht="10.5" customHeight="1">
      <c r="A60" s="771" t="s">
        <v>76</v>
      </c>
      <c r="B60" s="771" t="s">
        <v>212</v>
      </c>
      <c r="C60" s="771" t="s">
        <v>213</v>
      </c>
      <c r="D60" s="771" t="s">
        <v>144</v>
      </c>
      <c r="E60" s="771" t="s">
        <v>214</v>
      </c>
      <c r="G60" s="717"/>
      <c r="H60" s="716"/>
      <c r="I60" s="716"/>
      <c r="J60" s="716"/>
      <c r="K60" s="716"/>
      <c r="L60" s="718"/>
      <c r="M60" s="717"/>
      <c r="N60" s="717"/>
      <c r="O60" s="716"/>
      <c r="P60" s="716"/>
      <c r="Q60" s="716"/>
      <c r="R60" s="716"/>
      <c r="S60" s="718"/>
      <c r="T60" s="717"/>
      <c r="U60" s="717"/>
      <c r="V60" s="716"/>
      <c r="W60" s="716"/>
      <c r="X60" s="716"/>
      <c r="Y60" s="716"/>
      <c r="Z60" s="718"/>
      <c r="AA60" s="717"/>
      <c r="AB60" s="717"/>
      <c r="AC60" s="716"/>
      <c r="AD60" s="716"/>
      <c r="AE60" s="716"/>
      <c r="AF60" s="716"/>
      <c r="AG60" s="718"/>
      <c r="AH60" s="717"/>
      <c r="AI60" s="717"/>
      <c r="AJ60" s="716"/>
      <c r="AK60" s="716"/>
      <c r="AL60" s="716"/>
      <c r="AM60" s="716"/>
      <c r="AN60" s="718"/>
      <c r="AO60" s="717"/>
      <c r="AP60" s="717"/>
      <c r="AQ60" s="716"/>
      <c r="AR60" s="716"/>
      <c r="AS60" s="716"/>
      <c r="AT60" s="716"/>
      <c r="AU60" s="718"/>
      <c r="AV60" s="717"/>
      <c r="AW60" s="717"/>
      <c r="AX60" s="716"/>
      <c r="AY60" s="716"/>
      <c r="AZ60" s="716"/>
      <c r="BA60" s="716"/>
      <c r="BB60" s="718"/>
      <c r="BC60" s="717"/>
      <c r="BD60" s="717"/>
      <c r="BE60" s="716"/>
      <c r="BF60" s="716"/>
      <c r="BG60" s="716"/>
      <c r="BH60" s="716"/>
      <c r="BI60" s="718"/>
      <c r="BJ60" s="717"/>
      <c r="BK60" s="717"/>
      <c r="BL60" s="716"/>
      <c r="BM60" s="716"/>
      <c r="BN60" s="716"/>
      <c r="BO60" s="716"/>
      <c r="BP60" s="718"/>
      <c r="BQ60" s="717"/>
      <c r="BR60" s="717"/>
      <c r="BS60" s="716"/>
      <c r="BT60" s="716"/>
      <c r="BU60" s="716"/>
      <c r="BV60" s="716"/>
      <c r="BW60" s="718"/>
      <c r="BX60" s="717"/>
      <c r="BY60" s="717"/>
      <c r="BZ60" s="716"/>
      <c r="CA60" s="716"/>
      <c r="CB60" s="716"/>
      <c r="CC60" s="716"/>
      <c r="CD60" s="718"/>
      <c r="CE60" s="717"/>
      <c r="CF60" s="717"/>
      <c r="CG60" s="716"/>
      <c r="CH60" s="716"/>
      <c r="CI60" s="716"/>
      <c r="CJ60" s="716"/>
      <c r="CK60" s="718"/>
      <c r="CL60" s="717"/>
      <c r="CM60" s="717"/>
      <c r="CN60" s="716"/>
      <c r="CO60" s="716"/>
      <c r="CP60" s="716"/>
      <c r="CQ60" s="716"/>
      <c r="CR60" s="718"/>
      <c r="CS60" s="717"/>
      <c r="CT60" s="717"/>
      <c r="CU60" s="716"/>
      <c r="CV60" s="716"/>
      <c r="CW60" s="716"/>
      <c r="CX60" s="716"/>
      <c r="CY60" s="718"/>
      <c r="CZ60" s="717"/>
      <c r="DA60" s="717"/>
      <c r="DB60" s="716"/>
      <c r="DC60" s="716"/>
      <c r="DD60" s="716"/>
      <c r="DE60" s="716"/>
      <c r="DF60" s="718"/>
      <c r="DG60" s="717"/>
      <c r="DH60" s="717"/>
      <c r="DI60" s="716"/>
      <c r="DJ60" s="716"/>
      <c r="DK60" s="716"/>
      <c r="DL60" s="716"/>
      <c r="DM60" s="718"/>
      <c r="DN60" s="717"/>
      <c r="DO60" s="717"/>
      <c r="DP60" s="716"/>
      <c r="DQ60" s="716"/>
      <c r="DR60" s="716"/>
      <c r="DS60" s="716"/>
      <c r="DT60" s="718"/>
      <c r="DU60" s="717"/>
      <c r="DV60" s="717"/>
      <c r="DW60" s="716"/>
      <c r="DX60" s="716"/>
      <c r="DY60" s="716"/>
      <c r="DZ60" s="716"/>
      <c r="EA60" s="718"/>
      <c r="EB60" s="717"/>
      <c r="EC60" s="717"/>
      <c r="ED60" s="716"/>
      <c r="EE60" s="716"/>
      <c r="EF60" s="716"/>
      <c r="EG60" s="716"/>
      <c r="EH60" s="718"/>
      <c r="EI60" s="717"/>
      <c r="EJ60" s="717"/>
      <c r="EK60" s="716"/>
      <c r="EL60" s="716"/>
      <c r="EM60" s="716"/>
      <c r="EN60" s="716"/>
      <c r="EO60" s="718"/>
      <c r="EP60" s="717"/>
      <c r="EQ60" s="717"/>
      <c r="ER60" s="716"/>
      <c r="ES60" s="716"/>
      <c r="ET60" s="716"/>
      <c r="EU60" s="716"/>
      <c r="EV60" s="718"/>
      <c r="EW60" s="717"/>
      <c r="EX60" s="717"/>
      <c r="EY60" s="716"/>
      <c r="EZ60" s="716"/>
      <c r="FA60" s="716"/>
      <c r="FB60" s="716"/>
      <c r="FC60" s="718"/>
      <c r="FD60" s="717"/>
      <c r="FE60" s="717"/>
      <c r="FF60" s="716"/>
      <c r="FG60" s="716"/>
      <c r="FH60" s="716"/>
      <c r="FI60" s="716"/>
      <c r="FJ60" s="718"/>
      <c r="FK60" s="717"/>
      <c r="FL60" s="717"/>
      <c r="FM60" s="716"/>
      <c r="FN60" s="716"/>
      <c r="FO60" s="716"/>
      <c r="FP60" s="716"/>
      <c r="FQ60" s="718"/>
      <c r="FR60" s="717"/>
      <c r="FS60" s="717"/>
      <c r="FT60" s="716"/>
      <c r="FU60" s="716"/>
      <c r="FV60" s="716"/>
      <c r="FW60" s="716"/>
      <c r="FX60" s="718"/>
      <c r="FY60" s="717"/>
      <c r="FZ60" s="717"/>
      <c r="GA60" s="716"/>
      <c r="GB60" s="716"/>
      <c r="GC60" s="716"/>
      <c r="GD60" s="716"/>
      <c r="GE60" s="718"/>
      <c r="GF60" s="717"/>
      <c r="GG60" s="717"/>
      <c r="GH60" s="716"/>
      <c r="GI60" s="716"/>
      <c r="GJ60" s="716"/>
      <c r="GK60" s="716"/>
      <c r="GL60" s="718"/>
      <c r="GM60" s="717"/>
      <c r="GN60" s="717"/>
      <c r="GO60" s="716"/>
      <c r="GP60" s="716"/>
      <c r="GQ60" s="716"/>
      <c r="GR60" s="716"/>
      <c r="GS60" s="718"/>
      <c r="GT60" s="717"/>
      <c r="GU60" s="717"/>
      <c r="GV60" s="716"/>
      <c r="GW60" s="716"/>
      <c r="GX60" s="716"/>
      <c r="GY60" s="716"/>
      <c r="GZ60" s="718"/>
      <c r="HA60" s="717"/>
      <c r="HB60" s="717"/>
      <c r="HC60" s="716"/>
      <c r="HD60" s="716"/>
      <c r="HE60" s="716"/>
      <c r="HF60" s="716"/>
      <c r="HG60" s="718"/>
      <c r="HH60" s="717"/>
      <c r="HI60" s="717"/>
      <c r="HJ60" s="716"/>
      <c r="HK60" s="716"/>
      <c r="HL60" s="716"/>
      <c r="HM60" s="716"/>
      <c r="HN60" s="718"/>
      <c r="HO60" s="717"/>
      <c r="HP60" s="717"/>
      <c r="HQ60" s="716"/>
      <c r="HR60" s="716"/>
      <c r="HS60" s="716"/>
      <c r="HT60" s="716"/>
      <c r="HU60" s="718"/>
      <c r="HV60" s="717"/>
      <c r="HW60" s="717"/>
      <c r="HX60" s="716"/>
      <c r="HY60" s="716"/>
      <c r="HZ60" s="716"/>
      <c r="IA60" s="716"/>
      <c r="IB60" s="718"/>
      <c r="IC60" s="717"/>
      <c r="ID60" s="717"/>
      <c r="IE60" s="716"/>
      <c r="IF60" s="716"/>
      <c r="IG60" s="716"/>
      <c r="IH60" s="716"/>
      <c r="II60" s="718"/>
      <c r="IJ60" s="717"/>
      <c r="IK60" s="717"/>
      <c r="IL60" s="716"/>
      <c r="IM60" s="716"/>
      <c r="IN60" s="716"/>
      <c r="IO60" s="716"/>
      <c r="IP60" s="718"/>
      <c r="IQ60" s="717"/>
      <c r="IR60" s="717"/>
      <c r="IS60" s="716"/>
      <c r="IT60" s="716"/>
      <c r="IU60" s="716"/>
      <c r="IV60" s="716"/>
      <c r="IW60" s="718"/>
      <c r="IX60" s="717"/>
      <c r="IY60" s="717"/>
      <c r="IZ60" s="716"/>
      <c r="JA60" s="716"/>
      <c r="JB60" s="716"/>
      <c r="JC60" s="716"/>
      <c r="JD60" s="718"/>
      <c r="JE60" s="717"/>
      <c r="JF60" s="717"/>
      <c r="JG60" s="716"/>
      <c r="JH60" s="716"/>
      <c r="JI60" s="716"/>
      <c r="JJ60" s="716"/>
      <c r="JK60" s="717">
        <v>0</v>
      </c>
      <c r="JL60" s="717">
        <v>0</v>
      </c>
      <c r="JM60" s="717">
        <v>1</v>
      </c>
      <c r="JN60" s="716">
        <v>1</v>
      </c>
      <c r="JO60" s="716">
        <v>1</v>
      </c>
      <c r="JP60" s="716">
        <v>1</v>
      </c>
      <c r="JQ60" s="716">
        <v>0.65</v>
      </c>
      <c r="JR60" s="717">
        <v>0</v>
      </c>
      <c r="JS60" s="717">
        <v>0</v>
      </c>
      <c r="JT60" s="717">
        <v>1</v>
      </c>
      <c r="JU60" s="716">
        <v>1</v>
      </c>
      <c r="JV60" s="716">
        <v>1</v>
      </c>
      <c r="JW60" s="716">
        <v>1</v>
      </c>
      <c r="JX60" s="716">
        <v>0.65</v>
      </c>
      <c r="JY60" s="717">
        <v>0</v>
      </c>
      <c r="JZ60" s="717">
        <v>0</v>
      </c>
      <c r="KA60" s="716">
        <v>0</v>
      </c>
      <c r="KB60" s="716">
        <v>0</v>
      </c>
      <c r="KC60" s="716">
        <v>0</v>
      </c>
      <c r="KD60" s="716">
        <v>0</v>
      </c>
      <c r="KE60" s="718">
        <v>0</v>
      </c>
      <c r="KF60" s="717">
        <v>0</v>
      </c>
      <c r="KG60" s="717">
        <v>0</v>
      </c>
      <c r="KH60" s="716">
        <v>0</v>
      </c>
      <c r="KI60" s="716">
        <v>0</v>
      </c>
      <c r="KJ60" s="717">
        <v>0</v>
      </c>
      <c r="KK60" s="717">
        <v>0</v>
      </c>
      <c r="KL60" s="718">
        <v>0</v>
      </c>
      <c r="KM60" s="717">
        <v>0</v>
      </c>
      <c r="KN60" s="717">
        <v>0</v>
      </c>
      <c r="KO60" s="716">
        <v>0</v>
      </c>
      <c r="KP60" s="716">
        <v>0</v>
      </c>
      <c r="KQ60" s="717">
        <v>0</v>
      </c>
      <c r="KR60" s="716">
        <v>1</v>
      </c>
      <c r="KS60" s="718">
        <v>0.65</v>
      </c>
      <c r="KT60" s="717">
        <v>0</v>
      </c>
      <c r="KU60" s="717">
        <v>0</v>
      </c>
      <c r="KV60" s="717">
        <v>0</v>
      </c>
      <c r="KW60" s="716">
        <v>1</v>
      </c>
      <c r="KX60" s="716">
        <v>1</v>
      </c>
      <c r="KY60" s="716">
        <v>1</v>
      </c>
      <c r="KZ60" s="718">
        <v>0.65</v>
      </c>
      <c r="LA60" s="717">
        <v>0</v>
      </c>
      <c r="LB60" s="717">
        <v>0</v>
      </c>
      <c r="LC60" s="716">
        <v>1</v>
      </c>
      <c r="LD60" s="716">
        <v>1</v>
      </c>
      <c r="LE60" s="716">
        <v>1</v>
      </c>
      <c r="LF60" s="716">
        <v>1</v>
      </c>
      <c r="LG60" s="718">
        <v>0.65</v>
      </c>
      <c r="LH60" s="717">
        <v>0</v>
      </c>
      <c r="LI60" s="717">
        <v>0</v>
      </c>
      <c r="LJ60" s="716">
        <v>1</v>
      </c>
      <c r="LK60" s="716">
        <v>1</v>
      </c>
      <c r="LL60" s="716">
        <v>1</v>
      </c>
      <c r="LM60" s="716">
        <v>1</v>
      </c>
      <c r="LN60" s="718">
        <v>0.65</v>
      </c>
      <c r="LO60" s="717">
        <v>0</v>
      </c>
      <c r="LP60" s="717">
        <v>0</v>
      </c>
      <c r="LQ60" s="716">
        <v>1</v>
      </c>
      <c r="LR60" s="716">
        <v>1</v>
      </c>
      <c r="LS60" s="716">
        <v>1</v>
      </c>
      <c r="LT60" s="716">
        <v>1</v>
      </c>
      <c r="LU60" s="718">
        <v>0.65</v>
      </c>
      <c r="LV60" s="717">
        <v>0</v>
      </c>
      <c r="LW60" s="717">
        <v>0</v>
      </c>
      <c r="LX60" s="716">
        <v>1</v>
      </c>
      <c r="LY60" s="716">
        <v>1</v>
      </c>
      <c r="LZ60" s="716">
        <v>1</v>
      </c>
      <c r="MA60" s="716">
        <v>1</v>
      </c>
      <c r="MB60" s="718">
        <v>0.65</v>
      </c>
      <c r="MC60" s="717">
        <v>0</v>
      </c>
      <c r="MD60" s="717">
        <v>0</v>
      </c>
      <c r="ME60" s="716">
        <v>1</v>
      </c>
      <c r="MF60" s="716">
        <v>1</v>
      </c>
      <c r="MG60" s="716">
        <v>1</v>
      </c>
      <c r="MH60" s="716">
        <v>1</v>
      </c>
      <c r="MI60" s="718">
        <v>0.65</v>
      </c>
      <c r="MJ60" s="717">
        <v>0</v>
      </c>
      <c r="MK60" s="717">
        <v>0</v>
      </c>
      <c r="ML60" s="716">
        <v>1</v>
      </c>
      <c r="MM60" s="716">
        <v>1</v>
      </c>
      <c r="MN60" s="716">
        <v>1</v>
      </c>
      <c r="MO60" s="716">
        <v>1</v>
      </c>
      <c r="MP60" s="718">
        <v>0.65</v>
      </c>
      <c r="MQ60" s="717">
        <v>0</v>
      </c>
      <c r="MR60" s="717">
        <v>0</v>
      </c>
      <c r="MS60" s="716">
        <v>1</v>
      </c>
      <c r="MT60" s="716">
        <v>1</v>
      </c>
      <c r="MU60" s="716">
        <v>1</v>
      </c>
      <c r="MV60" s="716">
        <v>1</v>
      </c>
      <c r="MW60" s="718">
        <v>0.65</v>
      </c>
      <c r="MX60" s="717">
        <v>0</v>
      </c>
      <c r="MY60" s="717">
        <v>0</v>
      </c>
      <c r="MZ60" s="716">
        <v>1</v>
      </c>
      <c r="NA60" s="716">
        <v>1</v>
      </c>
      <c r="NB60" s="716">
        <v>1</v>
      </c>
      <c r="NC60" s="716">
        <v>1</v>
      </c>
      <c r="ND60" s="718">
        <v>0.65</v>
      </c>
      <c r="NE60" s="717">
        <v>0</v>
      </c>
      <c r="NF60" s="717">
        <v>0</v>
      </c>
      <c r="NG60" s="716">
        <v>1</v>
      </c>
      <c r="NH60" s="716">
        <v>1</v>
      </c>
      <c r="NI60" s="716">
        <v>1</v>
      </c>
      <c r="NJ60" s="716">
        <v>1</v>
      </c>
      <c r="NK60" s="718">
        <v>0.65</v>
      </c>
      <c r="NL60" s="717">
        <v>0</v>
      </c>
      <c r="NM60" s="717">
        <v>0</v>
      </c>
      <c r="NN60" s="716">
        <v>1</v>
      </c>
      <c r="NO60" s="716">
        <v>1</v>
      </c>
      <c r="NP60" s="716">
        <v>1</v>
      </c>
      <c r="NQ60" s="716">
        <v>1</v>
      </c>
      <c r="NR60" s="718">
        <v>0.65</v>
      </c>
      <c r="NS60" s="717">
        <v>0</v>
      </c>
      <c r="NT60" s="717">
        <v>0</v>
      </c>
      <c r="NU60" s="716">
        <v>1</v>
      </c>
      <c r="NV60" s="716">
        <v>1</v>
      </c>
      <c r="NW60" s="716">
        <v>1</v>
      </c>
      <c r="NX60" s="716">
        <v>1</v>
      </c>
      <c r="NY60" s="718">
        <v>0.65</v>
      </c>
      <c r="NZ60" s="717">
        <v>0</v>
      </c>
      <c r="OA60" s="717">
        <v>0</v>
      </c>
      <c r="OB60" s="716">
        <v>1</v>
      </c>
      <c r="OC60" s="716">
        <v>1</v>
      </c>
      <c r="OD60" s="716">
        <v>1</v>
      </c>
      <c r="OE60" s="716">
        <v>1</v>
      </c>
      <c r="OF60" s="718">
        <v>0.65</v>
      </c>
      <c r="OG60" s="717">
        <v>0</v>
      </c>
      <c r="OH60" s="717">
        <v>0</v>
      </c>
      <c r="OI60" s="716">
        <v>1</v>
      </c>
      <c r="OJ60" s="716">
        <v>1</v>
      </c>
      <c r="OK60" s="716">
        <v>1</v>
      </c>
      <c r="OL60" s="716">
        <v>1</v>
      </c>
      <c r="OM60" s="718">
        <v>0.65</v>
      </c>
      <c r="ON60" s="717">
        <v>0</v>
      </c>
      <c r="OO60" s="717">
        <v>0</v>
      </c>
      <c r="OP60" s="716">
        <v>1</v>
      </c>
      <c r="OQ60" s="716">
        <v>1</v>
      </c>
      <c r="OR60" s="716">
        <v>1</v>
      </c>
      <c r="OS60" s="716">
        <v>1</v>
      </c>
      <c r="OT60" s="718">
        <v>0.65</v>
      </c>
      <c r="OU60" s="717">
        <v>0</v>
      </c>
      <c r="OV60" s="717">
        <v>0</v>
      </c>
      <c r="OW60" s="716">
        <v>0</v>
      </c>
      <c r="OX60" s="716">
        <v>0</v>
      </c>
      <c r="OY60" s="716">
        <v>0</v>
      </c>
      <c r="OZ60" s="716">
        <v>0</v>
      </c>
      <c r="PA60" s="718">
        <v>0</v>
      </c>
      <c r="PB60" s="717">
        <v>0</v>
      </c>
      <c r="PC60" s="717">
        <v>0</v>
      </c>
      <c r="PD60" s="716">
        <v>0</v>
      </c>
      <c r="PE60" s="716">
        <v>1</v>
      </c>
      <c r="PF60" s="716">
        <v>1</v>
      </c>
      <c r="PG60" s="716">
        <v>0</v>
      </c>
      <c r="PH60" s="718">
        <v>0</v>
      </c>
      <c r="PI60" s="717">
        <v>0</v>
      </c>
      <c r="PJ60" s="717">
        <v>0</v>
      </c>
      <c r="PK60" s="716">
        <v>1</v>
      </c>
      <c r="PL60" s="716">
        <v>1</v>
      </c>
      <c r="PM60" s="716">
        <v>1</v>
      </c>
      <c r="PN60" s="716">
        <v>1</v>
      </c>
      <c r="PO60" s="718">
        <v>0.65</v>
      </c>
      <c r="PP60" s="717"/>
      <c r="PQ60" s="717"/>
      <c r="PR60" s="716">
        <v>1</v>
      </c>
      <c r="PS60" s="716">
        <v>1</v>
      </c>
      <c r="PT60" s="716">
        <v>1</v>
      </c>
      <c r="PU60" s="716">
        <v>1</v>
      </c>
      <c r="PV60" s="718">
        <v>0.65</v>
      </c>
      <c r="PW60" s="717"/>
      <c r="PX60" s="717"/>
      <c r="PY60" s="716">
        <v>1</v>
      </c>
      <c r="PZ60" s="716">
        <v>1</v>
      </c>
      <c r="QA60" s="716">
        <v>1</v>
      </c>
      <c r="QB60" s="716">
        <v>1</v>
      </c>
      <c r="QC60" s="718">
        <v>0.65</v>
      </c>
      <c r="QD60" s="717"/>
      <c r="QE60" s="717"/>
      <c r="QF60" s="716">
        <v>1</v>
      </c>
      <c r="QG60" s="716">
        <v>1</v>
      </c>
      <c r="QH60" s="716">
        <v>1</v>
      </c>
      <c r="QI60" s="716">
        <v>1</v>
      </c>
      <c r="QJ60" s="718">
        <v>0.65</v>
      </c>
      <c r="QK60" s="717"/>
      <c r="QL60" s="717"/>
      <c r="QM60" s="716">
        <v>1</v>
      </c>
      <c r="QN60" s="716">
        <v>1</v>
      </c>
      <c r="QO60" s="716">
        <v>1</v>
      </c>
      <c r="QP60" s="716">
        <v>1</v>
      </c>
      <c r="QQ60" s="718">
        <v>0.65</v>
      </c>
      <c r="QR60" s="717"/>
      <c r="QS60" s="717"/>
      <c r="QT60" s="716">
        <v>1</v>
      </c>
      <c r="QU60" s="716">
        <v>1</v>
      </c>
      <c r="QV60" s="716">
        <v>1</v>
      </c>
      <c r="QW60" s="716">
        <v>1</v>
      </c>
      <c r="QX60" s="718">
        <v>0.65</v>
      </c>
      <c r="QY60" s="717"/>
      <c r="QZ60" s="717"/>
      <c r="RA60" s="716">
        <v>1</v>
      </c>
      <c r="RB60" s="716">
        <v>1</v>
      </c>
      <c r="RC60" s="716">
        <v>1</v>
      </c>
      <c r="RD60" s="717"/>
      <c r="RE60" s="718">
        <v>0.65</v>
      </c>
      <c r="RF60" s="717"/>
      <c r="RG60" s="717"/>
      <c r="RH60" s="716">
        <v>1</v>
      </c>
      <c r="RI60" s="716">
        <v>1</v>
      </c>
      <c r="RJ60" s="716">
        <v>1</v>
      </c>
      <c r="RK60" s="716">
        <v>1</v>
      </c>
      <c r="RL60" s="718">
        <v>0.65</v>
      </c>
      <c r="RM60" s="717"/>
      <c r="RN60" s="717"/>
      <c r="RO60" s="716">
        <v>1</v>
      </c>
      <c r="RP60" s="716">
        <v>1</v>
      </c>
      <c r="RQ60" s="716">
        <v>1</v>
      </c>
      <c r="RR60" s="716">
        <v>1</v>
      </c>
      <c r="RS60" s="718">
        <v>0.65</v>
      </c>
      <c r="RT60" s="717"/>
      <c r="RU60" s="717"/>
      <c r="RV60" s="716">
        <v>0</v>
      </c>
      <c r="RW60" s="716">
        <v>1</v>
      </c>
      <c r="RX60" s="716">
        <v>1</v>
      </c>
      <c r="RY60" s="716">
        <v>1</v>
      </c>
      <c r="RZ60" s="718">
        <v>0.65</v>
      </c>
      <c r="SA60" s="717"/>
      <c r="SB60" s="717"/>
      <c r="SC60" s="716">
        <v>1</v>
      </c>
      <c r="SD60" s="716">
        <v>1</v>
      </c>
      <c r="SE60" s="716">
        <v>1</v>
      </c>
      <c r="SF60" s="716">
        <v>1</v>
      </c>
      <c r="SG60" s="718">
        <v>0.65</v>
      </c>
      <c r="SH60" s="717"/>
      <c r="SI60" s="717"/>
      <c r="SJ60" s="716">
        <v>1</v>
      </c>
      <c r="SK60" s="716">
        <v>1</v>
      </c>
      <c r="SL60" s="716">
        <v>1</v>
      </c>
      <c r="SM60" s="716">
        <v>1</v>
      </c>
      <c r="SN60" s="718">
        <v>0.65</v>
      </c>
      <c r="SO60" s="717"/>
      <c r="SP60" s="717"/>
      <c r="SQ60" s="716">
        <v>0</v>
      </c>
      <c r="SR60" s="716">
        <v>0</v>
      </c>
      <c r="SS60" s="716">
        <v>0</v>
      </c>
      <c r="ST60" s="716">
        <v>0</v>
      </c>
      <c r="SU60" s="762">
        <v>0</v>
      </c>
      <c r="SV60" s="755"/>
      <c r="SW60" s="749"/>
      <c r="SX60" s="748">
        <v>1</v>
      </c>
      <c r="SY60" s="748">
        <v>1</v>
      </c>
      <c r="SZ60" s="748">
        <v>1</v>
      </c>
      <c r="TA60" s="748">
        <v>1</v>
      </c>
      <c r="TB60" s="750">
        <v>0.65</v>
      </c>
      <c r="TC60" s="749"/>
      <c r="TD60" s="749"/>
      <c r="TE60" s="748">
        <v>1</v>
      </c>
      <c r="TF60" s="748">
        <v>1</v>
      </c>
      <c r="TG60" s="748">
        <v>1</v>
      </c>
      <c r="TH60" s="748">
        <v>1</v>
      </c>
      <c r="TI60" s="750">
        <v>0</v>
      </c>
      <c r="TJ60" s="749"/>
      <c r="TK60" s="749"/>
      <c r="TL60" s="748">
        <v>1</v>
      </c>
      <c r="TM60" s="748">
        <v>1</v>
      </c>
      <c r="TN60" s="748">
        <v>1</v>
      </c>
      <c r="TO60" s="748">
        <v>1</v>
      </c>
      <c r="TP60" s="750">
        <v>0.65</v>
      </c>
      <c r="TQ60" s="749"/>
      <c r="TR60" s="749"/>
      <c r="TS60" s="748">
        <v>1</v>
      </c>
      <c r="TT60" s="748">
        <v>1</v>
      </c>
      <c r="TU60" s="748">
        <v>1</v>
      </c>
      <c r="TV60" s="748">
        <v>1</v>
      </c>
      <c r="TW60" s="750">
        <v>0.65</v>
      </c>
      <c r="TX60" s="749"/>
      <c r="TY60" s="766"/>
      <c r="TZ60" s="761">
        <v>1</v>
      </c>
      <c r="UA60" s="756">
        <v>1</v>
      </c>
      <c r="UB60" s="748">
        <v>1</v>
      </c>
      <c r="UC60" s="748">
        <v>1</v>
      </c>
      <c r="UD60" s="750">
        <v>0.65</v>
      </c>
      <c r="UE60" s="749"/>
      <c r="UF60" s="749"/>
      <c r="UG60" s="748">
        <v>1</v>
      </c>
      <c r="UH60" s="748">
        <v>1</v>
      </c>
      <c r="UI60" s="748">
        <v>1</v>
      </c>
      <c r="UJ60" s="748">
        <v>1</v>
      </c>
      <c r="UK60" s="750">
        <v>0.65</v>
      </c>
      <c r="UL60" s="749"/>
      <c r="UM60" s="749"/>
      <c r="UN60" s="748">
        <v>0</v>
      </c>
      <c r="UO60" s="748">
        <v>0</v>
      </c>
      <c r="UP60" s="748">
        <v>0</v>
      </c>
      <c r="UQ60" s="748">
        <v>0</v>
      </c>
      <c r="UR60" s="750">
        <v>0</v>
      </c>
      <c r="US60" s="749"/>
      <c r="UT60" s="749"/>
      <c r="UU60" s="748">
        <v>1</v>
      </c>
      <c r="UV60" s="748">
        <v>1</v>
      </c>
      <c r="UW60" s="748">
        <v>1</v>
      </c>
      <c r="UX60" s="748">
        <v>1</v>
      </c>
      <c r="UY60" s="750">
        <v>0.65</v>
      </c>
      <c r="UZ60" s="749"/>
      <c r="VA60" s="749"/>
      <c r="VB60" s="748">
        <v>1</v>
      </c>
      <c r="VC60" s="767">
        <v>1</v>
      </c>
      <c r="VD60" s="761">
        <v>1</v>
      </c>
      <c r="VE60" s="761">
        <v>1</v>
      </c>
      <c r="VF60" s="762">
        <v>0.65</v>
      </c>
      <c r="VG60" s="763"/>
      <c r="VH60" s="763"/>
      <c r="VI60" s="761">
        <v>1</v>
      </c>
      <c r="VJ60" s="761">
        <v>1</v>
      </c>
      <c r="VK60" s="761">
        <v>1</v>
      </c>
      <c r="VL60" s="761">
        <v>1</v>
      </c>
      <c r="VM60" s="762">
        <v>0.65</v>
      </c>
      <c r="VN60" s="763"/>
      <c r="VO60" s="763"/>
      <c r="VP60" s="761">
        <v>1</v>
      </c>
      <c r="VQ60" s="761">
        <v>1</v>
      </c>
      <c r="VR60" s="761">
        <v>1</v>
      </c>
      <c r="VS60" s="761">
        <v>1</v>
      </c>
      <c r="VT60" s="762">
        <v>0.65</v>
      </c>
      <c r="VU60" s="763"/>
      <c r="VV60" s="763"/>
      <c r="VW60" s="761">
        <v>1</v>
      </c>
      <c r="VX60" s="761">
        <v>1</v>
      </c>
      <c r="VY60" s="761">
        <v>1</v>
      </c>
      <c r="VZ60" s="761">
        <v>1</v>
      </c>
      <c r="WA60" s="762">
        <v>0.65</v>
      </c>
      <c r="WB60" s="763"/>
      <c r="WC60" s="763"/>
      <c r="WD60" s="761">
        <v>1</v>
      </c>
      <c r="WE60" s="761">
        <v>1</v>
      </c>
      <c r="WF60" s="761">
        <v>1</v>
      </c>
      <c r="WG60" s="761">
        <v>1</v>
      </c>
      <c r="WH60" s="762">
        <v>0.65</v>
      </c>
      <c r="WI60" s="763"/>
      <c r="WJ60" s="763"/>
      <c r="WK60" s="761">
        <v>1</v>
      </c>
      <c r="WL60" s="761">
        <v>1</v>
      </c>
      <c r="WM60" s="761">
        <v>1</v>
      </c>
      <c r="WN60" s="761">
        <v>1</v>
      </c>
      <c r="WO60" s="762">
        <v>0.65</v>
      </c>
      <c r="WP60" s="763"/>
      <c r="WQ60" s="763"/>
      <c r="WR60" s="761">
        <v>0</v>
      </c>
      <c r="WS60" s="761">
        <v>0</v>
      </c>
      <c r="WT60" s="761">
        <v>1</v>
      </c>
      <c r="WU60" s="761">
        <v>1</v>
      </c>
      <c r="WV60" s="762">
        <v>0.65</v>
      </c>
      <c r="WW60" s="763"/>
      <c r="WX60" s="763"/>
      <c r="WY60" s="761">
        <v>1</v>
      </c>
      <c r="WZ60" s="761">
        <v>1</v>
      </c>
      <c r="XA60" s="761">
        <v>1</v>
      </c>
      <c r="XB60" s="761">
        <v>1</v>
      </c>
      <c r="XC60" s="762">
        <v>0.65</v>
      </c>
      <c r="XD60" s="763"/>
      <c r="XE60" s="763"/>
      <c r="XF60" s="761">
        <v>1</v>
      </c>
      <c r="XG60" s="761">
        <v>1</v>
      </c>
      <c r="XH60" s="761">
        <v>1</v>
      </c>
      <c r="XI60" s="761">
        <v>1</v>
      </c>
      <c r="XJ60" s="762">
        <v>0.65</v>
      </c>
      <c r="XK60" s="763"/>
      <c r="XL60" s="763"/>
      <c r="XM60" s="761">
        <v>1</v>
      </c>
      <c r="XN60" s="761">
        <v>1</v>
      </c>
      <c r="XO60" s="761">
        <v>1</v>
      </c>
      <c r="XP60" s="761">
        <v>1</v>
      </c>
      <c r="XQ60" s="762">
        <v>0.65</v>
      </c>
      <c r="XR60" s="763"/>
      <c r="XS60" s="763"/>
      <c r="XT60" s="761">
        <v>1</v>
      </c>
      <c r="XU60" s="761">
        <v>1</v>
      </c>
      <c r="XV60" s="761">
        <v>1</v>
      </c>
      <c r="XW60" s="761">
        <v>1</v>
      </c>
      <c r="XX60" s="762">
        <v>0.65</v>
      </c>
      <c r="XY60" s="763"/>
      <c r="XZ60" s="763"/>
      <c r="YA60" s="761">
        <v>1</v>
      </c>
      <c r="YB60" s="761">
        <v>1</v>
      </c>
      <c r="YC60" s="761">
        <v>1</v>
      </c>
      <c r="YD60" s="761">
        <v>1</v>
      </c>
      <c r="YE60" s="762">
        <v>0.65</v>
      </c>
      <c r="YF60" s="763"/>
      <c r="YG60" s="763"/>
      <c r="YH60" s="761">
        <v>0</v>
      </c>
      <c r="YI60" s="761">
        <v>0</v>
      </c>
      <c r="YJ60" s="761">
        <v>0</v>
      </c>
      <c r="YK60" s="761">
        <v>0</v>
      </c>
      <c r="YL60" s="761">
        <v>0</v>
      </c>
      <c r="YM60" s="763"/>
      <c r="YN60" s="763"/>
      <c r="YO60" s="761">
        <v>0</v>
      </c>
      <c r="YP60" s="761">
        <v>0</v>
      </c>
      <c r="YQ60" s="761">
        <v>0</v>
      </c>
      <c r="YR60" s="761">
        <v>0</v>
      </c>
      <c r="YS60" s="761">
        <v>0.65</v>
      </c>
      <c r="YT60" s="763"/>
      <c r="YU60" s="763"/>
      <c r="YV60" s="761">
        <v>1</v>
      </c>
      <c r="YW60" s="761">
        <v>0</v>
      </c>
      <c r="YX60" s="761">
        <v>1</v>
      </c>
      <c r="YY60" s="761">
        <v>1</v>
      </c>
      <c r="YZ60" s="762">
        <v>0.65</v>
      </c>
      <c r="ZA60" s="763"/>
      <c r="ZB60" s="763"/>
      <c r="ZC60" s="761">
        <v>1</v>
      </c>
      <c r="ZD60" s="761">
        <v>1</v>
      </c>
      <c r="ZE60" s="761">
        <v>1</v>
      </c>
      <c r="ZF60" s="761">
        <v>1</v>
      </c>
      <c r="ZG60" s="762">
        <v>0.65</v>
      </c>
      <c r="ZH60" s="763"/>
      <c r="ZI60" s="763"/>
      <c r="ZJ60" s="761">
        <v>1</v>
      </c>
      <c r="ZK60" s="761">
        <v>1</v>
      </c>
      <c r="ZL60" s="761">
        <v>1</v>
      </c>
      <c r="ZM60" s="761">
        <v>1</v>
      </c>
      <c r="ZN60" s="762">
        <v>0.65</v>
      </c>
      <c r="ZO60" s="763"/>
      <c r="ZP60" s="763"/>
      <c r="ZQ60" s="761">
        <v>1</v>
      </c>
      <c r="ZR60" s="761">
        <v>1</v>
      </c>
      <c r="ZS60" s="761">
        <v>1</v>
      </c>
      <c r="ZT60" s="761">
        <v>1</v>
      </c>
      <c r="ZU60" s="762">
        <v>0.65</v>
      </c>
      <c r="ZV60" s="763"/>
      <c r="ZW60" s="763"/>
      <c r="ZX60" s="761">
        <v>1</v>
      </c>
      <c r="ZY60" s="761">
        <v>1</v>
      </c>
      <c r="ZZ60" s="761">
        <v>1</v>
      </c>
      <c r="AAA60" s="761">
        <v>1</v>
      </c>
      <c r="AAB60" s="762">
        <v>0.65</v>
      </c>
      <c r="AAC60" s="763"/>
      <c r="AAD60" s="763"/>
      <c r="AAE60" s="761">
        <v>1</v>
      </c>
      <c r="AAF60" s="761">
        <v>1</v>
      </c>
      <c r="AAG60" s="761">
        <v>1</v>
      </c>
      <c r="AAH60" s="761">
        <v>1</v>
      </c>
      <c r="AAI60" s="762">
        <v>0.65</v>
      </c>
      <c r="AAJ60" s="763"/>
      <c r="AAK60" s="763"/>
      <c r="AAL60" s="761">
        <v>1</v>
      </c>
      <c r="AAM60" s="761">
        <v>1</v>
      </c>
      <c r="AAN60" s="761">
        <v>1</v>
      </c>
      <c r="AAO60" s="761">
        <v>1</v>
      </c>
      <c r="AAP60" s="762">
        <v>0.65</v>
      </c>
      <c r="AAQ60" s="763"/>
      <c r="AAR60" s="763"/>
      <c r="AAS60" s="761">
        <v>1</v>
      </c>
      <c r="AAT60" s="761">
        <v>1</v>
      </c>
      <c r="AAU60" s="761">
        <v>1</v>
      </c>
      <c r="AAV60" s="761">
        <v>1</v>
      </c>
      <c r="AAW60" s="762">
        <v>0.65</v>
      </c>
      <c r="AAX60" s="763"/>
      <c r="AAY60" s="763"/>
      <c r="AAZ60" s="761">
        <v>1</v>
      </c>
      <c r="ABA60" s="761">
        <v>1</v>
      </c>
      <c r="ABB60" s="761">
        <v>1</v>
      </c>
      <c r="ABC60" s="761">
        <v>1</v>
      </c>
      <c r="ABD60" s="762">
        <v>0.65</v>
      </c>
      <c r="ABE60" s="763"/>
      <c r="ABF60" s="763"/>
      <c r="ABG60" s="761">
        <v>1</v>
      </c>
      <c r="ABH60" s="761">
        <v>1</v>
      </c>
      <c r="ABI60" s="761">
        <v>1</v>
      </c>
      <c r="ABJ60" s="761">
        <v>1</v>
      </c>
      <c r="ABK60" s="762">
        <v>0.65</v>
      </c>
      <c r="ABL60" s="763"/>
      <c r="ABM60" s="763"/>
      <c r="ABN60" s="761">
        <v>1</v>
      </c>
      <c r="ABO60" s="761">
        <v>1</v>
      </c>
      <c r="ABP60" s="761">
        <v>1</v>
      </c>
      <c r="ABQ60" s="761">
        <v>1</v>
      </c>
      <c r="ABR60" s="762">
        <v>0.65</v>
      </c>
      <c r="ABS60" s="763"/>
      <c r="ABT60" s="763"/>
      <c r="ABU60" s="761">
        <v>1</v>
      </c>
      <c r="ABV60" s="761">
        <v>1</v>
      </c>
      <c r="ABW60" s="761">
        <v>1</v>
      </c>
      <c r="ABX60" s="761">
        <v>1</v>
      </c>
      <c r="ABY60" s="762">
        <v>0.65</v>
      </c>
      <c r="ABZ60" s="763"/>
      <c r="ACA60" s="763"/>
      <c r="ACB60" s="761">
        <v>1</v>
      </c>
      <c r="ACC60" s="761">
        <v>1</v>
      </c>
      <c r="ACD60" s="761">
        <v>1</v>
      </c>
      <c r="ACE60" s="761">
        <v>1</v>
      </c>
      <c r="ACF60" s="762">
        <v>0.65</v>
      </c>
      <c r="ACG60" s="763"/>
      <c r="ACH60" s="763"/>
      <c r="ACI60" s="761">
        <v>0</v>
      </c>
      <c r="ACJ60" s="761">
        <v>1</v>
      </c>
      <c r="ACK60" s="761">
        <v>1</v>
      </c>
      <c r="ACL60" s="761">
        <v>1</v>
      </c>
      <c r="ACM60" s="762">
        <v>0.65</v>
      </c>
      <c r="ACN60" s="763"/>
      <c r="ACO60" s="763"/>
      <c r="ACP60" s="761">
        <v>1</v>
      </c>
      <c r="ACQ60" s="761">
        <v>1</v>
      </c>
      <c r="ACR60" s="761">
        <v>1</v>
      </c>
      <c r="ACS60" s="761">
        <v>1</v>
      </c>
      <c r="ACT60" s="762">
        <v>0.65</v>
      </c>
      <c r="ACU60" s="763"/>
      <c r="ACV60" s="763"/>
      <c r="ACW60" s="761">
        <v>1</v>
      </c>
      <c r="ACX60" s="761">
        <v>1</v>
      </c>
      <c r="ACY60" s="761">
        <v>1</v>
      </c>
      <c r="ACZ60" s="761">
        <v>1</v>
      </c>
      <c r="ADA60" s="762">
        <v>0.65</v>
      </c>
      <c r="ADB60" s="763"/>
      <c r="ADC60" s="763"/>
      <c r="ADD60" s="761">
        <v>1</v>
      </c>
      <c r="ADE60" s="761">
        <v>1</v>
      </c>
      <c r="ADF60" s="761">
        <v>1</v>
      </c>
      <c r="ADG60" s="761">
        <v>1</v>
      </c>
      <c r="ADH60" s="762">
        <v>0</v>
      </c>
      <c r="ADI60" s="763"/>
      <c r="ADJ60" s="763"/>
      <c r="ADK60" s="761">
        <v>1</v>
      </c>
      <c r="ADL60" s="761">
        <v>1</v>
      </c>
      <c r="ADM60" s="761">
        <v>1</v>
      </c>
      <c r="ADN60" s="761">
        <v>1</v>
      </c>
      <c r="ADO60" s="762">
        <v>0.65</v>
      </c>
      <c r="ADP60" s="763"/>
      <c r="ADQ60" s="763"/>
      <c r="ADR60" s="761">
        <v>1</v>
      </c>
      <c r="ADS60" s="761">
        <v>1</v>
      </c>
      <c r="ADT60" s="761">
        <v>1</v>
      </c>
      <c r="ADU60" s="761">
        <v>1</v>
      </c>
      <c r="ADV60" s="762">
        <v>0.65</v>
      </c>
      <c r="ADW60" s="763"/>
      <c r="ADX60" s="763"/>
      <c r="ADY60" s="761">
        <v>1</v>
      </c>
      <c r="ADZ60" s="761">
        <v>1</v>
      </c>
      <c r="AEA60" s="761">
        <v>1</v>
      </c>
      <c r="AEB60" s="761">
        <v>1</v>
      </c>
      <c r="AEC60" s="762">
        <v>0.65</v>
      </c>
      <c r="AED60" s="763"/>
      <c r="AEE60" s="763"/>
      <c r="AEF60" s="761">
        <v>1</v>
      </c>
      <c r="AEG60" s="761">
        <v>1</v>
      </c>
      <c r="AEH60" s="761">
        <v>1</v>
      </c>
      <c r="AEI60" s="761">
        <v>1</v>
      </c>
      <c r="AEJ60" s="762">
        <v>0.65</v>
      </c>
      <c r="AEK60" s="763"/>
      <c r="AEL60" s="763"/>
      <c r="AEM60" s="761">
        <v>1</v>
      </c>
      <c r="AEN60" s="761">
        <v>1</v>
      </c>
      <c r="AEO60" s="761">
        <v>1</v>
      </c>
      <c r="AEP60" s="761">
        <v>0</v>
      </c>
      <c r="AEQ60" s="762">
        <v>0.65</v>
      </c>
      <c r="AER60" s="763"/>
      <c r="AES60" s="763"/>
      <c r="AET60" s="761">
        <v>1</v>
      </c>
      <c r="AEU60" s="761">
        <v>1</v>
      </c>
      <c r="AEV60" s="761">
        <v>1</v>
      </c>
      <c r="AEW60" s="761">
        <v>1</v>
      </c>
      <c r="AEX60" s="762">
        <v>0.65</v>
      </c>
      <c r="AEY60" s="763"/>
      <c r="AEZ60" s="763"/>
      <c r="AFA60" s="761">
        <v>1</v>
      </c>
      <c r="AFB60" s="761">
        <v>1</v>
      </c>
      <c r="AFC60" s="761">
        <v>1</v>
      </c>
      <c r="AFD60" s="761">
        <v>1</v>
      </c>
      <c r="AFE60" s="762">
        <v>0.65</v>
      </c>
      <c r="AFF60" s="763"/>
      <c r="AFG60" s="763"/>
      <c r="AFH60" s="761">
        <v>1</v>
      </c>
      <c r="AFI60" s="761">
        <v>1</v>
      </c>
      <c r="AFJ60" s="761">
        <v>1</v>
      </c>
      <c r="AFK60" s="761">
        <v>1</v>
      </c>
      <c r="AFL60" s="762">
        <v>0.65</v>
      </c>
      <c r="AFM60" s="763"/>
      <c r="AFN60" s="763"/>
      <c r="AFO60" s="761">
        <v>1</v>
      </c>
      <c r="AFP60" s="761">
        <v>1</v>
      </c>
      <c r="AFQ60" s="761">
        <v>1</v>
      </c>
      <c r="AFR60" s="761">
        <v>1</v>
      </c>
      <c r="AFS60" s="762">
        <v>0.65</v>
      </c>
      <c r="AFT60" s="763"/>
      <c r="AFU60" s="763"/>
      <c r="AFV60" s="761">
        <v>1</v>
      </c>
      <c r="AFW60" s="761">
        <v>1</v>
      </c>
      <c r="AFX60" s="761">
        <v>1</v>
      </c>
      <c r="AFY60" s="761">
        <v>1</v>
      </c>
      <c r="AFZ60" s="762">
        <v>0.65</v>
      </c>
      <c r="AGA60" s="763"/>
      <c r="AGB60" s="763"/>
      <c r="AGC60" s="761">
        <v>1</v>
      </c>
      <c r="AGD60" s="761">
        <v>1</v>
      </c>
      <c r="AGE60" s="761">
        <v>1</v>
      </c>
      <c r="AGF60" s="761">
        <v>1</v>
      </c>
      <c r="AGG60" s="762">
        <v>0.65</v>
      </c>
      <c r="AGH60" s="763"/>
      <c r="AGI60" s="763"/>
      <c r="AGJ60" s="761">
        <v>0</v>
      </c>
      <c r="AGK60" s="761">
        <v>0</v>
      </c>
      <c r="AGL60" s="761">
        <v>0</v>
      </c>
      <c r="AGM60" s="761">
        <v>0</v>
      </c>
      <c r="AGN60" s="761">
        <v>0</v>
      </c>
      <c r="AGO60" s="763"/>
      <c r="AGP60" s="763"/>
      <c r="AGQ60" s="761">
        <v>1</v>
      </c>
      <c r="AGR60" s="761">
        <v>1</v>
      </c>
      <c r="AGS60" s="761">
        <v>1</v>
      </c>
      <c r="AGT60" s="761">
        <v>1</v>
      </c>
      <c r="AGU60" s="762">
        <v>0.65</v>
      </c>
      <c r="AGV60" s="763"/>
      <c r="AGW60" s="763"/>
      <c r="AGX60" s="761">
        <v>1</v>
      </c>
      <c r="AGY60" s="761">
        <v>1</v>
      </c>
      <c r="AGZ60" s="761">
        <v>1</v>
      </c>
      <c r="AHA60" s="761">
        <v>1</v>
      </c>
      <c r="AHB60" s="762">
        <v>0.65</v>
      </c>
      <c r="AHC60" s="763"/>
      <c r="AHD60" s="763"/>
      <c r="AHE60" s="761">
        <v>1</v>
      </c>
      <c r="AHF60" s="761">
        <v>1</v>
      </c>
      <c r="AHG60" s="761">
        <v>1</v>
      </c>
      <c r="AHH60" s="761">
        <v>1</v>
      </c>
      <c r="AHI60" s="762">
        <v>0</v>
      </c>
      <c r="AHJ60" s="763"/>
      <c r="AHK60" s="763"/>
      <c r="AHL60" s="761">
        <v>1</v>
      </c>
      <c r="AHM60" s="761">
        <v>1</v>
      </c>
      <c r="AHN60" s="761">
        <v>1</v>
      </c>
      <c r="AHO60" s="761">
        <v>1</v>
      </c>
      <c r="AHP60" s="762">
        <v>0.65</v>
      </c>
      <c r="AHQ60" s="763"/>
      <c r="AHR60" s="763"/>
      <c r="AHS60" s="761">
        <v>1</v>
      </c>
      <c r="AHT60" s="761">
        <v>1</v>
      </c>
      <c r="AHU60" s="761">
        <v>1</v>
      </c>
      <c r="AHV60" s="761">
        <v>1</v>
      </c>
      <c r="AHW60" s="762">
        <v>0.65</v>
      </c>
      <c r="AHX60" s="763"/>
      <c r="AHY60" s="763"/>
      <c r="AHZ60" s="761">
        <v>1</v>
      </c>
      <c r="AIA60" s="761">
        <v>1</v>
      </c>
      <c r="AIB60" s="761">
        <v>1</v>
      </c>
      <c r="AIC60" s="761">
        <v>1</v>
      </c>
      <c r="AID60" s="762">
        <v>0.65</v>
      </c>
      <c r="AIE60" s="763"/>
      <c r="AIF60" s="763"/>
      <c r="AIG60" s="761">
        <v>1</v>
      </c>
      <c r="AIH60" s="761">
        <v>1</v>
      </c>
      <c r="AII60" s="761">
        <v>1</v>
      </c>
      <c r="AIJ60" s="761">
        <v>1</v>
      </c>
      <c r="AIK60" s="762">
        <v>0.65</v>
      </c>
      <c r="AIL60" s="763"/>
      <c r="AIM60" s="763"/>
      <c r="AIN60" s="761">
        <v>1</v>
      </c>
      <c r="AIO60" s="761">
        <v>1</v>
      </c>
      <c r="AIP60" s="761">
        <v>1</v>
      </c>
      <c r="AIQ60" s="761">
        <v>1</v>
      </c>
      <c r="AIR60" s="762">
        <v>0.65</v>
      </c>
      <c r="AIS60" s="763"/>
      <c r="AIT60" s="763"/>
      <c r="AIU60" s="761">
        <v>1</v>
      </c>
      <c r="AIV60" s="761">
        <v>1</v>
      </c>
      <c r="AIW60" s="761">
        <v>1</v>
      </c>
      <c r="AIX60" s="761">
        <v>1</v>
      </c>
      <c r="AIY60" s="762">
        <v>0.65</v>
      </c>
      <c r="AIZ60" s="763"/>
      <c r="AJA60" s="763"/>
      <c r="AJB60" s="761">
        <v>1</v>
      </c>
      <c r="AJC60" s="761">
        <v>1</v>
      </c>
      <c r="AJD60" s="761">
        <v>1</v>
      </c>
      <c r="AJE60" s="761">
        <v>1</v>
      </c>
      <c r="AJF60" s="762">
        <v>0.65</v>
      </c>
      <c r="AJG60" s="763"/>
      <c r="AJH60" s="763"/>
      <c r="AJI60" s="761">
        <v>1</v>
      </c>
      <c r="AJJ60" s="761">
        <v>1</v>
      </c>
      <c r="AJK60" s="761">
        <v>1</v>
      </c>
      <c r="AJL60" s="761">
        <v>1</v>
      </c>
      <c r="AJM60" s="762">
        <v>0.65</v>
      </c>
      <c r="AJN60" s="763"/>
      <c r="AJO60" s="763"/>
      <c r="AJP60" s="761">
        <v>1</v>
      </c>
      <c r="AJQ60" s="761">
        <v>1</v>
      </c>
      <c r="AJR60" s="761">
        <v>1</v>
      </c>
      <c r="AJS60" s="761">
        <v>1</v>
      </c>
      <c r="AJT60" s="762">
        <v>0.65</v>
      </c>
      <c r="AJU60" s="763"/>
      <c r="AJV60" s="763"/>
      <c r="AJW60" s="761">
        <v>1</v>
      </c>
      <c r="AJX60" s="761">
        <v>1</v>
      </c>
      <c r="AJY60" s="761">
        <v>1</v>
      </c>
      <c r="AJZ60" s="761">
        <v>1</v>
      </c>
      <c r="AKA60" s="762">
        <v>0.65</v>
      </c>
      <c r="AKB60" s="763"/>
      <c r="AKC60" s="763"/>
      <c r="AKD60" s="761">
        <v>1</v>
      </c>
      <c r="AKE60" s="761">
        <v>1</v>
      </c>
      <c r="AKF60" s="761">
        <v>1</v>
      </c>
      <c r="AKG60" s="761">
        <v>1</v>
      </c>
      <c r="AKH60" s="762">
        <v>0.65</v>
      </c>
      <c r="AKI60" s="763"/>
      <c r="AKJ60" s="763"/>
      <c r="AKK60" s="761">
        <v>1</v>
      </c>
      <c r="AKL60" s="761">
        <v>1</v>
      </c>
      <c r="AKM60" s="761">
        <v>1</v>
      </c>
      <c r="AKN60" s="761">
        <v>1</v>
      </c>
      <c r="AKO60" s="762">
        <v>0.65</v>
      </c>
      <c r="AKP60" s="763"/>
      <c r="AKQ60" s="763"/>
      <c r="AKR60" s="761">
        <v>1</v>
      </c>
      <c r="AKS60" s="761">
        <v>1</v>
      </c>
      <c r="AKT60" s="761">
        <v>0</v>
      </c>
      <c r="AKU60" s="761">
        <v>1</v>
      </c>
      <c r="AKV60" s="762">
        <v>0.65</v>
      </c>
      <c r="AKW60" s="763"/>
      <c r="AKX60" s="763"/>
      <c r="AKY60" s="761">
        <v>1</v>
      </c>
      <c r="AKZ60" s="761">
        <v>1</v>
      </c>
      <c r="ALA60" s="761">
        <v>1</v>
      </c>
      <c r="ALB60" s="761">
        <v>1</v>
      </c>
      <c r="ALC60" s="762">
        <v>0.65</v>
      </c>
      <c r="ALD60" s="763"/>
      <c r="ALE60" s="763"/>
      <c r="ALF60" s="761">
        <v>1</v>
      </c>
      <c r="ALG60" s="761">
        <v>1</v>
      </c>
      <c r="ALH60" s="761">
        <v>1</v>
      </c>
      <c r="ALI60" s="761">
        <v>1</v>
      </c>
      <c r="ALJ60" s="762">
        <v>0.65</v>
      </c>
      <c r="ALK60" s="763"/>
      <c r="ALL60" s="763"/>
      <c r="ALM60" s="761">
        <v>1</v>
      </c>
      <c r="ALN60" s="761">
        <v>1</v>
      </c>
      <c r="ALO60" s="761">
        <v>1</v>
      </c>
      <c r="ALP60" s="761">
        <v>1</v>
      </c>
      <c r="ALQ60" s="762">
        <v>0.65</v>
      </c>
      <c r="ALR60" s="763"/>
      <c r="ALS60" s="763"/>
      <c r="ALT60" s="761">
        <v>1</v>
      </c>
      <c r="ALU60" s="761">
        <v>1</v>
      </c>
      <c r="ALV60" s="761">
        <v>1</v>
      </c>
      <c r="ALW60" s="761">
        <v>1</v>
      </c>
      <c r="ALX60" s="762">
        <v>0.65</v>
      </c>
      <c r="ALY60" s="763"/>
      <c r="ALZ60" s="763"/>
      <c r="AMA60" s="761">
        <v>1</v>
      </c>
      <c r="AMB60" s="761">
        <v>1</v>
      </c>
      <c r="AMC60" s="761">
        <v>1</v>
      </c>
      <c r="AMD60" s="761">
        <v>1</v>
      </c>
      <c r="AME60" s="762">
        <v>0.65</v>
      </c>
      <c r="AMF60" s="763"/>
      <c r="AMG60" s="763"/>
      <c r="AMH60" s="761">
        <v>1</v>
      </c>
      <c r="AMI60" s="761">
        <v>1</v>
      </c>
      <c r="AMJ60" s="761">
        <v>1</v>
      </c>
      <c r="AMK60" s="761">
        <v>0</v>
      </c>
      <c r="AML60" s="762">
        <v>0</v>
      </c>
      <c r="AMM60" s="763"/>
      <c r="AMN60" s="763"/>
      <c r="AMO60" s="761">
        <v>1</v>
      </c>
      <c r="AMP60" s="761">
        <v>1</v>
      </c>
      <c r="AMQ60" s="761">
        <v>1</v>
      </c>
      <c r="AMR60" s="761">
        <v>0</v>
      </c>
      <c r="AMS60" s="762">
        <v>0</v>
      </c>
      <c r="AMT60" s="763"/>
      <c r="AMU60" s="763"/>
      <c r="AMV60" s="761">
        <v>1</v>
      </c>
      <c r="AMW60" s="761">
        <v>1</v>
      </c>
      <c r="AMX60" s="761">
        <v>0</v>
      </c>
      <c r="AMY60" s="761">
        <v>1</v>
      </c>
      <c r="AMZ60" s="762">
        <v>0.65</v>
      </c>
      <c r="ANA60" s="763"/>
      <c r="ANB60" s="763"/>
      <c r="ANC60" s="761">
        <v>1</v>
      </c>
      <c r="AND60" s="761">
        <v>1</v>
      </c>
      <c r="ANE60" s="761">
        <v>1</v>
      </c>
      <c r="ANF60" s="761">
        <v>1</v>
      </c>
      <c r="ANG60" s="762">
        <v>0.65</v>
      </c>
      <c r="ANH60" s="763"/>
      <c r="ANI60" s="763"/>
      <c r="ANJ60" s="761">
        <v>1</v>
      </c>
      <c r="ANK60" s="761">
        <v>1</v>
      </c>
      <c r="ANL60" s="761">
        <v>1</v>
      </c>
      <c r="ANM60" s="761">
        <v>1</v>
      </c>
      <c r="ANN60" s="762">
        <v>0.65</v>
      </c>
      <c r="ANO60" s="763"/>
      <c r="ANP60" s="763"/>
      <c r="ANQ60" s="761">
        <v>1</v>
      </c>
      <c r="ANR60" s="761">
        <v>1</v>
      </c>
      <c r="ANS60" s="761">
        <v>1</v>
      </c>
      <c r="ANT60" s="761">
        <v>1</v>
      </c>
      <c r="ANU60" s="762">
        <v>0.65</v>
      </c>
      <c r="ANV60" s="763"/>
      <c r="ANW60" s="763"/>
      <c r="ANX60" s="761">
        <v>1</v>
      </c>
      <c r="ANY60" s="761">
        <v>1</v>
      </c>
      <c r="ANZ60" s="761">
        <v>1</v>
      </c>
      <c r="AOA60" s="761">
        <v>1</v>
      </c>
      <c r="AOB60" s="762">
        <v>0.65</v>
      </c>
      <c r="AOC60" s="763"/>
      <c r="AOD60" s="763"/>
      <c r="AOE60" s="761">
        <v>1</v>
      </c>
      <c r="AOF60" s="761">
        <v>1</v>
      </c>
      <c r="AOG60" s="761">
        <v>1</v>
      </c>
      <c r="AOH60" s="761">
        <v>1</v>
      </c>
      <c r="AOI60" s="762">
        <v>0.65</v>
      </c>
      <c r="AOJ60" s="763"/>
      <c r="AOK60" s="763"/>
      <c r="AOL60" s="761">
        <v>1</v>
      </c>
      <c r="AOM60" s="761">
        <v>1</v>
      </c>
      <c r="AON60" s="761">
        <v>1</v>
      </c>
      <c r="AOO60" s="761">
        <v>1</v>
      </c>
      <c r="AOP60" s="762">
        <v>0.65</v>
      </c>
      <c r="AOQ60" s="763"/>
      <c r="AOR60" s="763"/>
      <c r="AOS60" s="761">
        <v>1</v>
      </c>
      <c r="AOT60" s="761">
        <v>1</v>
      </c>
      <c r="AOU60" s="761">
        <v>1</v>
      </c>
      <c r="AOV60" s="761">
        <v>1</v>
      </c>
      <c r="AOW60" s="762">
        <v>0.65</v>
      </c>
    </row>
    <row r="61" spans="1:1089" s="757" customFormat="1" ht="10.5" customHeight="1">
      <c r="A61" s="771" t="s">
        <v>76</v>
      </c>
      <c r="B61" s="771" t="s">
        <v>215</v>
      </c>
      <c r="C61" s="771" t="s">
        <v>216</v>
      </c>
      <c r="D61" s="771" t="s">
        <v>144</v>
      </c>
      <c r="E61" s="771" t="s">
        <v>214</v>
      </c>
      <c r="G61" s="717"/>
      <c r="H61" s="716"/>
      <c r="I61" s="716"/>
      <c r="J61" s="716"/>
      <c r="K61" s="716"/>
      <c r="L61" s="718"/>
      <c r="M61" s="717"/>
      <c r="N61" s="717"/>
      <c r="O61" s="716"/>
      <c r="P61" s="716"/>
      <c r="Q61" s="716"/>
      <c r="R61" s="716"/>
      <c r="S61" s="718"/>
      <c r="T61" s="717"/>
      <c r="U61" s="717"/>
      <c r="V61" s="716"/>
      <c r="W61" s="716"/>
      <c r="X61" s="716"/>
      <c r="Y61" s="716"/>
      <c r="Z61" s="718"/>
      <c r="AA61" s="717"/>
      <c r="AB61" s="717"/>
      <c r="AC61" s="716"/>
      <c r="AD61" s="716"/>
      <c r="AE61" s="716"/>
      <c r="AF61" s="716"/>
      <c r="AG61" s="718"/>
      <c r="AH61" s="717"/>
      <c r="AI61" s="717"/>
      <c r="AJ61" s="716"/>
      <c r="AK61" s="716"/>
      <c r="AL61" s="716"/>
      <c r="AM61" s="716"/>
      <c r="AN61" s="718"/>
      <c r="AO61" s="717"/>
      <c r="AP61" s="717"/>
      <c r="AQ61" s="716"/>
      <c r="AR61" s="716"/>
      <c r="AS61" s="716"/>
      <c r="AT61" s="716"/>
      <c r="AU61" s="718"/>
      <c r="AV61" s="717"/>
      <c r="AW61" s="717"/>
      <c r="AX61" s="716"/>
      <c r="AY61" s="716"/>
      <c r="AZ61" s="716"/>
      <c r="BA61" s="716"/>
      <c r="BB61" s="718"/>
      <c r="BC61" s="717"/>
      <c r="BD61" s="717"/>
      <c r="BE61" s="716"/>
      <c r="BF61" s="716"/>
      <c r="BG61" s="716"/>
      <c r="BH61" s="716"/>
      <c r="BI61" s="718"/>
      <c r="BJ61" s="717"/>
      <c r="BK61" s="717"/>
      <c r="BL61" s="716"/>
      <c r="BM61" s="716"/>
      <c r="BN61" s="716"/>
      <c r="BO61" s="716"/>
      <c r="BP61" s="718"/>
      <c r="BQ61" s="717"/>
      <c r="BR61" s="717"/>
      <c r="BS61" s="716"/>
      <c r="BT61" s="716"/>
      <c r="BU61" s="716"/>
      <c r="BV61" s="716"/>
      <c r="BW61" s="718"/>
      <c r="BX61" s="717"/>
      <c r="BY61" s="717"/>
      <c r="BZ61" s="716"/>
      <c r="CA61" s="716"/>
      <c r="CB61" s="716"/>
      <c r="CC61" s="716"/>
      <c r="CD61" s="718"/>
      <c r="CE61" s="717"/>
      <c r="CF61" s="717"/>
      <c r="CG61" s="716"/>
      <c r="CH61" s="716"/>
      <c r="CI61" s="716"/>
      <c r="CJ61" s="716"/>
      <c r="CK61" s="718"/>
      <c r="CL61" s="717"/>
      <c r="CM61" s="717"/>
      <c r="CN61" s="716"/>
      <c r="CO61" s="716"/>
      <c r="CP61" s="716"/>
      <c r="CQ61" s="716"/>
      <c r="CR61" s="718"/>
      <c r="CS61" s="717"/>
      <c r="CT61" s="717"/>
      <c r="CU61" s="716"/>
      <c r="CV61" s="716"/>
      <c r="CW61" s="716"/>
      <c r="CX61" s="716"/>
      <c r="CY61" s="718"/>
      <c r="CZ61" s="717"/>
      <c r="DA61" s="717"/>
      <c r="DB61" s="716"/>
      <c r="DC61" s="716"/>
      <c r="DD61" s="716"/>
      <c r="DE61" s="716"/>
      <c r="DF61" s="718"/>
      <c r="DG61" s="717"/>
      <c r="DH61" s="717"/>
      <c r="DI61" s="716"/>
      <c r="DJ61" s="716"/>
      <c r="DK61" s="716"/>
      <c r="DL61" s="716"/>
      <c r="DM61" s="718"/>
      <c r="DN61" s="717"/>
      <c r="DO61" s="717"/>
      <c r="DP61" s="716"/>
      <c r="DQ61" s="716"/>
      <c r="DR61" s="716"/>
      <c r="DS61" s="716"/>
      <c r="DT61" s="718"/>
      <c r="DU61" s="717"/>
      <c r="DV61" s="717"/>
      <c r="DW61" s="716"/>
      <c r="DX61" s="716"/>
      <c r="DY61" s="716"/>
      <c r="DZ61" s="716"/>
      <c r="EA61" s="718"/>
      <c r="EB61" s="717"/>
      <c r="EC61" s="717"/>
      <c r="ED61" s="716"/>
      <c r="EE61" s="716"/>
      <c r="EF61" s="716"/>
      <c r="EG61" s="716"/>
      <c r="EH61" s="718"/>
      <c r="EI61" s="717"/>
      <c r="EJ61" s="717"/>
      <c r="EK61" s="716"/>
      <c r="EL61" s="716"/>
      <c r="EM61" s="716"/>
      <c r="EN61" s="716"/>
      <c r="EO61" s="718"/>
      <c r="EP61" s="717"/>
      <c r="EQ61" s="717"/>
      <c r="ER61" s="716"/>
      <c r="ES61" s="716"/>
      <c r="ET61" s="716"/>
      <c r="EU61" s="716"/>
      <c r="EV61" s="718"/>
      <c r="EW61" s="717"/>
      <c r="EX61" s="717"/>
      <c r="EY61" s="716"/>
      <c r="EZ61" s="716"/>
      <c r="FA61" s="716"/>
      <c r="FB61" s="716"/>
      <c r="FC61" s="718"/>
      <c r="FD61" s="717"/>
      <c r="FE61" s="717"/>
      <c r="FF61" s="716"/>
      <c r="FG61" s="716"/>
      <c r="FH61" s="716"/>
      <c r="FI61" s="716"/>
      <c r="FJ61" s="718"/>
      <c r="FK61" s="717"/>
      <c r="FL61" s="717"/>
      <c r="FM61" s="716"/>
      <c r="FN61" s="716"/>
      <c r="FO61" s="716"/>
      <c r="FP61" s="716"/>
      <c r="FQ61" s="718"/>
      <c r="FR61" s="717"/>
      <c r="FS61" s="717"/>
      <c r="FT61" s="716"/>
      <c r="FU61" s="716"/>
      <c r="FV61" s="716"/>
      <c r="FW61" s="716"/>
      <c r="FX61" s="718"/>
      <c r="FY61" s="717"/>
      <c r="FZ61" s="717"/>
      <c r="GA61" s="716"/>
      <c r="GB61" s="716"/>
      <c r="GC61" s="716"/>
      <c r="GD61" s="716"/>
      <c r="GE61" s="718"/>
      <c r="GF61" s="717"/>
      <c r="GG61" s="717"/>
      <c r="GH61" s="716"/>
      <c r="GI61" s="716"/>
      <c r="GJ61" s="716"/>
      <c r="GK61" s="716"/>
      <c r="GL61" s="718"/>
      <c r="GM61" s="717"/>
      <c r="GN61" s="717"/>
      <c r="GO61" s="716"/>
      <c r="GP61" s="716"/>
      <c r="GQ61" s="716"/>
      <c r="GR61" s="716"/>
      <c r="GS61" s="718"/>
      <c r="GT61" s="717"/>
      <c r="GU61" s="717"/>
      <c r="GV61" s="716"/>
      <c r="GW61" s="716"/>
      <c r="GX61" s="716"/>
      <c r="GY61" s="716"/>
      <c r="GZ61" s="718"/>
      <c r="HA61" s="717"/>
      <c r="HB61" s="717"/>
      <c r="HC61" s="716"/>
      <c r="HD61" s="716"/>
      <c r="HE61" s="716"/>
      <c r="HF61" s="716"/>
      <c r="HG61" s="718"/>
      <c r="HH61" s="717"/>
      <c r="HI61" s="717"/>
      <c r="HJ61" s="716"/>
      <c r="HK61" s="716"/>
      <c r="HL61" s="716"/>
      <c r="HM61" s="716"/>
      <c r="HN61" s="718"/>
      <c r="HO61" s="717"/>
      <c r="HP61" s="717"/>
      <c r="HQ61" s="716"/>
      <c r="HR61" s="716"/>
      <c r="HS61" s="716"/>
      <c r="HT61" s="716"/>
      <c r="HU61" s="718"/>
      <c r="HV61" s="717"/>
      <c r="HW61" s="717"/>
      <c r="HX61" s="716"/>
      <c r="HY61" s="716"/>
      <c r="HZ61" s="716"/>
      <c r="IA61" s="716"/>
      <c r="IB61" s="718"/>
      <c r="IC61" s="717"/>
      <c r="ID61" s="717"/>
      <c r="IE61" s="716"/>
      <c r="IF61" s="716"/>
      <c r="IG61" s="716"/>
      <c r="IH61" s="716"/>
      <c r="II61" s="718"/>
      <c r="IJ61" s="717"/>
      <c r="IK61" s="717"/>
      <c r="IL61" s="716"/>
      <c r="IM61" s="716"/>
      <c r="IN61" s="716"/>
      <c r="IO61" s="716"/>
      <c r="IP61" s="718"/>
      <c r="IQ61" s="717"/>
      <c r="IR61" s="717"/>
      <c r="IS61" s="716"/>
      <c r="IT61" s="716"/>
      <c r="IU61" s="716"/>
      <c r="IV61" s="716"/>
      <c r="IW61" s="718"/>
      <c r="IX61" s="717"/>
      <c r="IY61" s="717"/>
      <c r="IZ61" s="716"/>
      <c r="JA61" s="716"/>
      <c r="JB61" s="716"/>
      <c r="JC61" s="716"/>
      <c r="JD61" s="718"/>
      <c r="JE61" s="717"/>
      <c r="JF61" s="717"/>
      <c r="JG61" s="716"/>
      <c r="JH61" s="716"/>
      <c r="JI61" s="716"/>
      <c r="JJ61" s="716"/>
      <c r="JK61" s="717">
        <v>0</v>
      </c>
      <c r="JL61" s="717">
        <v>0</v>
      </c>
      <c r="JM61" s="717">
        <v>1</v>
      </c>
      <c r="JN61" s="716">
        <v>1</v>
      </c>
      <c r="JO61" s="716">
        <v>1</v>
      </c>
      <c r="JP61" s="716">
        <v>1</v>
      </c>
      <c r="JQ61" s="716">
        <v>0.65</v>
      </c>
      <c r="JR61" s="717">
        <v>0</v>
      </c>
      <c r="JS61" s="717">
        <v>0</v>
      </c>
      <c r="JT61" s="717">
        <v>1</v>
      </c>
      <c r="JU61" s="716">
        <v>1</v>
      </c>
      <c r="JV61" s="716">
        <v>1</v>
      </c>
      <c r="JW61" s="716">
        <v>1</v>
      </c>
      <c r="JX61" s="716">
        <v>0.65</v>
      </c>
      <c r="JY61" s="717">
        <v>0</v>
      </c>
      <c r="JZ61" s="717">
        <v>0</v>
      </c>
      <c r="KA61" s="716">
        <v>1</v>
      </c>
      <c r="KB61" s="716">
        <v>1</v>
      </c>
      <c r="KC61" s="716">
        <v>1</v>
      </c>
      <c r="KD61" s="716">
        <v>1</v>
      </c>
      <c r="KE61" s="718">
        <v>0.65</v>
      </c>
      <c r="KF61" s="717">
        <v>0</v>
      </c>
      <c r="KG61" s="717">
        <v>0</v>
      </c>
      <c r="KH61" s="716">
        <v>1</v>
      </c>
      <c r="KI61" s="716">
        <v>1</v>
      </c>
      <c r="KJ61" s="717">
        <v>0</v>
      </c>
      <c r="KK61" s="717">
        <v>0</v>
      </c>
      <c r="KL61" s="718">
        <v>0.65</v>
      </c>
      <c r="KM61" s="717">
        <v>0</v>
      </c>
      <c r="KN61" s="717">
        <v>0</v>
      </c>
      <c r="KO61" s="716">
        <v>1</v>
      </c>
      <c r="KP61" s="716">
        <v>1</v>
      </c>
      <c r="KQ61" s="717">
        <v>0</v>
      </c>
      <c r="KR61" s="716">
        <v>1</v>
      </c>
      <c r="KS61" s="718">
        <v>0.65</v>
      </c>
      <c r="KT61" s="717">
        <v>0</v>
      </c>
      <c r="KU61" s="717">
        <v>0</v>
      </c>
      <c r="KV61" s="717">
        <v>0</v>
      </c>
      <c r="KW61" s="716">
        <v>1</v>
      </c>
      <c r="KX61" s="716">
        <v>1</v>
      </c>
      <c r="KY61" s="716">
        <v>1</v>
      </c>
      <c r="KZ61" s="718">
        <v>0.65</v>
      </c>
      <c r="LA61" s="717">
        <v>0</v>
      </c>
      <c r="LB61" s="717">
        <v>0</v>
      </c>
      <c r="LC61" s="716">
        <v>1</v>
      </c>
      <c r="LD61" s="716">
        <v>1</v>
      </c>
      <c r="LE61" s="716">
        <v>1</v>
      </c>
      <c r="LF61" s="716">
        <v>1</v>
      </c>
      <c r="LG61" s="718">
        <v>0.65</v>
      </c>
      <c r="LH61" s="717">
        <v>0</v>
      </c>
      <c r="LI61" s="717">
        <v>0</v>
      </c>
      <c r="LJ61" s="716">
        <v>1</v>
      </c>
      <c r="LK61" s="716">
        <v>1</v>
      </c>
      <c r="LL61" s="716">
        <v>1</v>
      </c>
      <c r="LM61" s="716">
        <v>1</v>
      </c>
      <c r="LN61" s="718">
        <v>0.65</v>
      </c>
      <c r="LO61" s="717">
        <v>0</v>
      </c>
      <c r="LP61" s="717">
        <v>0</v>
      </c>
      <c r="LQ61" s="716">
        <v>1</v>
      </c>
      <c r="LR61" s="716">
        <v>1</v>
      </c>
      <c r="LS61" s="716">
        <v>1</v>
      </c>
      <c r="LT61" s="716">
        <v>1</v>
      </c>
      <c r="LU61" s="718">
        <v>0.65</v>
      </c>
      <c r="LV61" s="717">
        <v>0</v>
      </c>
      <c r="LW61" s="717">
        <v>0</v>
      </c>
      <c r="LX61" s="716">
        <v>1</v>
      </c>
      <c r="LY61" s="716">
        <v>1</v>
      </c>
      <c r="LZ61" s="716">
        <v>1</v>
      </c>
      <c r="MA61" s="716">
        <v>1</v>
      </c>
      <c r="MB61" s="718">
        <v>0.65</v>
      </c>
      <c r="MC61" s="717">
        <v>0</v>
      </c>
      <c r="MD61" s="717">
        <v>0</v>
      </c>
      <c r="ME61" s="716">
        <v>1</v>
      </c>
      <c r="MF61" s="716">
        <v>1</v>
      </c>
      <c r="MG61" s="716">
        <v>1</v>
      </c>
      <c r="MH61" s="716">
        <v>1</v>
      </c>
      <c r="MI61" s="718">
        <v>0.65</v>
      </c>
      <c r="MJ61" s="717">
        <v>0</v>
      </c>
      <c r="MK61" s="717">
        <v>0</v>
      </c>
      <c r="ML61" s="716">
        <v>1</v>
      </c>
      <c r="MM61" s="716">
        <v>1</v>
      </c>
      <c r="MN61" s="716">
        <v>1</v>
      </c>
      <c r="MO61" s="716">
        <v>1</v>
      </c>
      <c r="MP61" s="718">
        <v>0.65</v>
      </c>
      <c r="MQ61" s="717">
        <v>0</v>
      </c>
      <c r="MR61" s="717">
        <v>0</v>
      </c>
      <c r="MS61" s="716">
        <v>1</v>
      </c>
      <c r="MT61" s="716">
        <v>1</v>
      </c>
      <c r="MU61" s="716">
        <v>1</v>
      </c>
      <c r="MV61" s="716">
        <v>1</v>
      </c>
      <c r="MW61" s="718">
        <v>0.65</v>
      </c>
      <c r="MX61" s="717">
        <v>0</v>
      </c>
      <c r="MY61" s="717">
        <v>0</v>
      </c>
      <c r="MZ61" s="716">
        <v>1</v>
      </c>
      <c r="NA61" s="716">
        <v>1</v>
      </c>
      <c r="NB61" s="716">
        <v>1</v>
      </c>
      <c r="NC61" s="716">
        <v>1</v>
      </c>
      <c r="ND61" s="718">
        <v>0.65</v>
      </c>
      <c r="NE61" s="717">
        <v>0</v>
      </c>
      <c r="NF61" s="717">
        <v>0</v>
      </c>
      <c r="NG61" s="716">
        <v>1</v>
      </c>
      <c r="NH61" s="716">
        <v>1</v>
      </c>
      <c r="NI61" s="716">
        <v>1</v>
      </c>
      <c r="NJ61" s="716">
        <v>1</v>
      </c>
      <c r="NK61" s="718">
        <v>0.65</v>
      </c>
      <c r="NL61" s="717">
        <v>0</v>
      </c>
      <c r="NM61" s="717">
        <v>0</v>
      </c>
      <c r="NN61" s="716">
        <v>1</v>
      </c>
      <c r="NO61" s="716">
        <v>1</v>
      </c>
      <c r="NP61" s="716">
        <v>1</v>
      </c>
      <c r="NQ61" s="716">
        <v>1</v>
      </c>
      <c r="NR61" s="718">
        <v>0.65</v>
      </c>
      <c r="NS61" s="717">
        <v>0</v>
      </c>
      <c r="NT61" s="717">
        <v>0</v>
      </c>
      <c r="NU61" s="716">
        <v>1</v>
      </c>
      <c r="NV61" s="716">
        <v>1</v>
      </c>
      <c r="NW61" s="716">
        <v>1</v>
      </c>
      <c r="NX61" s="716">
        <v>1</v>
      </c>
      <c r="NY61" s="718">
        <v>0.65</v>
      </c>
      <c r="NZ61" s="717">
        <v>0</v>
      </c>
      <c r="OA61" s="717">
        <v>0</v>
      </c>
      <c r="OB61" s="716">
        <v>1</v>
      </c>
      <c r="OC61" s="716">
        <v>1</v>
      </c>
      <c r="OD61" s="716">
        <v>1</v>
      </c>
      <c r="OE61" s="716">
        <v>1</v>
      </c>
      <c r="OF61" s="718">
        <v>0.65</v>
      </c>
      <c r="OG61" s="717">
        <v>0</v>
      </c>
      <c r="OH61" s="717">
        <v>0</v>
      </c>
      <c r="OI61" s="716">
        <v>1</v>
      </c>
      <c r="OJ61" s="716">
        <v>1</v>
      </c>
      <c r="OK61" s="716">
        <v>1</v>
      </c>
      <c r="OL61" s="716">
        <v>1</v>
      </c>
      <c r="OM61" s="718">
        <v>0.65</v>
      </c>
      <c r="ON61" s="717">
        <v>0</v>
      </c>
      <c r="OO61" s="717">
        <v>0</v>
      </c>
      <c r="OP61" s="716">
        <v>1</v>
      </c>
      <c r="OQ61" s="716">
        <v>1</v>
      </c>
      <c r="OR61" s="716">
        <v>1</v>
      </c>
      <c r="OS61" s="716">
        <v>1</v>
      </c>
      <c r="OT61" s="718">
        <v>0.65</v>
      </c>
      <c r="OU61" s="717">
        <v>0</v>
      </c>
      <c r="OV61" s="717">
        <v>0</v>
      </c>
      <c r="OW61" s="716">
        <v>0</v>
      </c>
      <c r="OX61" s="716">
        <v>1</v>
      </c>
      <c r="OY61" s="716">
        <v>1</v>
      </c>
      <c r="OZ61" s="716">
        <v>1</v>
      </c>
      <c r="PA61" s="718">
        <v>0.65</v>
      </c>
      <c r="PB61" s="717">
        <v>0</v>
      </c>
      <c r="PC61" s="717">
        <v>0</v>
      </c>
      <c r="PD61" s="716">
        <v>1</v>
      </c>
      <c r="PE61" s="716">
        <v>1</v>
      </c>
      <c r="PF61" s="716">
        <v>1</v>
      </c>
      <c r="PG61" s="716">
        <v>0</v>
      </c>
      <c r="PH61" s="718">
        <v>0</v>
      </c>
      <c r="PI61" s="717">
        <v>0</v>
      </c>
      <c r="PJ61" s="717">
        <v>0</v>
      </c>
      <c r="PK61" s="716">
        <v>1</v>
      </c>
      <c r="PL61" s="716">
        <v>1</v>
      </c>
      <c r="PM61" s="716">
        <v>1</v>
      </c>
      <c r="PN61" s="716">
        <v>1</v>
      </c>
      <c r="PO61" s="718">
        <v>0.65</v>
      </c>
      <c r="PP61" s="717"/>
      <c r="PQ61" s="717"/>
      <c r="PR61" s="716">
        <v>1</v>
      </c>
      <c r="PS61" s="716">
        <v>1</v>
      </c>
      <c r="PT61" s="716">
        <v>1</v>
      </c>
      <c r="PU61" s="716">
        <v>1</v>
      </c>
      <c r="PV61" s="718">
        <v>0.65</v>
      </c>
      <c r="PW61" s="717"/>
      <c r="PX61" s="717"/>
      <c r="PY61" s="716">
        <v>1</v>
      </c>
      <c r="PZ61" s="716">
        <v>1</v>
      </c>
      <c r="QA61" s="716">
        <v>1</v>
      </c>
      <c r="QB61" s="716">
        <v>1</v>
      </c>
      <c r="QC61" s="718">
        <v>0.65</v>
      </c>
      <c r="QD61" s="717"/>
      <c r="QE61" s="717"/>
      <c r="QF61" s="716">
        <v>1</v>
      </c>
      <c r="QG61" s="716">
        <v>1</v>
      </c>
      <c r="QH61" s="716">
        <v>1</v>
      </c>
      <c r="QI61" s="716">
        <v>1</v>
      </c>
      <c r="QJ61" s="718">
        <v>0.65</v>
      </c>
      <c r="QK61" s="717"/>
      <c r="QL61" s="717"/>
      <c r="QM61" s="716">
        <v>1</v>
      </c>
      <c r="QN61" s="716">
        <v>1</v>
      </c>
      <c r="QO61" s="716">
        <v>1</v>
      </c>
      <c r="QP61" s="716">
        <v>1</v>
      </c>
      <c r="QQ61" s="718">
        <v>0.65</v>
      </c>
      <c r="QR61" s="717"/>
      <c r="QS61" s="717"/>
      <c r="QT61" s="716">
        <v>0</v>
      </c>
      <c r="QU61" s="716">
        <v>0</v>
      </c>
      <c r="QV61" s="716">
        <v>0</v>
      </c>
      <c r="QW61" s="716">
        <v>0</v>
      </c>
      <c r="QX61" s="718">
        <v>0</v>
      </c>
      <c r="QY61" s="717"/>
      <c r="QZ61" s="717"/>
      <c r="RA61" s="716">
        <v>1</v>
      </c>
      <c r="RB61" s="716">
        <v>1</v>
      </c>
      <c r="RC61" s="716">
        <v>1</v>
      </c>
      <c r="RD61" s="717"/>
      <c r="RE61" s="718">
        <v>0.65</v>
      </c>
      <c r="RF61" s="717"/>
      <c r="RG61" s="717"/>
      <c r="RH61" s="716">
        <v>1</v>
      </c>
      <c r="RI61" s="716">
        <v>1</v>
      </c>
      <c r="RJ61" s="716">
        <v>1</v>
      </c>
      <c r="RK61" s="716">
        <v>1</v>
      </c>
      <c r="RL61" s="718">
        <v>0.65</v>
      </c>
      <c r="RM61" s="717"/>
      <c r="RN61" s="717"/>
      <c r="RO61" s="716">
        <v>1</v>
      </c>
      <c r="RP61" s="716">
        <v>1</v>
      </c>
      <c r="RQ61" s="716">
        <v>1</v>
      </c>
      <c r="RR61" s="716">
        <v>1</v>
      </c>
      <c r="RS61" s="718">
        <v>0.65</v>
      </c>
      <c r="RT61" s="717"/>
      <c r="RU61" s="717"/>
      <c r="RV61" s="716">
        <v>1</v>
      </c>
      <c r="RW61" s="716">
        <v>1</v>
      </c>
      <c r="RX61" s="716">
        <v>1</v>
      </c>
      <c r="RY61" s="716">
        <v>1</v>
      </c>
      <c r="RZ61" s="718">
        <v>0.65</v>
      </c>
      <c r="SA61" s="717"/>
      <c r="SB61" s="717"/>
      <c r="SC61" s="716">
        <v>1</v>
      </c>
      <c r="SD61" s="716">
        <v>1</v>
      </c>
      <c r="SE61" s="716">
        <v>1</v>
      </c>
      <c r="SF61" s="716">
        <v>1</v>
      </c>
      <c r="SG61" s="718">
        <v>0.65</v>
      </c>
      <c r="SH61" s="717"/>
      <c r="SI61" s="717"/>
      <c r="SJ61" s="716">
        <v>1</v>
      </c>
      <c r="SK61" s="716">
        <v>1</v>
      </c>
      <c r="SL61" s="716">
        <v>1</v>
      </c>
      <c r="SM61" s="716">
        <v>1</v>
      </c>
      <c r="SN61" s="718">
        <v>0.65</v>
      </c>
      <c r="SO61" s="717"/>
      <c r="SP61" s="717"/>
      <c r="SQ61" s="716">
        <v>1</v>
      </c>
      <c r="SR61" s="716">
        <v>1</v>
      </c>
      <c r="SS61" s="716">
        <v>1</v>
      </c>
      <c r="ST61" s="716">
        <v>1</v>
      </c>
      <c r="SU61" s="762">
        <v>0.65</v>
      </c>
      <c r="SV61" s="755"/>
      <c r="SW61" s="749"/>
      <c r="SX61" s="748">
        <v>1</v>
      </c>
      <c r="SY61" s="748">
        <v>1</v>
      </c>
      <c r="SZ61" s="748">
        <v>1</v>
      </c>
      <c r="TA61" s="748">
        <v>1</v>
      </c>
      <c r="TB61" s="750">
        <v>0.65</v>
      </c>
      <c r="TC61" s="749"/>
      <c r="TD61" s="749"/>
      <c r="TE61" s="748">
        <v>1</v>
      </c>
      <c r="TF61" s="748">
        <v>1</v>
      </c>
      <c r="TG61" s="748">
        <v>1</v>
      </c>
      <c r="TH61" s="748">
        <v>1</v>
      </c>
      <c r="TI61" s="750">
        <v>0</v>
      </c>
      <c r="TJ61" s="749"/>
      <c r="TK61" s="749"/>
      <c r="TL61" s="748">
        <v>1</v>
      </c>
      <c r="TM61" s="748">
        <v>1</v>
      </c>
      <c r="TN61" s="748">
        <v>1</v>
      </c>
      <c r="TO61" s="748">
        <v>1</v>
      </c>
      <c r="TP61" s="750">
        <v>0.65</v>
      </c>
      <c r="TQ61" s="749"/>
      <c r="TR61" s="749"/>
      <c r="TS61" s="748">
        <v>1</v>
      </c>
      <c r="TT61" s="748">
        <v>1</v>
      </c>
      <c r="TU61" s="748">
        <v>1</v>
      </c>
      <c r="TV61" s="748">
        <v>1</v>
      </c>
      <c r="TW61" s="750">
        <v>0.65</v>
      </c>
      <c r="TX61" s="749"/>
      <c r="TY61" s="766"/>
      <c r="TZ61" s="761">
        <v>1</v>
      </c>
      <c r="UA61" s="756">
        <v>1</v>
      </c>
      <c r="UB61" s="748">
        <v>1</v>
      </c>
      <c r="UC61" s="748">
        <v>1</v>
      </c>
      <c r="UD61" s="750">
        <v>0.65</v>
      </c>
      <c r="UE61" s="749"/>
      <c r="UF61" s="749"/>
      <c r="UG61" s="748">
        <v>1</v>
      </c>
      <c r="UH61" s="748">
        <v>1</v>
      </c>
      <c r="UI61" s="748">
        <v>1</v>
      </c>
      <c r="UJ61" s="748">
        <v>1</v>
      </c>
      <c r="UK61" s="750">
        <v>0.65</v>
      </c>
      <c r="UL61" s="749"/>
      <c r="UM61" s="749"/>
      <c r="UN61" s="748">
        <v>1</v>
      </c>
      <c r="UO61" s="748">
        <v>1</v>
      </c>
      <c r="UP61" s="748">
        <v>1</v>
      </c>
      <c r="UQ61" s="748">
        <v>1</v>
      </c>
      <c r="UR61" s="750">
        <v>0.65</v>
      </c>
      <c r="US61" s="749"/>
      <c r="UT61" s="749"/>
      <c r="UU61" s="748">
        <v>1</v>
      </c>
      <c r="UV61" s="748">
        <v>1</v>
      </c>
      <c r="UW61" s="748">
        <v>1</v>
      </c>
      <c r="UX61" s="748">
        <v>1</v>
      </c>
      <c r="UY61" s="750">
        <v>0.65</v>
      </c>
      <c r="UZ61" s="749"/>
      <c r="VA61" s="749"/>
      <c r="VB61" s="748">
        <v>1</v>
      </c>
      <c r="VC61" s="767">
        <v>1</v>
      </c>
      <c r="VD61" s="761">
        <v>1</v>
      </c>
      <c r="VE61" s="761">
        <v>1</v>
      </c>
      <c r="VF61" s="762">
        <v>0.65</v>
      </c>
      <c r="VG61" s="763"/>
      <c r="VH61" s="763"/>
      <c r="VI61" s="761">
        <v>1</v>
      </c>
      <c r="VJ61" s="761">
        <v>1</v>
      </c>
      <c r="VK61" s="761">
        <v>1</v>
      </c>
      <c r="VL61" s="761">
        <v>1</v>
      </c>
      <c r="VM61" s="762">
        <v>0.65</v>
      </c>
      <c r="VN61" s="763"/>
      <c r="VO61" s="763"/>
      <c r="VP61" s="761">
        <v>1</v>
      </c>
      <c r="VQ61" s="761">
        <v>1</v>
      </c>
      <c r="VR61" s="761">
        <v>1</v>
      </c>
      <c r="VS61" s="761">
        <v>1</v>
      </c>
      <c r="VT61" s="762">
        <v>0.65</v>
      </c>
      <c r="VU61" s="763"/>
      <c r="VV61" s="763"/>
      <c r="VW61" s="761">
        <v>1</v>
      </c>
      <c r="VX61" s="761">
        <v>1</v>
      </c>
      <c r="VY61" s="761">
        <v>1</v>
      </c>
      <c r="VZ61" s="761">
        <v>1</v>
      </c>
      <c r="WA61" s="762">
        <v>0.65</v>
      </c>
      <c r="WB61" s="763"/>
      <c r="WC61" s="763"/>
      <c r="WD61" s="761">
        <v>1</v>
      </c>
      <c r="WE61" s="761">
        <v>1</v>
      </c>
      <c r="WF61" s="761">
        <v>1</v>
      </c>
      <c r="WG61" s="761">
        <v>1</v>
      </c>
      <c r="WH61" s="762">
        <v>0.65</v>
      </c>
      <c r="WI61" s="763"/>
      <c r="WJ61" s="763"/>
      <c r="WK61" s="761">
        <v>1</v>
      </c>
      <c r="WL61" s="761">
        <v>1</v>
      </c>
      <c r="WM61" s="761">
        <v>1</v>
      </c>
      <c r="WN61" s="761">
        <v>1</v>
      </c>
      <c r="WO61" s="762">
        <v>0.65</v>
      </c>
      <c r="WP61" s="763"/>
      <c r="WQ61" s="763"/>
      <c r="WR61" s="761">
        <v>0</v>
      </c>
      <c r="WS61" s="761">
        <v>0</v>
      </c>
      <c r="WT61" s="761">
        <v>1</v>
      </c>
      <c r="WU61" s="761">
        <v>1</v>
      </c>
      <c r="WV61" s="762">
        <v>0.65</v>
      </c>
      <c r="WW61" s="763"/>
      <c r="WX61" s="763"/>
      <c r="WY61" s="761">
        <v>1</v>
      </c>
      <c r="WZ61" s="761">
        <v>1</v>
      </c>
      <c r="XA61" s="761">
        <v>1</v>
      </c>
      <c r="XB61" s="761">
        <v>1</v>
      </c>
      <c r="XC61" s="762">
        <v>0.65</v>
      </c>
      <c r="XD61" s="763"/>
      <c r="XE61" s="763"/>
      <c r="XF61" s="761">
        <v>1</v>
      </c>
      <c r="XG61" s="761">
        <v>1</v>
      </c>
      <c r="XH61" s="761">
        <v>1</v>
      </c>
      <c r="XI61" s="761">
        <v>1</v>
      </c>
      <c r="XJ61" s="762">
        <v>0.65</v>
      </c>
      <c r="XK61" s="763"/>
      <c r="XL61" s="763"/>
      <c r="XM61" s="761">
        <v>1</v>
      </c>
      <c r="XN61" s="761">
        <v>1</v>
      </c>
      <c r="XO61" s="761">
        <v>1</v>
      </c>
      <c r="XP61" s="761">
        <v>1</v>
      </c>
      <c r="XQ61" s="762">
        <v>0.65</v>
      </c>
      <c r="XR61" s="763"/>
      <c r="XS61" s="763"/>
      <c r="XT61" s="761">
        <v>1</v>
      </c>
      <c r="XU61" s="761">
        <v>1</v>
      </c>
      <c r="XV61" s="761">
        <v>1</v>
      </c>
      <c r="XW61" s="761">
        <v>1</v>
      </c>
      <c r="XX61" s="762">
        <v>0.65</v>
      </c>
      <c r="XY61" s="763"/>
      <c r="XZ61" s="763"/>
      <c r="YA61" s="761">
        <v>1</v>
      </c>
      <c r="YB61" s="761">
        <v>1</v>
      </c>
      <c r="YC61" s="761">
        <v>1</v>
      </c>
      <c r="YD61" s="761">
        <v>1</v>
      </c>
      <c r="YE61" s="762">
        <v>0.65</v>
      </c>
      <c r="YF61" s="763"/>
      <c r="YG61" s="763"/>
      <c r="YH61" s="761">
        <v>1</v>
      </c>
      <c r="YI61" s="761">
        <v>1</v>
      </c>
      <c r="YJ61" s="761">
        <v>0</v>
      </c>
      <c r="YK61" s="761">
        <v>0</v>
      </c>
      <c r="YL61" s="761">
        <v>0</v>
      </c>
      <c r="YM61" s="763"/>
      <c r="YN61" s="763"/>
      <c r="YO61" s="761">
        <v>1</v>
      </c>
      <c r="YP61" s="761">
        <v>1</v>
      </c>
      <c r="YQ61" s="761">
        <v>1</v>
      </c>
      <c r="YR61" s="761">
        <v>0</v>
      </c>
      <c r="YS61" s="761">
        <v>0.65</v>
      </c>
      <c r="YT61" s="763"/>
      <c r="YU61" s="763"/>
      <c r="YV61" s="761">
        <v>1</v>
      </c>
      <c r="YW61" s="761">
        <v>0</v>
      </c>
      <c r="YX61" s="761">
        <v>1</v>
      </c>
      <c r="YY61" s="761">
        <v>1</v>
      </c>
      <c r="YZ61" s="762">
        <v>0.65</v>
      </c>
      <c r="ZA61" s="763"/>
      <c r="ZB61" s="763"/>
      <c r="ZC61" s="761">
        <v>1</v>
      </c>
      <c r="ZD61" s="761">
        <v>1</v>
      </c>
      <c r="ZE61" s="761">
        <v>1</v>
      </c>
      <c r="ZF61" s="761">
        <v>1</v>
      </c>
      <c r="ZG61" s="762">
        <v>0.65</v>
      </c>
      <c r="ZH61" s="763"/>
      <c r="ZI61" s="763"/>
      <c r="ZJ61" s="761">
        <v>1</v>
      </c>
      <c r="ZK61" s="761">
        <v>1</v>
      </c>
      <c r="ZL61" s="761">
        <v>1</v>
      </c>
      <c r="ZM61" s="761">
        <v>1</v>
      </c>
      <c r="ZN61" s="762">
        <v>0.65</v>
      </c>
      <c r="ZO61" s="763"/>
      <c r="ZP61" s="763"/>
      <c r="ZQ61" s="761">
        <v>1</v>
      </c>
      <c r="ZR61" s="761">
        <v>1</v>
      </c>
      <c r="ZS61" s="761">
        <v>1</v>
      </c>
      <c r="ZT61" s="761">
        <v>1</v>
      </c>
      <c r="ZU61" s="762">
        <v>0.65</v>
      </c>
      <c r="ZV61" s="763"/>
      <c r="ZW61" s="763"/>
      <c r="ZX61" s="761">
        <v>1</v>
      </c>
      <c r="ZY61" s="761">
        <v>1</v>
      </c>
      <c r="ZZ61" s="761">
        <v>1</v>
      </c>
      <c r="AAA61" s="761">
        <v>1</v>
      </c>
      <c r="AAB61" s="762">
        <v>0.65</v>
      </c>
      <c r="AAC61" s="763"/>
      <c r="AAD61" s="763"/>
      <c r="AAE61" s="761">
        <v>1</v>
      </c>
      <c r="AAF61" s="761">
        <v>1</v>
      </c>
      <c r="AAG61" s="761">
        <v>1</v>
      </c>
      <c r="AAH61" s="761">
        <v>1</v>
      </c>
      <c r="AAI61" s="762">
        <v>0.65</v>
      </c>
      <c r="AAJ61" s="763"/>
      <c r="AAK61" s="763"/>
      <c r="AAL61" s="761">
        <v>1</v>
      </c>
      <c r="AAM61" s="761">
        <v>1</v>
      </c>
      <c r="AAN61" s="761">
        <v>1</v>
      </c>
      <c r="AAO61" s="761">
        <v>1</v>
      </c>
      <c r="AAP61" s="762">
        <v>0.65</v>
      </c>
      <c r="AAQ61" s="763"/>
      <c r="AAR61" s="763"/>
      <c r="AAS61" s="761">
        <v>1</v>
      </c>
      <c r="AAT61" s="761">
        <v>1</v>
      </c>
      <c r="AAU61" s="761">
        <v>1</v>
      </c>
      <c r="AAV61" s="761">
        <v>1</v>
      </c>
      <c r="AAW61" s="762">
        <v>0.65</v>
      </c>
      <c r="AAX61" s="763"/>
      <c r="AAY61" s="763"/>
      <c r="AAZ61" s="761">
        <v>1</v>
      </c>
      <c r="ABA61" s="761">
        <v>1</v>
      </c>
      <c r="ABB61" s="761">
        <v>1</v>
      </c>
      <c r="ABC61" s="761">
        <v>1</v>
      </c>
      <c r="ABD61" s="762">
        <v>0.65</v>
      </c>
      <c r="ABE61" s="763"/>
      <c r="ABF61" s="763"/>
      <c r="ABG61" s="761">
        <v>1</v>
      </c>
      <c r="ABH61" s="761">
        <v>1</v>
      </c>
      <c r="ABI61" s="761">
        <v>1</v>
      </c>
      <c r="ABJ61" s="761">
        <v>1</v>
      </c>
      <c r="ABK61" s="762">
        <v>0.65</v>
      </c>
      <c r="ABL61" s="763"/>
      <c r="ABM61" s="763"/>
      <c r="ABN61" s="761">
        <v>1</v>
      </c>
      <c r="ABO61" s="761">
        <v>1</v>
      </c>
      <c r="ABP61" s="761">
        <v>1</v>
      </c>
      <c r="ABQ61" s="761">
        <v>1</v>
      </c>
      <c r="ABR61" s="762">
        <v>0.65</v>
      </c>
      <c r="ABS61" s="763"/>
      <c r="ABT61" s="763"/>
      <c r="ABU61" s="761">
        <v>1</v>
      </c>
      <c r="ABV61" s="761">
        <v>1</v>
      </c>
      <c r="ABW61" s="761">
        <v>1</v>
      </c>
      <c r="ABX61" s="761">
        <v>1</v>
      </c>
      <c r="ABY61" s="762">
        <v>0.65</v>
      </c>
      <c r="ABZ61" s="763"/>
      <c r="ACA61" s="763"/>
      <c r="ACB61" s="761">
        <v>1</v>
      </c>
      <c r="ACC61" s="761">
        <v>1</v>
      </c>
      <c r="ACD61" s="761">
        <v>1</v>
      </c>
      <c r="ACE61" s="761">
        <v>1</v>
      </c>
      <c r="ACF61" s="762">
        <v>0.65</v>
      </c>
      <c r="ACG61" s="763"/>
      <c r="ACH61" s="763"/>
      <c r="ACI61" s="761">
        <v>0</v>
      </c>
      <c r="ACJ61" s="761">
        <v>1</v>
      </c>
      <c r="ACK61" s="761">
        <v>1</v>
      </c>
      <c r="ACL61" s="761">
        <v>1</v>
      </c>
      <c r="ACM61" s="762">
        <v>0.65</v>
      </c>
      <c r="ACN61" s="763"/>
      <c r="ACO61" s="763"/>
      <c r="ACP61" s="761">
        <v>1</v>
      </c>
      <c r="ACQ61" s="761">
        <v>1</v>
      </c>
      <c r="ACR61" s="761">
        <v>1</v>
      </c>
      <c r="ACS61" s="761">
        <v>1</v>
      </c>
      <c r="ACT61" s="762">
        <v>0.65</v>
      </c>
      <c r="ACU61" s="763"/>
      <c r="ACV61" s="763"/>
      <c r="ACW61" s="761">
        <v>1</v>
      </c>
      <c r="ACX61" s="761">
        <v>1</v>
      </c>
      <c r="ACY61" s="761">
        <v>1</v>
      </c>
      <c r="ACZ61" s="761">
        <v>1</v>
      </c>
      <c r="ADA61" s="762">
        <v>0.65</v>
      </c>
      <c r="ADB61" s="763"/>
      <c r="ADC61" s="763"/>
      <c r="ADD61" s="761">
        <v>1</v>
      </c>
      <c r="ADE61" s="761">
        <v>1</v>
      </c>
      <c r="ADF61" s="761">
        <v>1</v>
      </c>
      <c r="ADG61" s="761">
        <v>1</v>
      </c>
      <c r="ADH61" s="762">
        <v>0</v>
      </c>
      <c r="ADI61" s="763"/>
      <c r="ADJ61" s="763"/>
      <c r="ADK61" s="761">
        <v>1</v>
      </c>
      <c r="ADL61" s="761">
        <v>1</v>
      </c>
      <c r="ADM61" s="761">
        <v>1</v>
      </c>
      <c r="ADN61" s="761">
        <v>1</v>
      </c>
      <c r="ADO61" s="762">
        <v>0.65</v>
      </c>
      <c r="ADP61" s="763"/>
      <c r="ADQ61" s="763"/>
      <c r="ADR61" s="761">
        <v>1</v>
      </c>
      <c r="ADS61" s="761">
        <v>1</v>
      </c>
      <c r="ADT61" s="761">
        <v>1</v>
      </c>
      <c r="ADU61" s="761">
        <v>1</v>
      </c>
      <c r="ADV61" s="762">
        <v>0.65</v>
      </c>
      <c r="ADW61" s="763"/>
      <c r="ADX61" s="763"/>
      <c r="ADY61" s="761">
        <v>1</v>
      </c>
      <c r="ADZ61" s="761">
        <v>1</v>
      </c>
      <c r="AEA61" s="761">
        <v>1</v>
      </c>
      <c r="AEB61" s="761">
        <v>1</v>
      </c>
      <c r="AEC61" s="762">
        <v>0.65</v>
      </c>
      <c r="AED61" s="763"/>
      <c r="AEE61" s="763"/>
      <c r="AEF61" s="761">
        <v>1</v>
      </c>
      <c r="AEG61" s="761">
        <v>1</v>
      </c>
      <c r="AEH61" s="761">
        <v>1</v>
      </c>
      <c r="AEI61" s="761">
        <v>1</v>
      </c>
      <c r="AEJ61" s="762">
        <v>0.65</v>
      </c>
      <c r="AEK61" s="763"/>
      <c r="AEL61" s="763"/>
      <c r="AEM61" s="761">
        <v>1</v>
      </c>
      <c r="AEN61" s="761">
        <v>1</v>
      </c>
      <c r="AEO61" s="761">
        <v>1</v>
      </c>
      <c r="AEP61" s="761">
        <v>0</v>
      </c>
      <c r="AEQ61" s="762">
        <v>0.65</v>
      </c>
      <c r="AER61" s="763"/>
      <c r="AES61" s="763"/>
      <c r="AET61" s="761">
        <v>1</v>
      </c>
      <c r="AEU61" s="761">
        <v>1</v>
      </c>
      <c r="AEV61" s="761">
        <v>1</v>
      </c>
      <c r="AEW61" s="761">
        <v>1</v>
      </c>
      <c r="AEX61" s="762">
        <v>0.65</v>
      </c>
      <c r="AEY61" s="763"/>
      <c r="AEZ61" s="763"/>
      <c r="AFA61" s="761">
        <v>1</v>
      </c>
      <c r="AFB61" s="761">
        <v>1</v>
      </c>
      <c r="AFC61" s="761">
        <v>1</v>
      </c>
      <c r="AFD61" s="761">
        <v>1</v>
      </c>
      <c r="AFE61" s="762">
        <v>0.65</v>
      </c>
      <c r="AFF61" s="763"/>
      <c r="AFG61" s="763"/>
      <c r="AFH61" s="761">
        <v>1</v>
      </c>
      <c r="AFI61" s="761">
        <v>1</v>
      </c>
      <c r="AFJ61" s="761">
        <v>1</v>
      </c>
      <c r="AFK61" s="761">
        <v>1</v>
      </c>
      <c r="AFL61" s="762">
        <v>0.65</v>
      </c>
      <c r="AFM61" s="763"/>
      <c r="AFN61" s="763"/>
      <c r="AFO61" s="761">
        <v>1</v>
      </c>
      <c r="AFP61" s="761">
        <v>1</v>
      </c>
      <c r="AFQ61" s="761">
        <v>1</v>
      </c>
      <c r="AFR61" s="761">
        <v>1</v>
      </c>
      <c r="AFS61" s="762">
        <v>0.65</v>
      </c>
      <c r="AFT61" s="763"/>
      <c r="AFU61" s="763"/>
      <c r="AFV61" s="761">
        <v>1</v>
      </c>
      <c r="AFW61" s="761">
        <v>1</v>
      </c>
      <c r="AFX61" s="761">
        <v>1</v>
      </c>
      <c r="AFY61" s="761">
        <v>1</v>
      </c>
      <c r="AFZ61" s="762">
        <v>0.65</v>
      </c>
      <c r="AGA61" s="763"/>
      <c r="AGB61" s="763"/>
      <c r="AGC61" s="761">
        <v>1</v>
      </c>
      <c r="AGD61" s="761">
        <v>1</v>
      </c>
      <c r="AGE61" s="761">
        <v>1</v>
      </c>
      <c r="AGF61" s="761">
        <v>1</v>
      </c>
      <c r="AGG61" s="762">
        <v>0.65</v>
      </c>
      <c r="AGH61" s="763"/>
      <c r="AGI61" s="763"/>
      <c r="AGJ61" s="761">
        <v>1</v>
      </c>
      <c r="AGK61" s="761">
        <v>1</v>
      </c>
      <c r="AGL61" s="761">
        <v>1</v>
      </c>
      <c r="AGM61" s="761">
        <v>1</v>
      </c>
      <c r="AGN61" s="762">
        <v>0.65</v>
      </c>
      <c r="AGO61" s="763"/>
      <c r="AGP61" s="763"/>
      <c r="AGQ61" s="761">
        <v>1</v>
      </c>
      <c r="AGR61" s="761">
        <v>1</v>
      </c>
      <c r="AGS61" s="761">
        <v>1</v>
      </c>
      <c r="AGT61" s="761">
        <v>1</v>
      </c>
      <c r="AGU61" s="762">
        <v>0.65</v>
      </c>
      <c r="AGV61" s="763"/>
      <c r="AGW61" s="763"/>
      <c r="AGX61" s="761">
        <v>1</v>
      </c>
      <c r="AGY61" s="761">
        <v>1</v>
      </c>
      <c r="AGZ61" s="761">
        <v>1</v>
      </c>
      <c r="AHA61" s="761">
        <v>1</v>
      </c>
      <c r="AHB61" s="762">
        <v>0.65</v>
      </c>
      <c r="AHC61" s="763"/>
      <c r="AHD61" s="763"/>
      <c r="AHE61" s="761">
        <v>1</v>
      </c>
      <c r="AHF61" s="761">
        <v>1</v>
      </c>
      <c r="AHG61" s="761">
        <v>1</v>
      </c>
      <c r="AHH61" s="761">
        <v>1</v>
      </c>
      <c r="AHI61" s="762">
        <v>0</v>
      </c>
      <c r="AHJ61" s="763"/>
      <c r="AHK61" s="763"/>
      <c r="AHL61" s="761">
        <v>1</v>
      </c>
      <c r="AHM61" s="761">
        <v>1</v>
      </c>
      <c r="AHN61" s="761">
        <v>1</v>
      </c>
      <c r="AHO61" s="761">
        <v>1</v>
      </c>
      <c r="AHP61" s="762">
        <v>0.65</v>
      </c>
      <c r="AHQ61" s="763"/>
      <c r="AHR61" s="763"/>
      <c r="AHS61" s="761">
        <v>1</v>
      </c>
      <c r="AHT61" s="761">
        <v>1</v>
      </c>
      <c r="AHU61" s="761">
        <v>1</v>
      </c>
      <c r="AHV61" s="761">
        <v>1</v>
      </c>
      <c r="AHW61" s="762">
        <v>0.65</v>
      </c>
      <c r="AHX61" s="763"/>
      <c r="AHY61" s="763"/>
      <c r="AHZ61" s="761">
        <v>1</v>
      </c>
      <c r="AIA61" s="761">
        <v>1</v>
      </c>
      <c r="AIB61" s="761">
        <v>1</v>
      </c>
      <c r="AIC61" s="761">
        <v>1</v>
      </c>
      <c r="AID61" s="762">
        <v>0.65</v>
      </c>
      <c r="AIE61" s="763"/>
      <c r="AIF61" s="763"/>
      <c r="AIG61" s="761">
        <v>1</v>
      </c>
      <c r="AIH61" s="761">
        <v>1</v>
      </c>
      <c r="AII61" s="761">
        <v>1</v>
      </c>
      <c r="AIJ61" s="761">
        <v>1</v>
      </c>
      <c r="AIK61" s="762">
        <v>0.65</v>
      </c>
      <c r="AIL61" s="763"/>
      <c r="AIM61" s="763"/>
      <c r="AIN61" s="761">
        <v>1</v>
      </c>
      <c r="AIO61" s="761">
        <v>1</v>
      </c>
      <c r="AIP61" s="761">
        <v>1</v>
      </c>
      <c r="AIQ61" s="761">
        <v>1</v>
      </c>
      <c r="AIR61" s="762">
        <v>0.65</v>
      </c>
      <c r="AIS61" s="763"/>
      <c r="AIT61" s="763"/>
      <c r="AIU61" s="761">
        <v>1</v>
      </c>
      <c r="AIV61" s="761">
        <v>1</v>
      </c>
      <c r="AIW61" s="761">
        <v>1</v>
      </c>
      <c r="AIX61" s="761">
        <v>1</v>
      </c>
      <c r="AIY61" s="762">
        <v>0.65</v>
      </c>
      <c r="AIZ61" s="763"/>
      <c r="AJA61" s="763"/>
      <c r="AJB61" s="761">
        <v>1</v>
      </c>
      <c r="AJC61" s="761">
        <v>1</v>
      </c>
      <c r="AJD61" s="761">
        <v>1</v>
      </c>
      <c r="AJE61" s="761">
        <v>1</v>
      </c>
      <c r="AJF61" s="762">
        <v>0.65</v>
      </c>
      <c r="AJG61" s="763"/>
      <c r="AJH61" s="763"/>
      <c r="AJI61" s="761">
        <v>1</v>
      </c>
      <c r="AJJ61" s="761">
        <v>1</v>
      </c>
      <c r="AJK61" s="761">
        <v>1</v>
      </c>
      <c r="AJL61" s="761">
        <v>1</v>
      </c>
      <c r="AJM61" s="762">
        <v>0.65</v>
      </c>
      <c r="AJN61" s="763"/>
      <c r="AJO61" s="763"/>
      <c r="AJP61" s="761">
        <v>1</v>
      </c>
      <c r="AJQ61" s="761">
        <v>1</v>
      </c>
      <c r="AJR61" s="761">
        <v>1</v>
      </c>
      <c r="AJS61" s="761">
        <v>1</v>
      </c>
      <c r="AJT61" s="762">
        <v>0.65</v>
      </c>
      <c r="AJU61" s="763"/>
      <c r="AJV61" s="763"/>
      <c r="AJW61" s="761">
        <v>1</v>
      </c>
      <c r="AJX61" s="761">
        <v>1</v>
      </c>
      <c r="AJY61" s="761">
        <v>1</v>
      </c>
      <c r="AJZ61" s="761">
        <v>1</v>
      </c>
      <c r="AKA61" s="762">
        <v>0.65</v>
      </c>
      <c r="AKB61" s="763"/>
      <c r="AKC61" s="763"/>
      <c r="AKD61" s="761">
        <v>1</v>
      </c>
      <c r="AKE61" s="761">
        <v>1</v>
      </c>
      <c r="AKF61" s="761">
        <v>1</v>
      </c>
      <c r="AKG61" s="761">
        <v>1</v>
      </c>
      <c r="AKH61" s="762">
        <v>0.65</v>
      </c>
      <c r="AKI61" s="763"/>
      <c r="AKJ61" s="763"/>
      <c r="AKK61" s="761">
        <v>1</v>
      </c>
      <c r="AKL61" s="761">
        <v>1</v>
      </c>
      <c r="AKM61" s="761">
        <v>1</v>
      </c>
      <c r="AKN61" s="761">
        <v>1</v>
      </c>
      <c r="AKO61" s="762">
        <v>0.65</v>
      </c>
      <c r="AKP61" s="763"/>
      <c r="AKQ61" s="763"/>
      <c r="AKR61" s="761">
        <v>1</v>
      </c>
      <c r="AKS61" s="761">
        <v>1</v>
      </c>
      <c r="AKT61" s="761">
        <v>0</v>
      </c>
      <c r="AKU61" s="761">
        <v>1</v>
      </c>
      <c r="AKV61" s="762">
        <v>0.65</v>
      </c>
      <c r="AKW61" s="763"/>
      <c r="AKX61" s="763"/>
      <c r="AKY61" s="761">
        <v>1</v>
      </c>
      <c r="AKZ61" s="761">
        <v>1</v>
      </c>
      <c r="ALA61" s="761">
        <v>1</v>
      </c>
      <c r="ALB61" s="761">
        <v>1</v>
      </c>
      <c r="ALC61" s="762">
        <v>0.65</v>
      </c>
      <c r="ALD61" s="763"/>
      <c r="ALE61" s="763"/>
      <c r="ALF61" s="761">
        <v>1</v>
      </c>
      <c r="ALG61" s="761">
        <v>1</v>
      </c>
      <c r="ALH61" s="761">
        <v>1</v>
      </c>
      <c r="ALI61" s="761">
        <v>1</v>
      </c>
      <c r="ALJ61" s="762">
        <v>0.65</v>
      </c>
      <c r="ALK61" s="763"/>
      <c r="ALL61" s="763"/>
      <c r="ALM61" s="761">
        <v>1</v>
      </c>
      <c r="ALN61" s="761">
        <v>1</v>
      </c>
      <c r="ALO61" s="761">
        <v>1</v>
      </c>
      <c r="ALP61" s="761">
        <v>1</v>
      </c>
      <c r="ALQ61" s="762">
        <v>0.65</v>
      </c>
      <c r="ALR61" s="763"/>
      <c r="ALS61" s="763"/>
      <c r="ALT61" s="761">
        <v>1</v>
      </c>
      <c r="ALU61" s="761">
        <v>1</v>
      </c>
      <c r="ALV61" s="761">
        <v>1</v>
      </c>
      <c r="ALW61" s="761">
        <v>1</v>
      </c>
      <c r="ALX61" s="762">
        <v>0.65</v>
      </c>
      <c r="ALY61" s="763"/>
      <c r="ALZ61" s="763"/>
      <c r="AMA61" s="761">
        <v>1</v>
      </c>
      <c r="AMB61" s="761">
        <v>1</v>
      </c>
      <c r="AMC61" s="761">
        <v>1</v>
      </c>
      <c r="AMD61" s="761">
        <v>1</v>
      </c>
      <c r="AME61" s="762">
        <v>0.65</v>
      </c>
      <c r="AMF61" s="763"/>
      <c r="AMG61" s="763"/>
      <c r="AMH61" s="761">
        <v>1</v>
      </c>
      <c r="AMI61" s="761">
        <v>1</v>
      </c>
      <c r="AMJ61" s="761">
        <v>1</v>
      </c>
      <c r="AMK61" s="761">
        <v>0</v>
      </c>
      <c r="AML61" s="762">
        <v>0</v>
      </c>
      <c r="AMM61" s="763"/>
      <c r="AMN61" s="763"/>
      <c r="AMO61" s="761">
        <v>1</v>
      </c>
      <c r="AMP61" s="761">
        <v>1</v>
      </c>
      <c r="AMQ61" s="761">
        <v>1</v>
      </c>
      <c r="AMR61" s="761">
        <v>0</v>
      </c>
      <c r="AMS61" s="762">
        <v>0</v>
      </c>
      <c r="AMT61" s="763"/>
      <c r="AMU61" s="763"/>
      <c r="AMV61" s="761">
        <v>1</v>
      </c>
      <c r="AMW61" s="761">
        <v>1</v>
      </c>
      <c r="AMX61" s="761">
        <v>0</v>
      </c>
      <c r="AMY61" s="761">
        <v>1</v>
      </c>
      <c r="AMZ61" s="762">
        <v>0.65</v>
      </c>
      <c r="ANA61" s="763"/>
      <c r="ANB61" s="763"/>
      <c r="ANC61" s="761">
        <v>1</v>
      </c>
      <c r="AND61" s="761">
        <v>1</v>
      </c>
      <c r="ANE61" s="761">
        <v>1</v>
      </c>
      <c r="ANF61" s="761">
        <v>1</v>
      </c>
      <c r="ANG61" s="762">
        <v>0.65</v>
      </c>
      <c r="ANH61" s="763"/>
      <c r="ANI61" s="763"/>
      <c r="ANJ61" s="761">
        <v>1</v>
      </c>
      <c r="ANK61" s="761">
        <v>1</v>
      </c>
      <c r="ANL61" s="761">
        <v>1</v>
      </c>
      <c r="ANM61" s="761">
        <v>1</v>
      </c>
      <c r="ANN61" s="762">
        <v>0.65</v>
      </c>
      <c r="ANO61" s="763"/>
      <c r="ANP61" s="763"/>
      <c r="ANQ61" s="761">
        <v>1</v>
      </c>
      <c r="ANR61" s="761">
        <v>1</v>
      </c>
      <c r="ANS61" s="761">
        <v>1</v>
      </c>
      <c r="ANT61" s="761">
        <v>1</v>
      </c>
      <c r="ANU61" s="762">
        <v>0.65</v>
      </c>
      <c r="ANV61" s="763"/>
      <c r="ANW61" s="763"/>
      <c r="ANX61" s="761">
        <v>1</v>
      </c>
      <c r="ANY61" s="761">
        <v>1</v>
      </c>
      <c r="ANZ61" s="761">
        <v>1</v>
      </c>
      <c r="AOA61" s="761">
        <v>1</v>
      </c>
      <c r="AOB61" s="762">
        <v>0.65</v>
      </c>
      <c r="AOC61" s="763"/>
      <c r="AOD61" s="763"/>
      <c r="AOE61" s="761">
        <v>1</v>
      </c>
      <c r="AOF61" s="761">
        <v>1</v>
      </c>
      <c r="AOG61" s="761">
        <v>1</v>
      </c>
      <c r="AOH61" s="761">
        <v>1</v>
      </c>
      <c r="AOI61" s="762">
        <v>0.65</v>
      </c>
      <c r="AOJ61" s="763"/>
      <c r="AOK61" s="763"/>
      <c r="AOL61" s="761">
        <v>1</v>
      </c>
      <c r="AOM61" s="761">
        <v>1</v>
      </c>
      <c r="AON61" s="761">
        <v>1</v>
      </c>
      <c r="AOO61" s="761">
        <v>1</v>
      </c>
      <c r="AOP61" s="762">
        <v>0.65</v>
      </c>
      <c r="AOQ61" s="763"/>
      <c r="AOR61" s="763"/>
      <c r="AOS61" s="761">
        <v>1</v>
      </c>
      <c r="AOT61" s="761">
        <v>1</v>
      </c>
      <c r="AOU61" s="761">
        <v>1</v>
      </c>
      <c r="AOV61" s="761">
        <v>1</v>
      </c>
      <c r="AOW61" s="762">
        <v>0.65</v>
      </c>
    </row>
    <row r="62" spans="1:1089" s="757" customFormat="1" ht="10.5" customHeight="1">
      <c r="A62" s="771" t="s">
        <v>217</v>
      </c>
      <c r="B62" s="771" t="s">
        <v>218</v>
      </c>
      <c r="C62" s="771" t="s">
        <v>219</v>
      </c>
      <c r="D62" s="771" t="s">
        <v>144</v>
      </c>
      <c r="E62" s="771" t="s">
        <v>214</v>
      </c>
      <c r="G62" s="717"/>
      <c r="H62" s="716"/>
      <c r="I62" s="716"/>
      <c r="J62" s="716"/>
      <c r="K62" s="716"/>
      <c r="L62" s="718"/>
      <c r="M62" s="717"/>
      <c r="N62" s="717"/>
      <c r="O62" s="716"/>
      <c r="P62" s="716"/>
      <c r="Q62" s="716"/>
      <c r="R62" s="716"/>
      <c r="S62" s="718"/>
      <c r="T62" s="717"/>
      <c r="U62" s="717"/>
      <c r="V62" s="716"/>
      <c r="W62" s="716"/>
      <c r="X62" s="716"/>
      <c r="Y62" s="716"/>
      <c r="Z62" s="718"/>
      <c r="AA62" s="717"/>
      <c r="AB62" s="717"/>
      <c r="AC62" s="716"/>
      <c r="AD62" s="716"/>
      <c r="AE62" s="716"/>
      <c r="AF62" s="716"/>
      <c r="AG62" s="718"/>
      <c r="AH62" s="717"/>
      <c r="AI62" s="717"/>
      <c r="AJ62" s="716"/>
      <c r="AK62" s="716"/>
      <c r="AL62" s="716"/>
      <c r="AM62" s="716"/>
      <c r="AN62" s="718"/>
      <c r="AO62" s="717"/>
      <c r="AP62" s="717"/>
      <c r="AQ62" s="716"/>
      <c r="AR62" s="716"/>
      <c r="AS62" s="716"/>
      <c r="AT62" s="716"/>
      <c r="AU62" s="718"/>
      <c r="AV62" s="717"/>
      <c r="AW62" s="717"/>
      <c r="AX62" s="716"/>
      <c r="AY62" s="716"/>
      <c r="AZ62" s="716"/>
      <c r="BA62" s="716"/>
      <c r="BB62" s="718"/>
      <c r="BC62" s="717"/>
      <c r="BD62" s="717"/>
      <c r="BE62" s="716"/>
      <c r="BF62" s="716"/>
      <c r="BG62" s="716"/>
      <c r="BH62" s="716"/>
      <c r="BI62" s="718"/>
      <c r="BJ62" s="717"/>
      <c r="BK62" s="717"/>
      <c r="BL62" s="716"/>
      <c r="BM62" s="716"/>
      <c r="BN62" s="716"/>
      <c r="BO62" s="716"/>
      <c r="BP62" s="718"/>
      <c r="BQ62" s="717"/>
      <c r="BR62" s="717"/>
      <c r="BS62" s="716"/>
      <c r="BT62" s="716"/>
      <c r="BU62" s="716"/>
      <c r="BV62" s="716"/>
      <c r="BW62" s="718"/>
      <c r="BX62" s="717"/>
      <c r="BY62" s="717"/>
      <c r="BZ62" s="716"/>
      <c r="CA62" s="716"/>
      <c r="CB62" s="716"/>
      <c r="CC62" s="716"/>
      <c r="CD62" s="718"/>
      <c r="CE62" s="717"/>
      <c r="CF62" s="717"/>
      <c r="CG62" s="716"/>
      <c r="CH62" s="716"/>
      <c r="CI62" s="716"/>
      <c r="CJ62" s="716"/>
      <c r="CK62" s="718"/>
      <c r="CL62" s="717"/>
      <c r="CM62" s="717"/>
      <c r="CN62" s="716"/>
      <c r="CO62" s="716"/>
      <c r="CP62" s="716"/>
      <c r="CQ62" s="716"/>
      <c r="CR62" s="718"/>
      <c r="CS62" s="717"/>
      <c r="CT62" s="717"/>
      <c r="CU62" s="716"/>
      <c r="CV62" s="716"/>
      <c r="CW62" s="716"/>
      <c r="CX62" s="716"/>
      <c r="CY62" s="718"/>
      <c r="CZ62" s="717"/>
      <c r="DA62" s="717"/>
      <c r="DB62" s="716"/>
      <c r="DC62" s="716"/>
      <c r="DD62" s="716"/>
      <c r="DE62" s="716"/>
      <c r="DF62" s="718"/>
      <c r="DG62" s="717"/>
      <c r="DH62" s="717"/>
      <c r="DI62" s="716"/>
      <c r="DJ62" s="716"/>
      <c r="DK62" s="716"/>
      <c r="DL62" s="716"/>
      <c r="DM62" s="718"/>
      <c r="DN62" s="717"/>
      <c r="DO62" s="717"/>
      <c r="DP62" s="716"/>
      <c r="DQ62" s="716"/>
      <c r="DR62" s="716"/>
      <c r="DS62" s="716"/>
      <c r="DT62" s="718"/>
      <c r="DU62" s="717"/>
      <c r="DV62" s="717"/>
      <c r="DW62" s="716"/>
      <c r="DX62" s="716"/>
      <c r="DY62" s="716"/>
      <c r="DZ62" s="716"/>
      <c r="EA62" s="718"/>
      <c r="EB62" s="717"/>
      <c r="EC62" s="717"/>
      <c r="ED62" s="716"/>
      <c r="EE62" s="716"/>
      <c r="EF62" s="716"/>
      <c r="EG62" s="716"/>
      <c r="EH62" s="718"/>
      <c r="EI62" s="717"/>
      <c r="EJ62" s="717"/>
      <c r="EK62" s="716"/>
      <c r="EL62" s="716"/>
      <c r="EM62" s="716"/>
      <c r="EN62" s="716"/>
      <c r="EO62" s="718"/>
      <c r="EP62" s="717"/>
      <c r="EQ62" s="717"/>
      <c r="ER62" s="716"/>
      <c r="ES62" s="716"/>
      <c r="ET62" s="716"/>
      <c r="EU62" s="716"/>
      <c r="EV62" s="718"/>
      <c r="EW62" s="717"/>
      <c r="EX62" s="717"/>
      <c r="EY62" s="716"/>
      <c r="EZ62" s="716"/>
      <c r="FA62" s="716"/>
      <c r="FB62" s="716"/>
      <c r="FC62" s="718"/>
      <c r="FD62" s="717"/>
      <c r="FE62" s="717"/>
      <c r="FF62" s="716"/>
      <c r="FG62" s="716"/>
      <c r="FH62" s="716"/>
      <c r="FI62" s="716"/>
      <c r="FJ62" s="718"/>
      <c r="FK62" s="717"/>
      <c r="FL62" s="717"/>
      <c r="FM62" s="716"/>
      <c r="FN62" s="716"/>
      <c r="FO62" s="716"/>
      <c r="FP62" s="716"/>
      <c r="FQ62" s="718"/>
      <c r="FR62" s="717"/>
      <c r="FS62" s="717"/>
      <c r="FT62" s="716"/>
      <c r="FU62" s="716"/>
      <c r="FV62" s="716"/>
      <c r="FW62" s="716"/>
      <c r="FX62" s="718"/>
      <c r="FY62" s="717"/>
      <c r="FZ62" s="717"/>
      <c r="GA62" s="716"/>
      <c r="GB62" s="716"/>
      <c r="GC62" s="716"/>
      <c r="GD62" s="716"/>
      <c r="GE62" s="718"/>
      <c r="GF62" s="717"/>
      <c r="GG62" s="717"/>
      <c r="GH62" s="716"/>
      <c r="GI62" s="716"/>
      <c r="GJ62" s="716"/>
      <c r="GK62" s="716"/>
      <c r="GL62" s="718"/>
      <c r="GM62" s="717"/>
      <c r="GN62" s="717"/>
      <c r="GO62" s="716"/>
      <c r="GP62" s="716"/>
      <c r="GQ62" s="716"/>
      <c r="GR62" s="716"/>
      <c r="GS62" s="718"/>
      <c r="GT62" s="717"/>
      <c r="GU62" s="717"/>
      <c r="GV62" s="716"/>
      <c r="GW62" s="716"/>
      <c r="GX62" s="716"/>
      <c r="GY62" s="716"/>
      <c r="GZ62" s="718"/>
      <c r="HA62" s="717"/>
      <c r="HB62" s="717"/>
      <c r="HC62" s="716"/>
      <c r="HD62" s="716"/>
      <c r="HE62" s="716"/>
      <c r="HF62" s="716"/>
      <c r="HG62" s="718"/>
      <c r="HH62" s="717"/>
      <c r="HI62" s="717"/>
      <c r="HJ62" s="716"/>
      <c r="HK62" s="716"/>
      <c r="HL62" s="716"/>
      <c r="HM62" s="716"/>
      <c r="HN62" s="718"/>
      <c r="HO62" s="717"/>
      <c r="HP62" s="717"/>
      <c r="HQ62" s="716"/>
      <c r="HR62" s="716"/>
      <c r="HS62" s="716"/>
      <c r="HT62" s="716"/>
      <c r="HU62" s="718"/>
      <c r="HV62" s="717"/>
      <c r="HW62" s="717"/>
      <c r="HX62" s="716"/>
      <c r="HY62" s="716"/>
      <c r="HZ62" s="716"/>
      <c r="IA62" s="716"/>
      <c r="IB62" s="718"/>
      <c r="IC62" s="717"/>
      <c r="ID62" s="717"/>
      <c r="IE62" s="716"/>
      <c r="IF62" s="716"/>
      <c r="IG62" s="716"/>
      <c r="IH62" s="716"/>
      <c r="II62" s="718"/>
      <c r="IJ62" s="717"/>
      <c r="IK62" s="717"/>
      <c r="IL62" s="716"/>
      <c r="IM62" s="716"/>
      <c r="IN62" s="716"/>
      <c r="IO62" s="716"/>
      <c r="IP62" s="718"/>
      <c r="IQ62" s="717"/>
      <c r="IR62" s="717"/>
      <c r="IS62" s="716"/>
      <c r="IT62" s="716"/>
      <c r="IU62" s="716"/>
      <c r="IV62" s="716"/>
      <c r="IW62" s="718"/>
      <c r="IX62" s="717"/>
      <c r="IY62" s="717"/>
      <c r="IZ62" s="716"/>
      <c r="JA62" s="716"/>
      <c r="JB62" s="716"/>
      <c r="JC62" s="716"/>
      <c r="JD62" s="718"/>
      <c r="JE62" s="717"/>
      <c r="JF62" s="717"/>
      <c r="JG62" s="716"/>
      <c r="JH62" s="716"/>
      <c r="JI62" s="716"/>
      <c r="JJ62" s="716"/>
      <c r="JK62" s="717">
        <v>0</v>
      </c>
      <c r="JL62" s="717">
        <v>0</v>
      </c>
      <c r="JM62" s="717">
        <v>1</v>
      </c>
      <c r="JN62" s="716">
        <v>1</v>
      </c>
      <c r="JO62" s="716">
        <v>1</v>
      </c>
      <c r="JP62" s="716">
        <v>1</v>
      </c>
      <c r="JQ62" s="716">
        <v>0.65</v>
      </c>
      <c r="JR62" s="717">
        <v>0</v>
      </c>
      <c r="JS62" s="717">
        <v>0</v>
      </c>
      <c r="JT62" s="717">
        <v>1</v>
      </c>
      <c r="JU62" s="716">
        <v>1</v>
      </c>
      <c r="JV62" s="716">
        <v>1</v>
      </c>
      <c r="JW62" s="716">
        <v>1</v>
      </c>
      <c r="JX62" s="716">
        <v>0.65</v>
      </c>
      <c r="JY62" s="717">
        <v>0</v>
      </c>
      <c r="JZ62" s="717">
        <v>0</v>
      </c>
      <c r="KA62" s="716">
        <v>1</v>
      </c>
      <c r="KB62" s="716">
        <v>1</v>
      </c>
      <c r="KC62" s="716">
        <v>1</v>
      </c>
      <c r="KD62" s="716">
        <v>1</v>
      </c>
      <c r="KE62" s="718">
        <v>0.65</v>
      </c>
      <c r="KF62" s="717">
        <v>0</v>
      </c>
      <c r="KG62" s="717">
        <v>0</v>
      </c>
      <c r="KH62" s="716">
        <v>1</v>
      </c>
      <c r="KI62" s="716">
        <v>1</v>
      </c>
      <c r="KJ62" s="717">
        <v>0</v>
      </c>
      <c r="KK62" s="717">
        <v>0</v>
      </c>
      <c r="KL62" s="718">
        <v>0.65</v>
      </c>
      <c r="KM62" s="717">
        <v>0</v>
      </c>
      <c r="KN62" s="717">
        <v>0</v>
      </c>
      <c r="KO62" s="716">
        <v>1</v>
      </c>
      <c r="KP62" s="716">
        <v>1</v>
      </c>
      <c r="KQ62" s="717">
        <v>0</v>
      </c>
      <c r="KR62" s="716">
        <v>1</v>
      </c>
      <c r="KS62" s="718">
        <v>0.65</v>
      </c>
      <c r="KT62" s="717">
        <v>0</v>
      </c>
      <c r="KU62" s="717">
        <v>0</v>
      </c>
      <c r="KV62" s="717">
        <v>0</v>
      </c>
      <c r="KW62" s="716">
        <v>1</v>
      </c>
      <c r="KX62" s="716">
        <v>1</v>
      </c>
      <c r="KY62" s="716">
        <v>1</v>
      </c>
      <c r="KZ62" s="718">
        <v>0.65</v>
      </c>
      <c r="LA62" s="717">
        <v>0</v>
      </c>
      <c r="LB62" s="717">
        <v>0</v>
      </c>
      <c r="LC62" s="716">
        <v>1</v>
      </c>
      <c r="LD62" s="716">
        <v>1</v>
      </c>
      <c r="LE62" s="716">
        <v>1</v>
      </c>
      <c r="LF62" s="716">
        <v>1</v>
      </c>
      <c r="LG62" s="718">
        <v>0.65</v>
      </c>
      <c r="LH62" s="717">
        <v>0</v>
      </c>
      <c r="LI62" s="717">
        <v>0</v>
      </c>
      <c r="LJ62" s="716">
        <v>1</v>
      </c>
      <c r="LK62" s="716">
        <v>1</v>
      </c>
      <c r="LL62" s="716">
        <v>1</v>
      </c>
      <c r="LM62" s="716">
        <v>1</v>
      </c>
      <c r="LN62" s="718">
        <v>0.65</v>
      </c>
      <c r="LO62" s="717">
        <v>0</v>
      </c>
      <c r="LP62" s="717">
        <v>0</v>
      </c>
      <c r="LQ62" s="716">
        <v>0</v>
      </c>
      <c r="LR62" s="716">
        <v>0</v>
      </c>
      <c r="LS62" s="716">
        <v>1</v>
      </c>
      <c r="LT62" s="716">
        <v>1</v>
      </c>
      <c r="LU62" s="718">
        <v>0.65</v>
      </c>
      <c r="LV62" s="717">
        <v>0</v>
      </c>
      <c r="LW62" s="717">
        <v>0</v>
      </c>
      <c r="LX62" s="716">
        <v>1</v>
      </c>
      <c r="LY62" s="716">
        <v>1</v>
      </c>
      <c r="LZ62" s="716">
        <v>1</v>
      </c>
      <c r="MA62" s="716">
        <v>1</v>
      </c>
      <c r="MB62" s="718">
        <v>0.65</v>
      </c>
      <c r="MC62" s="717">
        <v>0</v>
      </c>
      <c r="MD62" s="717">
        <v>0</v>
      </c>
      <c r="ME62" s="716">
        <v>1</v>
      </c>
      <c r="MF62" s="716">
        <v>1</v>
      </c>
      <c r="MG62" s="716">
        <v>1</v>
      </c>
      <c r="MH62" s="716">
        <v>1</v>
      </c>
      <c r="MI62" s="718">
        <v>0.65</v>
      </c>
      <c r="MJ62" s="717">
        <v>0</v>
      </c>
      <c r="MK62" s="717">
        <v>0</v>
      </c>
      <c r="ML62" s="716">
        <v>1</v>
      </c>
      <c r="MM62" s="716">
        <v>1</v>
      </c>
      <c r="MN62" s="716">
        <v>1</v>
      </c>
      <c r="MO62" s="716">
        <v>1</v>
      </c>
      <c r="MP62" s="718">
        <v>0.65</v>
      </c>
      <c r="MQ62" s="717">
        <v>0</v>
      </c>
      <c r="MR62" s="717">
        <v>0</v>
      </c>
      <c r="MS62" s="716">
        <v>1</v>
      </c>
      <c r="MT62" s="716">
        <v>1</v>
      </c>
      <c r="MU62" s="716">
        <v>1</v>
      </c>
      <c r="MV62" s="716">
        <v>1</v>
      </c>
      <c r="MW62" s="718">
        <v>0.65</v>
      </c>
      <c r="MX62" s="717">
        <v>0</v>
      </c>
      <c r="MY62" s="717">
        <v>0</v>
      </c>
      <c r="MZ62" s="716">
        <v>1</v>
      </c>
      <c r="NA62" s="716">
        <v>1</v>
      </c>
      <c r="NB62" s="716">
        <v>1</v>
      </c>
      <c r="NC62" s="716">
        <v>1</v>
      </c>
      <c r="ND62" s="718">
        <v>0.65</v>
      </c>
      <c r="NE62" s="717">
        <v>0</v>
      </c>
      <c r="NF62" s="717">
        <v>0</v>
      </c>
      <c r="NG62" s="716">
        <v>1</v>
      </c>
      <c r="NH62" s="716">
        <v>1</v>
      </c>
      <c r="NI62" s="716">
        <v>1</v>
      </c>
      <c r="NJ62" s="716">
        <v>1</v>
      </c>
      <c r="NK62" s="718">
        <v>0.65</v>
      </c>
      <c r="NL62" s="717">
        <v>0</v>
      </c>
      <c r="NM62" s="717">
        <v>0</v>
      </c>
      <c r="NN62" s="716">
        <v>1</v>
      </c>
      <c r="NO62" s="716">
        <v>1</v>
      </c>
      <c r="NP62" s="716">
        <v>1</v>
      </c>
      <c r="NQ62" s="716">
        <v>1</v>
      </c>
      <c r="NR62" s="718">
        <v>0.65</v>
      </c>
      <c r="NS62" s="717">
        <v>0</v>
      </c>
      <c r="NT62" s="717">
        <v>0</v>
      </c>
      <c r="NU62" s="716">
        <v>1</v>
      </c>
      <c r="NV62" s="716">
        <v>1</v>
      </c>
      <c r="NW62" s="716">
        <v>1</v>
      </c>
      <c r="NX62" s="716">
        <v>1</v>
      </c>
      <c r="NY62" s="718">
        <v>0</v>
      </c>
      <c r="NZ62" s="717">
        <v>0</v>
      </c>
      <c r="OA62" s="717">
        <v>0</v>
      </c>
      <c r="OB62" s="716">
        <v>1</v>
      </c>
      <c r="OC62" s="716">
        <v>1</v>
      </c>
      <c r="OD62" s="716">
        <v>1</v>
      </c>
      <c r="OE62" s="716">
        <v>1</v>
      </c>
      <c r="OF62" s="718">
        <v>0.65</v>
      </c>
      <c r="OG62" s="717">
        <v>0</v>
      </c>
      <c r="OH62" s="717">
        <v>0</v>
      </c>
      <c r="OI62" s="716">
        <v>1</v>
      </c>
      <c r="OJ62" s="716">
        <v>1</v>
      </c>
      <c r="OK62" s="716">
        <v>1</v>
      </c>
      <c r="OL62" s="716">
        <v>1</v>
      </c>
      <c r="OM62" s="718">
        <v>0.65</v>
      </c>
      <c r="ON62" s="717">
        <v>0</v>
      </c>
      <c r="OO62" s="717">
        <v>0</v>
      </c>
      <c r="OP62" s="716">
        <v>1</v>
      </c>
      <c r="OQ62" s="716">
        <v>1</v>
      </c>
      <c r="OR62" s="716">
        <v>1</v>
      </c>
      <c r="OS62" s="716">
        <v>1</v>
      </c>
      <c r="OT62" s="718">
        <v>0.65</v>
      </c>
      <c r="OU62" s="717">
        <v>0</v>
      </c>
      <c r="OV62" s="717">
        <v>0</v>
      </c>
      <c r="OW62" s="716">
        <v>0</v>
      </c>
      <c r="OX62" s="716">
        <v>1</v>
      </c>
      <c r="OY62" s="716">
        <v>1</v>
      </c>
      <c r="OZ62" s="716">
        <v>1</v>
      </c>
      <c r="PA62" s="718">
        <v>0.65</v>
      </c>
      <c r="PB62" s="717">
        <v>0</v>
      </c>
      <c r="PC62" s="717">
        <v>0</v>
      </c>
      <c r="PD62" s="716">
        <v>1</v>
      </c>
      <c r="PE62" s="716">
        <v>1</v>
      </c>
      <c r="PF62" s="716">
        <v>1</v>
      </c>
      <c r="PG62" s="716">
        <v>0</v>
      </c>
      <c r="PH62" s="718">
        <v>0</v>
      </c>
      <c r="PI62" s="717">
        <v>0</v>
      </c>
      <c r="PJ62" s="717">
        <v>0</v>
      </c>
      <c r="PK62" s="716">
        <v>1</v>
      </c>
      <c r="PL62" s="716">
        <v>1</v>
      </c>
      <c r="PM62" s="716">
        <v>1</v>
      </c>
      <c r="PN62" s="716">
        <v>1</v>
      </c>
      <c r="PO62" s="718">
        <v>0.65</v>
      </c>
      <c r="PP62" s="717"/>
      <c r="PQ62" s="717"/>
      <c r="PR62" s="716">
        <v>1</v>
      </c>
      <c r="PS62" s="716">
        <v>1</v>
      </c>
      <c r="PT62" s="716">
        <v>1</v>
      </c>
      <c r="PU62" s="716">
        <v>1</v>
      </c>
      <c r="PV62" s="718">
        <v>0.65</v>
      </c>
      <c r="PW62" s="717"/>
      <c r="PX62" s="717"/>
      <c r="PY62" s="716">
        <v>1</v>
      </c>
      <c r="PZ62" s="716">
        <v>1</v>
      </c>
      <c r="QA62" s="716">
        <v>1</v>
      </c>
      <c r="QB62" s="716">
        <v>1</v>
      </c>
      <c r="QC62" s="718">
        <v>0.65</v>
      </c>
      <c r="QD62" s="717"/>
      <c r="QE62" s="717"/>
      <c r="QF62" s="716">
        <v>1</v>
      </c>
      <c r="QG62" s="716">
        <v>1</v>
      </c>
      <c r="QH62" s="716">
        <v>1</v>
      </c>
      <c r="QI62" s="716">
        <v>1</v>
      </c>
      <c r="QJ62" s="718">
        <v>0.65</v>
      </c>
      <c r="QK62" s="717"/>
      <c r="QL62" s="717"/>
      <c r="QM62" s="716">
        <v>1</v>
      </c>
      <c r="QN62" s="716">
        <v>1</v>
      </c>
      <c r="QO62" s="716">
        <v>1</v>
      </c>
      <c r="QP62" s="716">
        <v>1</v>
      </c>
      <c r="QQ62" s="718">
        <v>0</v>
      </c>
      <c r="QR62" s="717"/>
      <c r="QS62" s="717"/>
      <c r="QT62" s="716">
        <v>1</v>
      </c>
      <c r="QU62" s="716">
        <v>1</v>
      </c>
      <c r="QV62" s="716">
        <v>1</v>
      </c>
      <c r="QW62" s="716">
        <v>1</v>
      </c>
      <c r="QX62" s="718">
        <v>0.65</v>
      </c>
      <c r="QY62" s="717"/>
      <c r="QZ62" s="717"/>
      <c r="RA62" s="716">
        <v>1</v>
      </c>
      <c r="RB62" s="716">
        <v>1</v>
      </c>
      <c r="RC62" s="716">
        <v>1</v>
      </c>
      <c r="RD62" s="717"/>
      <c r="RE62" s="718">
        <v>0</v>
      </c>
      <c r="RF62" s="717"/>
      <c r="RG62" s="717"/>
      <c r="RH62" s="716">
        <v>0</v>
      </c>
      <c r="RI62" s="716">
        <v>0</v>
      </c>
      <c r="RJ62" s="716">
        <v>0</v>
      </c>
      <c r="RK62" s="716">
        <v>0</v>
      </c>
      <c r="RL62" s="718">
        <v>0</v>
      </c>
      <c r="RM62" s="717"/>
      <c r="RN62" s="717"/>
      <c r="RO62" s="716">
        <v>0</v>
      </c>
      <c r="RP62" s="716">
        <v>0</v>
      </c>
      <c r="RQ62" s="716">
        <v>1</v>
      </c>
      <c r="RR62" s="716">
        <v>1</v>
      </c>
      <c r="RS62" s="718">
        <v>0.65</v>
      </c>
      <c r="RT62" s="717"/>
      <c r="RU62" s="717"/>
      <c r="RV62" s="716">
        <v>1</v>
      </c>
      <c r="RW62" s="716">
        <v>1</v>
      </c>
      <c r="RX62" s="716">
        <v>1</v>
      </c>
      <c r="RY62" s="716">
        <v>1</v>
      </c>
      <c r="RZ62" s="718">
        <v>0.65</v>
      </c>
      <c r="SA62" s="717"/>
      <c r="SB62" s="717"/>
      <c r="SC62" s="716">
        <v>1</v>
      </c>
      <c r="SD62" s="716">
        <v>1</v>
      </c>
      <c r="SE62" s="716">
        <v>1</v>
      </c>
      <c r="SF62" s="716">
        <v>1</v>
      </c>
      <c r="SG62" s="718">
        <v>0.65</v>
      </c>
      <c r="SH62" s="717"/>
      <c r="SI62" s="717"/>
      <c r="SJ62" s="716">
        <v>1</v>
      </c>
      <c r="SK62" s="716">
        <v>1</v>
      </c>
      <c r="SL62" s="716">
        <v>1</v>
      </c>
      <c r="SM62" s="716">
        <v>1</v>
      </c>
      <c r="SN62" s="718">
        <v>0.65</v>
      </c>
      <c r="SO62" s="717"/>
      <c r="SP62" s="717"/>
      <c r="SQ62" s="716">
        <v>1</v>
      </c>
      <c r="SR62" s="716">
        <v>1</v>
      </c>
      <c r="SS62" s="716">
        <v>1</v>
      </c>
      <c r="ST62" s="716">
        <v>1</v>
      </c>
      <c r="SU62" s="762">
        <v>0</v>
      </c>
      <c r="SV62" s="755"/>
      <c r="SW62" s="749"/>
      <c r="SX62" s="748">
        <v>1</v>
      </c>
      <c r="SY62" s="748">
        <v>1</v>
      </c>
      <c r="SZ62" s="748">
        <v>1</v>
      </c>
      <c r="TA62" s="748">
        <v>1</v>
      </c>
      <c r="TB62" s="750">
        <v>0.65</v>
      </c>
      <c r="TC62" s="749"/>
      <c r="TD62" s="749"/>
      <c r="TE62" s="748">
        <v>1</v>
      </c>
      <c r="TF62" s="748">
        <v>1</v>
      </c>
      <c r="TG62" s="748">
        <v>1</v>
      </c>
      <c r="TH62" s="748">
        <v>1</v>
      </c>
      <c r="TI62" s="750">
        <v>0</v>
      </c>
      <c r="TJ62" s="749"/>
      <c r="TK62" s="749"/>
      <c r="TL62" s="748">
        <v>1</v>
      </c>
      <c r="TM62" s="748">
        <v>1</v>
      </c>
      <c r="TN62" s="748">
        <v>1</v>
      </c>
      <c r="TO62" s="748">
        <v>1</v>
      </c>
      <c r="TP62" s="750">
        <v>0.65</v>
      </c>
      <c r="TQ62" s="749"/>
      <c r="TR62" s="749"/>
      <c r="TS62" s="748">
        <v>1</v>
      </c>
      <c r="TT62" s="748">
        <v>1</v>
      </c>
      <c r="TU62" s="748">
        <v>1</v>
      </c>
      <c r="TV62" s="748">
        <v>1</v>
      </c>
      <c r="TW62" s="750">
        <v>0.65</v>
      </c>
      <c r="TX62" s="749"/>
      <c r="TY62" s="766"/>
      <c r="TZ62" s="761">
        <v>1</v>
      </c>
      <c r="UA62" s="756">
        <v>1</v>
      </c>
      <c r="UB62" s="748">
        <v>1</v>
      </c>
      <c r="UC62" s="748">
        <v>1</v>
      </c>
      <c r="UD62" s="750">
        <v>0.65</v>
      </c>
      <c r="UE62" s="749"/>
      <c r="UF62" s="749"/>
      <c r="UG62" s="748">
        <v>1</v>
      </c>
      <c r="UH62" s="748">
        <v>1</v>
      </c>
      <c r="UI62" s="748">
        <v>1</v>
      </c>
      <c r="UJ62" s="748">
        <v>1</v>
      </c>
      <c r="UK62" s="750">
        <v>0.65</v>
      </c>
      <c r="UL62" s="749"/>
      <c r="UM62" s="749"/>
      <c r="UN62" s="748">
        <v>1</v>
      </c>
      <c r="UO62" s="748">
        <v>1</v>
      </c>
      <c r="UP62" s="748">
        <v>1</v>
      </c>
      <c r="UQ62" s="748">
        <v>1</v>
      </c>
      <c r="UR62" s="750">
        <v>0.65</v>
      </c>
      <c r="US62" s="749"/>
      <c r="UT62" s="749"/>
      <c r="UU62" s="748">
        <v>1</v>
      </c>
      <c r="UV62" s="748">
        <v>1</v>
      </c>
      <c r="UW62" s="748">
        <v>1</v>
      </c>
      <c r="UX62" s="748">
        <v>1</v>
      </c>
      <c r="UY62" s="750">
        <v>0.65</v>
      </c>
      <c r="UZ62" s="749"/>
      <c r="VA62" s="749"/>
      <c r="VB62" s="748">
        <v>1</v>
      </c>
      <c r="VC62" s="767">
        <v>1</v>
      </c>
      <c r="VD62" s="761">
        <v>1</v>
      </c>
      <c r="VE62" s="761">
        <v>1</v>
      </c>
      <c r="VF62" s="762">
        <v>0.65</v>
      </c>
      <c r="VG62" s="763"/>
      <c r="VH62" s="763"/>
      <c r="VI62" s="761">
        <v>1</v>
      </c>
      <c r="VJ62" s="761">
        <v>1</v>
      </c>
      <c r="VK62" s="761">
        <v>1</v>
      </c>
      <c r="VL62" s="761">
        <v>1</v>
      </c>
      <c r="VM62" s="762">
        <v>0.65</v>
      </c>
      <c r="VN62" s="763"/>
      <c r="VO62" s="763"/>
      <c r="VP62" s="761">
        <v>1</v>
      </c>
      <c r="VQ62" s="761">
        <v>1</v>
      </c>
      <c r="VR62" s="761">
        <v>1</v>
      </c>
      <c r="VS62" s="761">
        <v>1</v>
      </c>
      <c r="VT62" s="762">
        <v>0.65</v>
      </c>
      <c r="VU62" s="763"/>
      <c r="VV62" s="763"/>
      <c r="VW62" s="761">
        <v>1</v>
      </c>
      <c r="VX62" s="761">
        <v>1</v>
      </c>
      <c r="VY62" s="761">
        <v>1</v>
      </c>
      <c r="VZ62" s="761">
        <v>1</v>
      </c>
      <c r="WA62" s="762">
        <v>0.65</v>
      </c>
      <c r="WB62" s="763"/>
      <c r="WC62" s="763"/>
      <c r="WD62" s="761">
        <v>1</v>
      </c>
      <c r="WE62" s="761">
        <v>1</v>
      </c>
      <c r="WF62" s="761">
        <v>1</v>
      </c>
      <c r="WG62" s="761">
        <v>1</v>
      </c>
      <c r="WH62" s="762">
        <v>0.65</v>
      </c>
      <c r="WI62" s="763"/>
      <c r="WJ62" s="763"/>
      <c r="WK62" s="761">
        <v>1</v>
      </c>
      <c r="WL62" s="761">
        <v>1</v>
      </c>
      <c r="WM62" s="761">
        <v>1</v>
      </c>
      <c r="WN62" s="761">
        <v>1</v>
      </c>
      <c r="WO62" s="762">
        <v>0.65</v>
      </c>
      <c r="WP62" s="763"/>
      <c r="WQ62" s="763"/>
      <c r="WR62" s="761">
        <v>0</v>
      </c>
      <c r="WS62" s="761">
        <v>0</v>
      </c>
      <c r="WT62" s="761">
        <v>1</v>
      </c>
      <c r="WU62" s="761">
        <v>1</v>
      </c>
      <c r="WV62" s="762">
        <v>0.65</v>
      </c>
      <c r="WW62" s="763"/>
      <c r="WX62" s="763"/>
      <c r="WY62" s="761">
        <v>1</v>
      </c>
      <c r="WZ62" s="761">
        <v>1</v>
      </c>
      <c r="XA62" s="761">
        <v>1</v>
      </c>
      <c r="XB62" s="761">
        <v>1</v>
      </c>
      <c r="XC62" s="762">
        <v>0.65</v>
      </c>
      <c r="XD62" s="763"/>
      <c r="XE62" s="763"/>
      <c r="XF62" s="761">
        <v>1</v>
      </c>
      <c r="XG62" s="761">
        <v>1</v>
      </c>
      <c r="XH62" s="761">
        <v>1</v>
      </c>
      <c r="XI62" s="761">
        <v>1</v>
      </c>
      <c r="XJ62" s="762">
        <v>0.65</v>
      </c>
      <c r="XK62" s="763"/>
      <c r="XL62" s="763"/>
      <c r="XM62" s="761">
        <v>1</v>
      </c>
      <c r="XN62" s="761">
        <v>1</v>
      </c>
      <c r="XO62" s="761">
        <v>1</v>
      </c>
      <c r="XP62" s="761">
        <v>1</v>
      </c>
      <c r="XQ62" s="762">
        <v>0.65</v>
      </c>
      <c r="XR62" s="763"/>
      <c r="XS62" s="763"/>
      <c r="XT62" s="761">
        <v>1</v>
      </c>
      <c r="XU62" s="761">
        <v>1</v>
      </c>
      <c r="XV62" s="761">
        <v>1</v>
      </c>
      <c r="XW62" s="761">
        <v>1</v>
      </c>
      <c r="XX62" s="762">
        <v>0.65</v>
      </c>
      <c r="XY62" s="763"/>
      <c r="XZ62" s="763"/>
      <c r="YA62" s="761">
        <v>1</v>
      </c>
      <c r="YB62" s="761">
        <v>1</v>
      </c>
      <c r="YC62" s="761">
        <v>1</v>
      </c>
      <c r="YD62" s="761">
        <v>1</v>
      </c>
      <c r="YE62" s="762">
        <v>0.65</v>
      </c>
      <c r="YF62" s="763"/>
      <c r="YG62" s="763"/>
      <c r="YH62" s="761">
        <v>1</v>
      </c>
      <c r="YI62" s="761">
        <v>1</v>
      </c>
      <c r="YJ62" s="761">
        <v>0</v>
      </c>
      <c r="YK62" s="761">
        <v>0</v>
      </c>
      <c r="YL62" s="761">
        <v>0</v>
      </c>
      <c r="YM62" s="763"/>
      <c r="YN62" s="763"/>
      <c r="YO62" s="761">
        <v>1</v>
      </c>
      <c r="YP62" s="761">
        <v>1</v>
      </c>
      <c r="YQ62" s="761">
        <v>1</v>
      </c>
      <c r="YR62" s="761">
        <v>0</v>
      </c>
      <c r="YS62" s="761">
        <v>0.65</v>
      </c>
      <c r="YT62" s="763"/>
      <c r="YU62" s="763"/>
      <c r="YV62" s="761">
        <v>1</v>
      </c>
      <c r="YW62" s="761">
        <v>0</v>
      </c>
      <c r="YX62" s="761">
        <v>1</v>
      </c>
      <c r="YY62" s="761">
        <v>1</v>
      </c>
      <c r="YZ62" s="762">
        <v>0.65</v>
      </c>
      <c r="ZA62" s="763"/>
      <c r="ZB62" s="763"/>
      <c r="ZC62" s="761">
        <v>1</v>
      </c>
      <c r="ZD62" s="761">
        <v>1</v>
      </c>
      <c r="ZE62" s="761">
        <v>1</v>
      </c>
      <c r="ZF62" s="761">
        <v>1</v>
      </c>
      <c r="ZG62" s="762">
        <v>0.65</v>
      </c>
      <c r="ZH62" s="763"/>
      <c r="ZI62" s="763"/>
      <c r="ZJ62" s="761">
        <v>1</v>
      </c>
      <c r="ZK62" s="761">
        <v>1</v>
      </c>
      <c r="ZL62" s="761">
        <v>1</v>
      </c>
      <c r="ZM62" s="761">
        <v>1</v>
      </c>
      <c r="ZN62" s="762">
        <v>0.65</v>
      </c>
      <c r="ZO62" s="763"/>
      <c r="ZP62" s="763"/>
      <c r="ZQ62" s="761">
        <v>1</v>
      </c>
      <c r="ZR62" s="761">
        <v>1</v>
      </c>
      <c r="ZS62" s="761">
        <v>1</v>
      </c>
      <c r="ZT62" s="761">
        <v>1</v>
      </c>
      <c r="ZU62" s="762">
        <v>0.65</v>
      </c>
      <c r="ZV62" s="763"/>
      <c r="ZW62" s="763"/>
      <c r="ZX62" s="761">
        <v>1</v>
      </c>
      <c r="ZY62" s="761">
        <v>1</v>
      </c>
      <c r="ZZ62" s="761">
        <v>1</v>
      </c>
      <c r="AAA62" s="761">
        <v>1</v>
      </c>
      <c r="AAB62" s="762">
        <v>0.65</v>
      </c>
      <c r="AAC62" s="763"/>
      <c r="AAD62" s="763"/>
      <c r="AAE62" s="761">
        <v>1</v>
      </c>
      <c r="AAF62" s="761">
        <v>1</v>
      </c>
      <c r="AAG62" s="761">
        <v>1</v>
      </c>
      <c r="AAH62" s="761">
        <v>1</v>
      </c>
      <c r="AAI62" s="762">
        <v>0.65</v>
      </c>
      <c r="AAJ62" s="763"/>
      <c r="AAK62" s="763"/>
      <c r="AAL62" s="761">
        <v>1</v>
      </c>
      <c r="AAM62" s="761">
        <v>1</v>
      </c>
      <c r="AAN62" s="761">
        <v>1</v>
      </c>
      <c r="AAO62" s="761">
        <v>1</v>
      </c>
      <c r="AAP62" s="762">
        <v>0.65</v>
      </c>
      <c r="AAQ62" s="763"/>
      <c r="AAR62" s="763"/>
      <c r="AAS62" s="761">
        <v>1</v>
      </c>
      <c r="AAT62" s="761">
        <v>1</v>
      </c>
      <c r="AAU62" s="761">
        <v>1</v>
      </c>
      <c r="AAV62" s="761">
        <v>1</v>
      </c>
      <c r="AAW62" s="762">
        <v>0.65</v>
      </c>
      <c r="AAX62" s="763"/>
      <c r="AAY62" s="763"/>
      <c r="AAZ62" s="761">
        <v>1</v>
      </c>
      <c r="ABA62" s="761">
        <v>1</v>
      </c>
      <c r="ABB62" s="761">
        <v>1</v>
      </c>
      <c r="ABC62" s="761">
        <v>1</v>
      </c>
      <c r="ABD62" s="762">
        <v>0.65</v>
      </c>
      <c r="ABE62" s="763"/>
      <c r="ABF62" s="763"/>
      <c r="ABG62" s="761">
        <v>1</v>
      </c>
      <c r="ABH62" s="761">
        <v>1</v>
      </c>
      <c r="ABI62" s="761">
        <v>1</v>
      </c>
      <c r="ABJ62" s="761">
        <v>1</v>
      </c>
      <c r="ABK62" s="762">
        <v>0.65</v>
      </c>
      <c r="ABL62" s="763"/>
      <c r="ABM62" s="763"/>
      <c r="ABN62" s="761">
        <v>1</v>
      </c>
      <c r="ABO62" s="761">
        <v>1</v>
      </c>
      <c r="ABP62" s="761">
        <v>1</v>
      </c>
      <c r="ABQ62" s="761">
        <v>1</v>
      </c>
      <c r="ABR62" s="762">
        <v>0.65</v>
      </c>
      <c r="ABS62" s="763"/>
      <c r="ABT62" s="763"/>
      <c r="ABU62" s="761">
        <v>1</v>
      </c>
      <c r="ABV62" s="761">
        <v>1</v>
      </c>
      <c r="ABW62" s="761">
        <v>1</v>
      </c>
      <c r="ABX62" s="761">
        <v>1</v>
      </c>
      <c r="ABY62" s="762">
        <v>0.65</v>
      </c>
      <c r="ABZ62" s="763"/>
      <c r="ACA62" s="763"/>
      <c r="ACB62" s="761">
        <v>1</v>
      </c>
      <c r="ACC62" s="761">
        <v>1</v>
      </c>
      <c r="ACD62" s="761">
        <v>1</v>
      </c>
      <c r="ACE62" s="761">
        <v>1</v>
      </c>
      <c r="ACF62" s="762">
        <v>0.65</v>
      </c>
      <c r="ACG62" s="763"/>
      <c r="ACH62" s="763"/>
      <c r="ACI62" s="761">
        <v>0</v>
      </c>
      <c r="ACJ62" s="761">
        <v>1</v>
      </c>
      <c r="ACK62" s="761">
        <v>1</v>
      </c>
      <c r="ACL62" s="761">
        <v>1</v>
      </c>
      <c r="ACM62" s="762">
        <v>0.65</v>
      </c>
      <c r="ACN62" s="763"/>
      <c r="ACO62" s="763"/>
      <c r="ACP62" s="761">
        <v>1</v>
      </c>
      <c r="ACQ62" s="761">
        <v>1</v>
      </c>
      <c r="ACR62" s="761">
        <v>1</v>
      </c>
      <c r="ACS62" s="761">
        <v>1</v>
      </c>
      <c r="ACT62" s="762">
        <v>0.65</v>
      </c>
      <c r="ACU62" s="763"/>
      <c r="ACV62" s="763"/>
      <c r="ACW62" s="761">
        <v>1</v>
      </c>
      <c r="ACX62" s="761">
        <v>1</v>
      </c>
      <c r="ACY62" s="761">
        <v>1</v>
      </c>
      <c r="ACZ62" s="761">
        <v>1</v>
      </c>
      <c r="ADA62" s="762">
        <v>0.65</v>
      </c>
      <c r="ADB62" s="763"/>
      <c r="ADC62" s="763"/>
      <c r="ADD62" s="761">
        <v>1</v>
      </c>
      <c r="ADE62" s="761">
        <v>1</v>
      </c>
      <c r="ADF62" s="761">
        <v>1</v>
      </c>
      <c r="ADG62" s="761">
        <v>1</v>
      </c>
      <c r="ADH62" s="762">
        <v>0</v>
      </c>
      <c r="ADI62" s="763"/>
      <c r="ADJ62" s="763"/>
      <c r="ADK62" s="761">
        <v>1</v>
      </c>
      <c r="ADL62" s="761">
        <v>1</v>
      </c>
      <c r="ADM62" s="761">
        <v>1</v>
      </c>
      <c r="ADN62" s="761">
        <v>1</v>
      </c>
      <c r="ADO62" s="762">
        <v>0.65</v>
      </c>
      <c r="ADP62" s="763"/>
      <c r="ADQ62" s="763"/>
      <c r="ADR62" s="761">
        <v>1</v>
      </c>
      <c r="ADS62" s="761">
        <v>1</v>
      </c>
      <c r="ADT62" s="761">
        <v>1</v>
      </c>
      <c r="ADU62" s="761">
        <v>1</v>
      </c>
      <c r="ADV62" s="762">
        <v>0.65</v>
      </c>
      <c r="ADW62" s="763"/>
      <c r="ADX62" s="763"/>
      <c r="ADY62" s="761">
        <v>1</v>
      </c>
      <c r="ADZ62" s="761">
        <v>1</v>
      </c>
      <c r="AEA62" s="761">
        <v>1</v>
      </c>
      <c r="AEB62" s="761">
        <v>1</v>
      </c>
      <c r="AEC62" s="762">
        <v>0.65</v>
      </c>
      <c r="AED62" s="763"/>
      <c r="AEE62" s="763"/>
      <c r="AEF62" s="761">
        <v>1</v>
      </c>
      <c r="AEG62" s="761">
        <v>1</v>
      </c>
      <c r="AEH62" s="761">
        <v>1</v>
      </c>
      <c r="AEI62" s="761">
        <v>1</v>
      </c>
      <c r="AEJ62" s="762">
        <v>0.65</v>
      </c>
      <c r="AEK62" s="763"/>
      <c r="AEL62" s="763"/>
      <c r="AEM62" s="761">
        <v>1</v>
      </c>
      <c r="AEN62" s="761">
        <v>1</v>
      </c>
      <c r="AEO62" s="761">
        <v>1</v>
      </c>
      <c r="AEP62" s="761">
        <v>0</v>
      </c>
      <c r="AEQ62" s="762">
        <v>0.65</v>
      </c>
      <c r="AER62" s="763"/>
      <c r="AES62" s="763"/>
      <c r="AET62" s="761">
        <v>0</v>
      </c>
      <c r="AEU62" s="761">
        <v>0</v>
      </c>
      <c r="AEV62" s="761">
        <v>0</v>
      </c>
      <c r="AEW62" s="761">
        <v>0</v>
      </c>
      <c r="AEX62" s="761">
        <v>0</v>
      </c>
      <c r="AEY62" s="763"/>
      <c r="AEZ62" s="763"/>
      <c r="AFA62" s="761">
        <v>1</v>
      </c>
      <c r="AFB62" s="761">
        <v>1</v>
      </c>
      <c r="AFC62" s="761">
        <v>1</v>
      </c>
      <c r="AFD62" s="761">
        <v>1</v>
      </c>
      <c r="AFE62" s="762">
        <v>0.65</v>
      </c>
      <c r="AFF62" s="763"/>
      <c r="AFG62" s="763"/>
      <c r="AFH62" s="761">
        <v>1</v>
      </c>
      <c r="AFI62" s="761">
        <v>1</v>
      </c>
      <c r="AFJ62" s="761">
        <v>1</v>
      </c>
      <c r="AFK62" s="761">
        <v>1</v>
      </c>
      <c r="AFL62" s="762">
        <v>0.65</v>
      </c>
      <c r="AFM62" s="763"/>
      <c r="AFN62" s="763"/>
      <c r="AFO62" s="761">
        <v>1</v>
      </c>
      <c r="AFP62" s="761">
        <v>1</v>
      </c>
      <c r="AFQ62" s="761">
        <v>1</v>
      </c>
      <c r="AFR62" s="761">
        <v>1</v>
      </c>
      <c r="AFS62" s="762">
        <v>0.65</v>
      </c>
      <c r="AFT62" s="763"/>
      <c r="AFU62" s="763"/>
      <c r="AFV62" s="761">
        <v>1</v>
      </c>
      <c r="AFW62" s="761">
        <v>1</v>
      </c>
      <c r="AFX62" s="761">
        <v>1</v>
      </c>
      <c r="AFY62" s="761">
        <v>1</v>
      </c>
      <c r="AFZ62" s="762">
        <v>0.65</v>
      </c>
      <c r="AGA62" s="763"/>
      <c r="AGB62" s="763"/>
      <c r="AGC62" s="761">
        <v>1</v>
      </c>
      <c r="AGD62" s="761">
        <v>1</v>
      </c>
      <c r="AGE62" s="761">
        <v>1</v>
      </c>
      <c r="AGF62" s="761">
        <v>1</v>
      </c>
      <c r="AGG62" s="762">
        <v>0.65</v>
      </c>
      <c r="AGH62" s="763"/>
      <c r="AGI62" s="763"/>
      <c r="AGJ62" s="761">
        <v>1</v>
      </c>
      <c r="AGK62" s="761">
        <v>1</v>
      </c>
      <c r="AGL62" s="761">
        <v>1</v>
      </c>
      <c r="AGM62" s="761">
        <v>1</v>
      </c>
      <c r="AGN62" s="762">
        <v>0.65</v>
      </c>
      <c r="AGO62" s="763"/>
      <c r="AGP62" s="763"/>
      <c r="AGQ62" s="761">
        <v>1</v>
      </c>
      <c r="AGR62" s="761">
        <v>1</v>
      </c>
      <c r="AGS62" s="761">
        <v>1</v>
      </c>
      <c r="AGT62" s="761">
        <v>1</v>
      </c>
      <c r="AGU62" s="762">
        <v>0.65</v>
      </c>
      <c r="AGV62" s="763"/>
      <c r="AGW62" s="763"/>
      <c r="AGX62" s="761">
        <v>1</v>
      </c>
      <c r="AGY62" s="761">
        <v>1</v>
      </c>
      <c r="AGZ62" s="761">
        <v>1</v>
      </c>
      <c r="AHA62" s="761">
        <v>1</v>
      </c>
      <c r="AHB62" s="762">
        <v>0.65</v>
      </c>
      <c r="AHC62" s="763"/>
      <c r="AHD62" s="763"/>
      <c r="AHE62" s="761">
        <v>1</v>
      </c>
      <c r="AHF62" s="761">
        <v>1</v>
      </c>
      <c r="AHG62" s="761">
        <v>1</v>
      </c>
      <c r="AHH62" s="761">
        <v>1</v>
      </c>
      <c r="AHI62" s="762">
        <v>0</v>
      </c>
      <c r="AHJ62" s="763"/>
      <c r="AHK62" s="763"/>
      <c r="AHL62" s="761">
        <v>1</v>
      </c>
      <c r="AHM62" s="761">
        <v>1</v>
      </c>
      <c r="AHN62" s="761">
        <v>1</v>
      </c>
      <c r="AHO62" s="761">
        <v>1</v>
      </c>
      <c r="AHP62" s="762">
        <v>0.65</v>
      </c>
      <c r="AHQ62" s="763"/>
      <c r="AHR62" s="763"/>
      <c r="AHS62" s="761">
        <v>1</v>
      </c>
      <c r="AHT62" s="761">
        <v>1</v>
      </c>
      <c r="AHU62" s="761">
        <v>1</v>
      </c>
      <c r="AHV62" s="761">
        <v>1</v>
      </c>
      <c r="AHW62" s="762">
        <v>0.65</v>
      </c>
      <c r="AHX62" s="763"/>
      <c r="AHY62" s="763"/>
      <c r="AHZ62" s="761">
        <v>1</v>
      </c>
      <c r="AIA62" s="761">
        <v>1</v>
      </c>
      <c r="AIB62" s="761">
        <v>1</v>
      </c>
      <c r="AIC62" s="761">
        <v>1</v>
      </c>
      <c r="AID62" s="762">
        <v>0.65</v>
      </c>
      <c r="AIE62" s="763"/>
      <c r="AIF62" s="763"/>
      <c r="AIG62" s="761">
        <v>1</v>
      </c>
      <c r="AIH62" s="761">
        <v>1</v>
      </c>
      <c r="AII62" s="761">
        <v>1</v>
      </c>
      <c r="AIJ62" s="761">
        <v>1</v>
      </c>
      <c r="AIK62" s="762">
        <v>0.65</v>
      </c>
      <c r="AIL62" s="763"/>
      <c r="AIM62" s="763"/>
      <c r="AIN62" s="761">
        <v>1</v>
      </c>
      <c r="AIO62" s="761">
        <v>1</v>
      </c>
      <c r="AIP62" s="761">
        <v>1</v>
      </c>
      <c r="AIQ62" s="761">
        <v>1</v>
      </c>
      <c r="AIR62" s="762">
        <v>0.65</v>
      </c>
      <c r="AIS62" s="763"/>
      <c r="AIT62" s="763"/>
      <c r="AIU62" s="761">
        <v>1</v>
      </c>
      <c r="AIV62" s="761">
        <v>1</v>
      </c>
      <c r="AIW62" s="761">
        <v>1</v>
      </c>
      <c r="AIX62" s="761">
        <v>1</v>
      </c>
      <c r="AIY62" s="762">
        <v>0.65</v>
      </c>
      <c r="AIZ62" s="763"/>
      <c r="AJA62" s="763"/>
      <c r="AJB62" s="761">
        <v>1</v>
      </c>
      <c r="AJC62" s="761">
        <v>1</v>
      </c>
      <c r="AJD62" s="761">
        <v>1</v>
      </c>
      <c r="AJE62" s="761">
        <v>1</v>
      </c>
      <c r="AJF62" s="762">
        <v>0.65</v>
      </c>
      <c r="AJG62" s="763"/>
      <c r="AJH62" s="763"/>
      <c r="AJI62" s="761">
        <v>1</v>
      </c>
      <c r="AJJ62" s="761">
        <v>1</v>
      </c>
      <c r="AJK62" s="761">
        <v>1</v>
      </c>
      <c r="AJL62" s="761">
        <v>1</v>
      </c>
      <c r="AJM62" s="762">
        <v>0.65</v>
      </c>
      <c r="AJN62" s="763"/>
      <c r="AJO62" s="763"/>
      <c r="AJP62" s="761">
        <v>1</v>
      </c>
      <c r="AJQ62" s="761">
        <v>1</v>
      </c>
      <c r="AJR62" s="761">
        <v>1</v>
      </c>
      <c r="AJS62" s="761">
        <v>1</v>
      </c>
      <c r="AJT62" s="762">
        <v>0.65</v>
      </c>
      <c r="AJU62" s="763"/>
      <c r="AJV62" s="763"/>
      <c r="AJW62" s="761">
        <v>1</v>
      </c>
      <c r="AJX62" s="761">
        <v>1</v>
      </c>
      <c r="AJY62" s="761">
        <v>1</v>
      </c>
      <c r="AJZ62" s="761">
        <v>1</v>
      </c>
      <c r="AKA62" s="762">
        <v>0.65</v>
      </c>
      <c r="AKB62" s="763"/>
      <c r="AKC62" s="763"/>
      <c r="AKD62" s="761">
        <v>1</v>
      </c>
      <c r="AKE62" s="761">
        <v>1</v>
      </c>
      <c r="AKF62" s="761">
        <v>1</v>
      </c>
      <c r="AKG62" s="761">
        <v>1</v>
      </c>
      <c r="AKH62" s="762">
        <v>0.65</v>
      </c>
      <c r="AKI62" s="763"/>
      <c r="AKJ62" s="763"/>
      <c r="AKK62" s="761">
        <v>1</v>
      </c>
      <c r="AKL62" s="761">
        <v>1</v>
      </c>
      <c r="AKM62" s="761">
        <v>1</v>
      </c>
      <c r="AKN62" s="761">
        <v>1</v>
      </c>
      <c r="AKO62" s="762">
        <v>0.65</v>
      </c>
      <c r="AKP62" s="763"/>
      <c r="AKQ62" s="763"/>
      <c r="AKR62" s="761">
        <v>1</v>
      </c>
      <c r="AKS62" s="761">
        <v>1</v>
      </c>
      <c r="AKT62" s="761">
        <v>0</v>
      </c>
      <c r="AKU62" s="761">
        <v>1</v>
      </c>
      <c r="AKV62" s="762">
        <v>0.65</v>
      </c>
      <c r="AKW62" s="763"/>
      <c r="AKX62" s="763"/>
      <c r="AKY62" s="761">
        <v>1</v>
      </c>
      <c r="AKZ62" s="761">
        <v>1</v>
      </c>
      <c r="ALA62" s="761">
        <v>1</v>
      </c>
      <c r="ALB62" s="761">
        <v>1</v>
      </c>
      <c r="ALC62" s="762">
        <v>0.65</v>
      </c>
      <c r="ALD62" s="763"/>
      <c r="ALE62" s="763"/>
      <c r="ALF62" s="761">
        <v>1</v>
      </c>
      <c r="ALG62" s="761">
        <v>1</v>
      </c>
      <c r="ALH62" s="761">
        <v>1</v>
      </c>
      <c r="ALI62" s="761">
        <v>1</v>
      </c>
      <c r="ALJ62" s="762">
        <v>0.65</v>
      </c>
      <c r="ALK62" s="763"/>
      <c r="ALL62" s="763"/>
      <c r="ALM62" s="761">
        <v>1</v>
      </c>
      <c r="ALN62" s="761">
        <v>1</v>
      </c>
      <c r="ALO62" s="761">
        <v>1</v>
      </c>
      <c r="ALP62" s="761">
        <v>1</v>
      </c>
      <c r="ALQ62" s="762">
        <v>0.65</v>
      </c>
      <c r="ALR62" s="763"/>
      <c r="ALS62" s="763"/>
      <c r="ALT62" s="761">
        <v>1</v>
      </c>
      <c r="ALU62" s="761">
        <v>1</v>
      </c>
      <c r="ALV62" s="761">
        <v>1</v>
      </c>
      <c r="ALW62" s="761">
        <v>1</v>
      </c>
      <c r="ALX62" s="762">
        <v>0.65</v>
      </c>
      <c r="ALY62" s="763"/>
      <c r="ALZ62" s="763"/>
      <c r="AMA62" s="761">
        <v>1</v>
      </c>
      <c r="AMB62" s="761">
        <v>1</v>
      </c>
      <c r="AMC62" s="761">
        <v>1</v>
      </c>
      <c r="AMD62" s="761">
        <v>1</v>
      </c>
      <c r="AME62" s="762">
        <v>0.65</v>
      </c>
      <c r="AMF62" s="763"/>
      <c r="AMG62" s="763"/>
      <c r="AMH62" s="761">
        <v>1</v>
      </c>
      <c r="AMI62" s="761">
        <v>1</v>
      </c>
      <c r="AMJ62" s="761">
        <v>1</v>
      </c>
      <c r="AMK62" s="761">
        <v>0</v>
      </c>
      <c r="AML62" s="762">
        <v>0</v>
      </c>
      <c r="AMM62" s="763"/>
      <c r="AMN62" s="763"/>
      <c r="AMO62" s="761">
        <v>1</v>
      </c>
      <c r="AMP62" s="761">
        <v>1</v>
      </c>
      <c r="AMQ62" s="761">
        <v>1</v>
      </c>
      <c r="AMR62" s="761">
        <v>0</v>
      </c>
      <c r="AMS62" s="762">
        <v>0</v>
      </c>
      <c r="AMT62" s="763"/>
      <c r="AMU62" s="763"/>
      <c r="AMV62" s="761">
        <v>1</v>
      </c>
      <c r="AMW62" s="761">
        <v>1</v>
      </c>
      <c r="AMX62" s="761">
        <v>0</v>
      </c>
      <c r="AMY62" s="761">
        <v>1</v>
      </c>
      <c r="AMZ62" s="762">
        <v>0.65</v>
      </c>
      <c r="ANA62" s="763"/>
      <c r="ANB62" s="763"/>
      <c r="ANC62" s="761">
        <v>1</v>
      </c>
      <c r="AND62" s="761">
        <v>1</v>
      </c>
      <c r="ANE62" s="761">
        <v>1</v>
      </c>
      <c r="ANF62" s="761">
        <v>1</v>
      </c>
      <c r="ANG62" s="762">
        <v>0.65</v>
      </c>
      <c r="ANH62" s="763"/>
      <c r="ANI62" s="763"/>
      <c r="ANJ62" s="761">
        <v>1</v>
      </c>
      <c r="ANK62" s="761">
        <v>1</v>
      </c>
      <c r="ANL62" s="761">
        <v>1</v>
      </c>
      <c r="ANM62" s="761">
        <v>1</v>
      </c>
      <c r="ANN62" s="762">
        <v>0.65</v>
      </c>
      <c r="ANO62" s="763"/>
      <c r="ANP62" s="763"/>
      <c r="ANQ62" s="761">
        <v>1</v>
      </c>
      <c r="ANR62" s="761">
        <v>1</v>
      </c>
      <c r="ANS62" s="761">
        <v>1</v>
      </c>
      <c r="ANT62" s="761">
        <v>1</v>
      </c>
      <c r="ANU62" s="762">
        <v>0.65</v>
      </c>
      <c r="ANV62" s="763"/>
      <c r="ANW62" s="763"/>
      <c r="ANX62" s="761">
        <v>1</v>
      </c>
      <c r="ANY62" s="761">
        <v>1</v>
      </c>
      <c r="ANZ62" s="761">
        <v>1</v>
      </c>
      <c r="AOA62" s="761">
        <v>1</v>
      </c>
      <c r="AOB62" s="762">
        <v>0.65</v>
      </c>
      <c r="AOC62" s="763"/>
      <c r="AOD62" s="763"/>
      <c r="AOE62" s="761">
        <v>1</v>
      </c>
      <c r="AOF62" s="761">
        <v>1</v>
      </c>
      <c r="AOG62" s="761">
        <v>1</v>
      </c>
      <c r="AOH62" s="761">
        <v>1</v>
      </c>
      <c r="AOI62" s="762">
        <v>0.65</v>
      </c>
      <c r="AOJ62" s="763"/>
      <c r="AOK62" s="763"/>
      <c r="AOL62" s="761">
        <v>1</v>
      </c>
      <c r="AOM62" s="761">
        <v>1</v>
      </c>
      <c r="AON62" s="761">
        <v>1</v>
      </c>
      <c r="AOO62" s="761">
        <v>1</v>
      </c>
      <c r="AOP62" s="762">
        <v>0.65</v>
      </c>
      <c r="AOQ62" s="763"/>
      <c r="AOR62" s="763"/>
      <c r="AOS62" s="761">
        <v>1</v>
      </c>
      <c r="AOT62" s="761">
        <v>1</v>
      </c>
      <c r="AOU62" s="761">
        <v>1</v>
      </c>
      <c r="AOV62" s="761">
        <v>1</v>
      </c>
      <c r="AOW62" s="762">
        <v>0.65</v>
      </c>
    </row>
    <row r="63" spans="1:1089" s="757" customFormat="1" ht="10.5" customHeight="1">
      <c r="A63" s="771" t="s">
        <v>196</v>
      </c>
      <c r="B63" s="771" t="s">
        <v>220</v>
      </c>
      <c r="C63" s="771" t="s">
        <v>221</v>
      </c>
      <c r="D63" s="771" t="s">
        <v>144</v>
      </c>
      <c r="E63" s="771" t="s">
        <v>214</v>
      </c>
      <c r="G63" s="717"/>
      <c r="H63" s="716"/>
      <c r="I63" s="716"/>
      <c r="J63" s="716"/>
      <c r="K63" s="716"/>
      <c r="L63" s="718"/>
      <c r="M63" s="717"/>
      <c r="N63" s="717"/>
      <c r="O63" s="716"/>
      <c r="P63" s="716"/>
      <c r="Q63" s="716"/>
      <c r="R63" s="716"/>
      <c r="S63" s="718"/>
      <c r="T63" s="717"/>
      <c r="U63" s="717"/>
      <c r="V63" s="716"/>
      <c r="W63" s="716"/>
      <c r="X63" s="716"/>
      <c r="Y63" s="716"/>
      <c r="Z63" s="718"/>
      <c r="AA63" s="717"/>
      <c r="AB63" s="717"/>
      <c r="AC63" s="716"/>
      <c r="AD63" s="716"/>
      <c r="AE63" s="716"/>
      <c r="AF63" s="716"/>
      <c r="AG63" s="718"/>
      <c r="AH63" s="717"/>
      <c r="AI63" s="717"/>
      <c r="AJ63" s="716"/>
      <c r="AK63" s="716"/>
      <c r="AL63" s="716"/>
      <c r="AM63" s="716"/>
      <c r="AN63" s="718"/>
      <c r="AO63" s="717"/>
      <c r="AP63" s="717"/>
      <c r="AQ63" s="716"/>
      <c r="AR63" s="716"/>
      <c r="AS63" s="716"/>
      <c r="AT63" s="716"/>
      <c r="AU63" s="718"/>
      <c r="AV63" s="717"/>
      <c r="AW63" s="717"/>
      <c r="AX63" s="716"/>
      <c r="AY63" s="716"/>
      <c r="AZ63" s="716"/>
      <c r="BA63" s="716"/>
      <c r="BB63" s="718"/>
      <c r="BC63" s="717"/>
      <c r="BD63" s="717"/>
      <c r="BE63" s="716"/>
      <c r="BF63" s="716"/>
      <c r="BG63" s="716"/>
      <c r="BH63" s="716"/>
      <c r="BI63" s="718"/>
      <c r="BJ63" s="717"/>
      <c r="BK63" s="717"/>
      <c r="BL63" s="716"/>
      <c r="BM63" s="716"/>
      <c r="BN63" s="716"/>
      <c r="BO63" s="716"/>
      <c r="BP63" s="718"/>
      <c r="BQ63" s="717"/>
      <c r="BR63" s="717"/>
      <c r="BS63" s="716"/>
      <c r="BT63" s="716"/>
      <c r="BU63" s="716"/>
      <c r="BV63" s="716"/>
      <c r="BW63" s="718"/>
      <c r="BX63" s="717"/>
      <c r="BY63" s="717"/>
      <c r="BZ63" s="716"/>
      <c r="CA63" s="716"/>
      <c r="CB63" s="716"/>
      <c r="CC63" s="716"/>
      <c r="CD63" s="718"/>
      <c r="CE63" s="717"/>
      <c r="CF63" s="717"/>
      <c r="CG63" s="716"/>
      <c r="CH63" s="716"/>
      <c r="CI63" s="716"/>
      <c r="CJ63" s="716"/>
      <c r="CK63" s="718"/>
      <c r="CL63" s="717"/>
      <c r="CM63" s="717"/>
      <c r="CN63" s="716"/>
      <c r="CO63" s="716"/>
      <c r="CP63" s="716"/>
      <c r="CQ63" s="716"/>
      <c r="CR63" s="718"/>
      <c r="CS63" s="717"/>
      <c r="CT63" s="717"/>
      <c r="CU63" s="716"/>
      <c r="CV63" s="716"/>
      <c r="CW63" s="716"/>
      <c r="CX63" s="716"/>
      <c r="CY63" s="718"/>
      <c r="CZ63" s="717"/>
      <c r="DA63" s="717"/>
      <c r="DB63" s="716"/>
      <c r="DC63" s="716"/>
      <c r="DD63" s="716"/>
      <c r="DE63" s="716"/>
      <c r="DF63" s="718"/>
      <c r="DG63" s="717"/>
      <c r="DH63" s="717"/>
      <c r="DI63" s="716"/>
      <c r="DJ63" s="716"/>
      <c r="DK63" s="716"/>
      <c r="DL63" s="716"/>
      <c r="DM63" s="718"/>
      <c r="DN63" s="717"/>
      <c r="DO63" s="717"/>
      <c r="DP63" s="716"/>
      <c r="DQ63" s="716"/>
      <c r="DR63" s="716"/>
      <c r="DS63" s="716"/>
      <c r="DT63" s="718"/>
      <c r="DU63" s="717"/>
      <c r="DV63" s="717"/>
      <c r="DW63" s="716"/>
      <c r="DX63" s="716"/>
      <c r="DY63" s="716"/>
      <c r="DZ63" s="716"/>
      <c r="EA63" s="718"/>
      <c r="EB63" s="717"/>
      <c r="EC63" s="717"/>
      <c r="ED63" s="716"/>
      <c r="EE63" s="716"/>
      <c r="EF63" s="716"/>
      <c r="EG63" s="716"/>
      <c r="EH63" s="718"/>
      <c r="EI63" s="717"/>
      <c r="EJ63" s="717"/>
      <c r="EK63" s="716"/>
      <c r="EL63" s="716"/>
      <c r="EM63" s="716"/>
      <c r="EN63" s="716"/>
      <c r="EO63" s="718"/>
      <c r="EP63" s="717"/>
      <c r="EQ63" s="717"/>
      <c r="ER63" s="716"/>
      <c r="ES63" s="716"/>
      <c r="ET63" s="716"/>
      <c r="EU63" s="716"/>
      <c r="EV63" s="718"/>
      <c r="EW63" s="717"/>
      <c r="EX63" s="717"/>
      <c r="EY63" s="716"/>
      <c r="EZ63" s="716"/>
      <c r="FA63" s="716"/>
      <c r="FB63" s="716"/>
      <c r="FC63" s="718"/>
      <c r="FD63" s="717"/>
      <c r="FE63" s="717"/>
      <c r="FF63" s="716"/>
      <c r="FG63" s="716"/>
      <c r="FH63" s="716"/>
      <c r="FI63" s="716"/>
      <c r="FJ63" s="718"/>
      <c r="FK63" s="717"/>
      <c r="FL63" s="717"/>
      <c r="FM63" s="716"/>
      <c r="FN63" s="716"/>
      <c r="FO63" s="716"/>
      <c r="FP63" s="716"/>
      <c r="FQ63" s="718"/>
      <c r="FR63" s="717"/>
      <c r="FS63" s="717"/>
      <c r="FT63" s="716"/>
      <c r="FU63" s="716"/>
      <c r="FV63" s="716"/>
      <c r="FW63" s="716"/>
      <c r="FX63" s="718"/>
      <c r="FY63" s="717"/>
      <c r="FZ63" s="717"/>
      <c r="GA63" s="716"/>
      <c r="GB63" s="716"/>
      <c r="GC63" s="716"/>
      <c r="GD63" s="716"/>
      <c r="GE63" s="718"/>
      <c r="GF63" s="717"/>
      <c r="GG63" s="717"/>
      <c r="GH63" s="716"/>
      <c r="GI63" s="716"/>
      <c r="GJ63" s="716"/>
      <c r="GK63" s="716"/>
      <c r="GL63" s="718"/>
      <c r="GM63" s="717"/>
      <c r="GN63" s="717"/>
      <c r="GO63" s="716"/>
      <c r="GP63" s="716"/>
      <c r="GQ63" s="716"/>
      <c r="GR63" s="716"/>
      <c r="GS63" s="718"/>
      <c r="GT63" s="717"/>
      <c r="GU63" s="717"/>
      <c r="GV63" s="716"/>
      <c r="GW63" s="716"/>
      <c r="GX63" s="716"/>
      <c r="GY63" s="716"/>
      <c r="GZ63" s="718"/>
      <c r="HA63" s="717"/>
      <c r="HB63" s="717"/>
      <c r="HC63" s="716"/>
      <c r="HD63" s="716"/>
      <c r="HE63" s="716"/>
      <c r="HF63" s="716"/>
      <c r="HG63" s="718"/>
      <c r="HH63" s="717"/>
      <c r="HI63" s="717"/>
      <c r="HJ63" s="716"/>
      <c r="HK63" s="716"/>
      <c r="HL63" s="716"/>
      <c r="HM63" s="716"/>
      <c r="HN63" s="718"/>
      <c r="HO63" s="717"/>
      <c r="HP63" s="717"/>
      <c r="HQ63" s="716"/>
      <c r="HR63" s="716"/>
      <c r="HS63" s="716"/>
      <c r="HT63" s="716"/>
      <c r="HU63" s="718"/>
      <c r="HV63" s="717"/>
      <c r="HW63" s="717"/>
      <c r="HX63" s="716"/>
      <c r="HY63" s="716"/>
      <c r="HZ63" s="716"/>
      <c r="IA63" s="716"/>
      <c r="IB63" s="718"/>
      <c r="IC63" s="717"/>
      <c r="ID63" s="717"/>
      <c r="IE63" s="716"/>
      <c r="IF63" s="716"/>
      <c r="IG63" s="716"/>
      <c r="IH63" s="716"/>
      <c r="II63" s="718"/>
      <c r="IJ63" s="717"/>
      <c r="IK63" s="717"/>
      <c r="IL63" s="716"/>
      <c r="IM63" s="716"/>
      <c r="IN63" s="716"/>
      <c r="IO63" s="716"/>
      <c r="IP63" s="718"/>
      <c r="IQ63" s="717"/>
      <c r="IR63" s="717"/>
      <c r="IS63" s="716"/>
      <c r="IT63" s="716"/>
      <c r="IU63" s="716"/>
      <c r="IV63" s="716"/>
      <c r="IW63" s="718"/>
      <c r="IX63" s="717"/>
      <c r="IY63" s="717"/>
      <c r="IZ63" s="716"/>
      <c r="JA63" s="716"/>
      <c r="JB63" s="716"/>
      <c r="JC63" s="716"/>
      <c r="JD63" s="718"/>
      <c r="JE63" s="717"/>
      <c r="JF63" s="717"/>
      <c r="JG63" s="716"/>
      <c r="JH63" s="716"/>
      <c r="JI63" s="716"/>
      <c r="JJ63" s="716"/>
      <c r="JK63" s="717">
        <v>0</v>
      </c>
      <c r="JL63" s="717">
        <v>0</v>
      </c>
      <c r="JM63" s="717">
        <v>1</v>
      </c>
      <c r="JN63" s="716">
        <v>1</v>
      </c>
      <c r="JO63" s="716">
        <v>1</v>
      </c>
      <c r="JP63" s="716">
        <v>1</v>
      </c>
      <c r="JQ63" s="716">
        <v>0.65</v>
      </c>
      <c r="JR63" s="717">
        <v>0</v>
      </c>
      <c r="JS63" s="717">
        <v>0</v>
      </c>
      <c r="JT63" s="717">
        <v>1</v>
      </c>
      <c r="JU63" s="716">
        <v>1</v>
      </c>
      <c r="JV63" s="716">
        <v>1</v>
      </c>
      <c r="JW63" s="716">
        <v>1</v>
      </c>
      <c r="JX63" s="716">
        <v>0.65</v>
      </c>
      <c r="JY63" s="717">
        <v>0</v>
      </c>
      <c r="JZ63" s="717">
        <v>0</v>
      </c>
      <c r="KA63" s="716">
        <v>1</v>
      </c>
      <c r="KB63" s="716">
        <v>1</v>
      </c>
      <c r="KC63" s="716">
        <v>1</v>
      </c>
      <c r="KD63" s="716">
        <v>1</v>
      </c>
      <c r="KE63" s="718">
        <v>0</v>
      </c>
      <c r="KF63" s="717">
        <v>0</v>
      </c>
      <c r="KG63" s="717">
        <v>0</v>
      </c>
      <c r="KH63" s="716">
        <v>0</v>
      </c>
      <c r="KI63" s="716">
        <v>0</v>
      </c>
      <c r="KJ63" s="717">
        <v>0</v>
      </c>
      <c r="KK63" s="717">
        <v>0</v>
      </c>
      <c r="KL63" s="718">
        <v>0</v>
      </c>
      <c r="KM63" s="717">
        <v>0</v>
      </c>
      <c r="KN63" s="717">
        <v>0</v>
      </c>
      <c r="KO63" s="716">
        <v>0</v>
      </c>
      <c r="KP63" s="716">
        <v>0</v>
      </c>
      <c r="KQ63" s="717">
        <v>0</v>
      </c>
      <c r="KR63" s="716">
        <v>0</v>
      </c>
      <c r="KS63" s="718">
        <v>0</v>
      </c>
      <c r="KT63" s="717">
        <v>0</v>
      </c>
      <c r="KU63" s="717">
        <v>0</v>
      </c>
      <c r="KV63" s="717">
        <v>0</v>
      </c>
      <c r="KW63" s="716">
        <v>1</v>
      </c>
      <c r="KX63" s="716">
        <v>1</v>
      </c>
      <c r="KY63" s="716">
        <v>1</v>
      </c>
      <c r="KZ63" s="718">
        <v>0.65</v>
      </c>
      <c r="LA63" s="717">
        <v>0</v>
      </c>
      <c r="LB63" s="717">
        <v>0</v>
      </c>
      <c r="LC63" s="716">
        <v>1</v>
      </c>
      <c r="LD63" s="716">
        <v>1</v>
      </c>
      <c r="LE63" s="716">
        <v>1</v>
      </c>
      <c r="LF63" s="716">
        <v>1</v>
      </c>
      <c r="LG63" s="718">
        <v>0.65</v>
      </c>
      <c r="LH63" s="717">
        <v>0</v>
      </c>
      <c r="LI63" s="717">
        <v>0</v>
      </c>
      <c r="LJ63" s="716">
        <v>1</v>
      </c>
      <c r="LK63" s="716">
        <v>1</v>
      </c>
      <c r="LL63" s="716">
        <v>1</v>
      </c>
      <c r="LM63" s="716">
        <v>1</v>
      </c>
      <c r="LN63" s="718">
        <v>0.65</v>
      </c>
      <c r="LO63" s="717">
        <v>0</v>
      </c>
      <c r="LP63" s="717">
        <v>0</v>
      </c>
      <c r="LQ63" s="716">
        <v>1</v>
      </c>
      <c r="LR63" s="716">
        <v>1</v>
      </c>
      <c r="LS63" s="716">
        <v>1</v>
      </c>
      <c r="LT63" s="716">
        <v>1</v>
      </c>
      <c r="LU63" s="718">
        <v>0.65</v>
      </c>
      <c r="LV63" s="717">
        <v>0</v>
      </c>
      <c r="LW63" s="717">
        <v>0</v>
      </c>
      <c r="LX63" s="716">
        <v>1</v>
      </c>
      <c r="LY63" s="716">
        <v>1</v>
      </c>
      <c r="LZ63" s="716">
        <v>1</v>
      </c>
      <c r="MA63" s="716">
        <v>1</v>
      </c>
      <c r="MB63" s="718">
        <v>0.65</v>
      </c>
      <c r="MC63" s="717">
        <v>0</v>
      </c>
      <c r="MD63" s="717">
        <v>0</v>
      </c>
      <c r="ME63" s="716">
        <v>1</v>
      </c>
      <c r="MF63" s="716">
        <v>1</v>
      </c>
      <c r="MG63" s="716">
        <v>1</v>
      </c>
      <c r="MH63" s="716">
        <v>1</v>
      </c>
      <c r="MI63" s="718">
        <v>0.65</v>
      </c>
      <c r="MJ63" s="717">
        <v>0</v>
      </c>
      <c r="MK63" s="717">
        <v>0</v>
      </c>
      <c r="ML63" s="716">
        <v>1</v>
      </c>
      <c r="MM63" s="716">
        <v>1</v>
      </c>
      <c r="MN63" s="716">
        <v>1</v>
      </c>
      <c r="MO63" s="716">
        <v>1</v>
      </c>
      <c r="MP63" s="718">
        <v>0.65</v>
      </c>
      <c r="MQ63" s="717">
        <v>0</v>
      </c>
      <c r="MR63" s="717">
        <v>0</v>
      </c>
      <c r="MS63" s="716">
        <v>1</v>
      </c>
      <c r="MT63" s="716">
        <v>1</v>
      </c>
      <c r="MU63" s="716">
        <v>1</v>
      </c>
      <c r="MV63" s="716">
        <v>1</v>
      </c>
      <c r="MW63" s="718">
        <v>0.65</v>
      </c>
      <c r="MX63" s="717">
        <v>0</v>
      </c>
      <c r="MY63" s="717">
        <v>0</v>
      </c>
      <c r="MZ63" s="716">
        <v>1</v>
      </c>
      <c r="NA63" s="716">
        <v>1</v>
      </c>
      <c r="NB63" s="716">
        <v>1</v>
      </c>
      <c r="NC63" s="716">
        <v>1</v>
      </c>
      <c r="ND63" s="718">
        <v>0.65</v>
      </c>
      <c r="NE63" s="717">
        <v>0</v>
      </c>
      <c r="NF63" s="717">
        <v>0</v>
      </c>
      <c r="NG63" s="716">
        <v>1</v>
      </c>
      <c r="NH63" s="716">
        <v>1</v>
      </c>
      <c r="NI63" s="716">
        <v>1</v>
      </c>
      <c r="NJ63" s="716">
        <v>1</v>
      </c>
      <c r="NK63" s="718">
        <v>0.65</v>
      </c>
      <c r="NL63" s="717">
        <v>0</v>
      </c>
      <c r="NM63" s="717">
        <v>0</v>
      </c>
      <c r="NN63" s="716">
        <v>1</v>
      </c>
      <c r="NO63" s="716">
        <v>1</v>
      </c>
      <c r="NP63" s="716">
        <v>1</v>
      </c>
      <c r="NQ63" s="716">
        <v>1</v>
      </c>
      <c r="NR63" s="718">
        <v>0.65</v>
      </c>
      <c r="NS63" s="717">
        <v>0</v>
      </c>
      <c r="NT63" s="717">
        <v>0</v>
      </c>
      <c r="NU63" s="716">
        <v>1</v>
      </c>
      <c r="NV63" s="716">
        <v>1</v>
      </c>
      <c r="NW63" s="716">
        <v>1</v>
      </c>
      <c r="NX63" s="716">
        <v>1</v>
      </c>
      <c r="NY63" s="718">
        <v>0.65</v>
      </c>
      <c r="NZ63" s="717">
        <v>0</v>
      </c>
      <c r="OA63" s="717">
        <v>0</v>
      </c>
      <c r="OB63" s="716">
        <v>1</v>
      </c>
      <c r="OC63" s="716">
        <v>1</v>
      </c>
      <c r="OD63" s="716">
        <v>1</v>
      </c>
      <c r="OE63" s="716">
        <v>1</v>
      </c>
      <c r="OF63" s="718">
        <v>0.65</v>
      </c>
      <c r="OG63" s="717">
        <v>0</v>
      </c>
      <c r="OH63" s="717">
        <v>0</v>
      </c>
      <c r="OI63" s="716">
        <v>1</v>
      </c>
      <c r="OJ63" s="716">
        <v>1</v>
      </c>
      <c r="OK63" s="716">
        <v>1</v>
      </c>
      <c r="OL63" s="716">
        <v>1</v>
      </c>
      <c r="OM63" s="718">
        <v>0.65</v>
      </c>
      <c r="ON63" s="717">
        <v>0</v>
      </c>
      <c r="OO63" s="717">
        <v>0</v>
      </c>
      <c r="OP63" s="716">
        <v>1</v>
      </c>
      <c r="OQ63" s="716">
        <v>1</v>
      </c>
      <c r="OR63" s="716">
        <v>1</v>
      </c>
      <c r="OS63" s="716">
        <v>1</v>
      </c>
      <c r="OT63" s="718">
        <v>0</v>
      </c>
      <c r="OU63" s="717">
        <v>0</v>
      </c>
      <c r="OV63" s="717">
        <v>0</v>
      </c>
      <c r="OW63" s="716">
        <v>0</v>
      </c>
      <c r="OX63" s="716">
        <v>0</v>
      </c>
      <c r="OY63" s="716">
        <v>1</v>
      </c>
      <c r="OZ63" s="716">
        <v>1</v>
      </c>
      <c r="PA63" s="718">
        <v>0.65</v>
      </c>
      <c r="PB63" s="717">
        <v>0</v>
      </c>
      <c r="PC63" s="717">
        <v>0</v>
      </c>
      <c r="PD63" s="716">
        <v>1</v>
      </c>
      <c r="PE63" s="716">
        <v>1</v>
      </c>
      <c r="PF63" s="716">
        <v>1</v>
      </c>
      <c r="PG63" s="716">
        <v>0</v>
      </c>
      <c r="PH63" s="718">
        <v>0</v>
      </c>
      <c r="PI63" s="717">
        <v>0</v>
      </c>
      <c r="PJ63" s="717">
        <v>0</v>
      </c>
      <c r="PK63" s="716">
        <v>1</v>
      </c>
      <c r="PL63" s="716">
        <v>1</v>
      </c>
      <c r="PM63" s="716">
        <v>1</v>
      </c>
      <c r="PN63" s="716">
        <v>1</v>
      </c>
      <c r="PO63" s="718">
        <v>0.65</v>
      </c>
      <c r="PP63" s="717"/>
      <c r="PQ63" s="717"/>
      <c r="PR63" s="716">
        <v>1</v>
      </c>
      <c r="PS63" s="716">
        <v>1</v>
      </c>
      <c r="PT63" s="716">
        <v>1</v>
      </c>
      <c r="PU63" s="716">
        <v>1</v>
      </c>
      <c r="PV63" s="718">
        <v>0.65</v>
      </c>
      <c r="PW63" s="717"/>
      <c r="PX63" s="717"/>
      <c r="PY63" s="716">
        <v>1</v>
      </c>
      <c r="PZ63" s="716">
        <v>1</v>
      </c>
      <c r="QA63" s="716">
        <v>1</v>
      </c>
      <c r="QB63" s="716">
        <v>1</v>
      </c>
      <c r="QC63" s="718">
        <v>0</v>
      </c>
      <c r="QD63" s="717"/>
      <c r="QE63" s="717"/>
      <c r="QF63" s="716">
        <v>1</v>
      </c>
      <c r="QG63" s="716">
        <v>1</v>
      </c>
      <c r="QH63" s="716">
        <v>1</v>
      </c>
      <c r="QI63" s="716">
        <v>1</v>
      </c>
      <c r="QJ63" s="718">
        <v>0.65</v>
      </c>
      <c r="QK63" s="717"/>
      <c r="QL63" s="717"/>
      <c r="QM63" s="716">
        <v>1</v>
      </c>
      <c r="QN63" s="716">
        <v>1</v>
      </c>
      <c r="QO63" s="716">
        <v>1</v>
      </c>
      <c r="QP63" s="716">
        <v>1</v>
      </c>
      <c r="QQ63" s="718">
        <v>0.65</v>
      </c>
      <c r="QR63" s="717"/>
      <c r="QS63" s="717"/>
      <c r="QT63" s="716">
        <v>1</v>
      </c>
      <c r="QU63" s="716">
        <v>1</v>
      </c>
      <c r="QV63" s="716">
        <v>1</v>
      </c>
      <c r="QW63" s="716">
        <v>1</v>
      </c>
      <c r="QX63" s="718">
        <v>0.65</v>
      </c>
      <c r="QY63" s="717"/>
      <c r="QZ63" s="717"/>
      <c r="RA63" s="716">
        <v>1</v>
      </c>
      <c r="RB63" s="716">
        <v>1</v>
      </c>
      <c r="RC63" s="716">
        <v>1</v>
      </c>
      <c r="RD63" s="717"/>
      <c r="RE63" s="718">
        <v>0.65</v>
      </c>
      <c r="RF63" s="717"/>
      <c r="RG63" s="717"/>
      <c r="RH63" s="716">
        <v>1</v>
      </c>
      <c r="RI63" s="716">
        <v>1</v>
      </c>
      <c r="RJ63" s="716">
        <v>1</v>
      </c>
      <c r="RK63" s="716">
        <v>1</v>
      </c>
      <c r="RL63" s="718">
        <v>0.65</v>
      </c>
      <c r="RM63" s="717"/>
      <c r="RN63" s="717"/>
      <c r="RO63" s="716">
        <v>0</v>
      </c>
      <c r="RP63" s="716">
        <v>1</v>
      </c>
      <c r="RQ63" s="716">
        <v>1</v>
      </c>
      <c r="RR63" s="716">
        <v>1</v>
      </c>
      <c r="RS63" s="718">
        <v>0</v>
      </c>
      <c r="RT63" s="717"/>
      <c r="RU63" s="717"/>
      <c r="RV63" s="716">
        <v>1</v>
      </c>
      <c r="RW63" s="716">
        <v>1</v>
      </c>
      <c r="RX63" s="716">
        <v>1</v>
      </c>
      <c r="RY63" s="716">
        <v>1</v>
      </c>
      <c r="RZ63" s="718">
        <v>0.65</v>
      </c>
      <c r="SA63" s="717"/>
      <c r="SB63" s="717"/>
      <c r="SC63" s="716">
        <v>1</v>
      </c>
      <c r="SD63" s="716">
        <v>1</v>
      </c>
      <c r="SE63" s="716">
        <v>1</v>
      </c>
      <c r="SF63" s="716">
        <v>1</v>
      </c>
      <c r="SG63" s="718">
        <v>0.65</v>
      </c>
      <c r="SH63" s="717"/>
      <c r="SI63" s="717"/>
      <c r="SJ63" s="716">
        <v>1</v>
      </c>
      <c r="SK63" s="716">
        <v>1</v>
      </c>
      <c r="SL63" s="716">
        <v>1</v>
      </c>
      <c r="SM63" s="716">
        <v>1</v>
      </c>
      <c r="SN63" s="718">
        <v>0.65</v>
      </c>
      <c r="SO63" s="717"/>
      <c r="SP63" s="717"/>
      <c r="SQ63" s="716">
        <v>1</v>
      </c>
      <c r="SR63" s="716">
        <v>1</v>
      </c>
      <c r="SS63" s="716">
        <v>1</v>
      </c>
      <c r="ST63" s="716">
        <v>1</v>
      </c>
      <c r="SU63" s="762">
        <v>0.65</v>
      </c>
      <c r="SV63" s="755"/>
      <c r="SW63" s="749"/>
      <c r="SX63" s="748">
        <v>1</v>
      </c>
      <c r="SY63" s="748">
        <v>1</v>
      </c>
      <c r="SZ63" s="748">
        <v>1</v>
      </c>
      <c r="TA63" s="748">
        <v>1</v>
      </c>
      <c r="TB63" s="750">
        <v>0.65</v>
      </c>
      <c r="TC63" s="749"/>
      <c r="TD63" s="749"/>
      <c r="TE63" s="748">
        <v>1</v>
      </c>
      <c r="TF63" s="748">
        <v>1</v>
      </c>
      <c r="TG63" s="748">
        <v>1</v>
      </c>
      <c r="TH63" s="748">
        <v>1</v>
      </c>
      <c r="TI63" s="750">
        <v>0</v>
      </c>
      <c r="TJ63" s="749"/>
      <c r="TK63" s="749"/>
      <c r="TL63" s="748">
        <v>1</v>
      </c>
      <c r="TM63" s="748">
        <v>1</v>
      </c>
      <c r="TN63" s="748">
        <v>1</v>
      </c>
      <c r="TO63" s="748">
        <v>1</v>
      </c>
      <c r="TP63" s="750">
        <v>0</v>
      </c>
      <c r="TQ63" s="749"/>
      <c r="TR63" s="749"/>
      <c r="TS63" s="748">
        <v>0</v>
      </c>
      <c r="TT63" s="748">
        <v>0</v>
      </c>
      <c r="TU63" s="748">
        <v>1</v>
      </c>
      <c r="TV63" s="748">
        <v>1</v>
      </c>
      <c r="TW63" s="750">
        <v>0.65</v>
      </c>
      <c r="TX63" s="749"/>
      <c r="TY63" s="766"/>
      <c r="TZ63" s="761">
        <v>1</v>
      </c>
      <c r="UA63" s="756">
        <v>1</v>
      </c>
      <c r="UB63" s="748">
        <v>1</v>
      </c>
      <c r="UC63" s="748">
        <v>1</v>
      </c>
      <c r="UD63" s="750">
        <v>0.65</v>
      </c>
      <c r="UE63" s="749"/>
      <c r="UF63" s="749"/>
      <c r="UG63" s="748">
        <v>1</v>
      </c>
      <c r="UH63" s="748">
        <v>1</v>
      </c>
      <c r="UI63" s="748">
        <v>1</v>
      </c>
      <c r="UJ63" s="748">
        <v>1</v>
      </c>
      <c r="UK63" s="750">
        <v>0.65</v>
      </c>
      <c r="UL63" s="749"/>
      <c r="UM63" s="749"/>
      <c r="UN63" s="748">
        <v>1</v>
      </c>
      <c r="UO63" s="748">
        <v>1</v>
      </c>
      <c r="UP63" s="748">
        <v>1</v>
      </c>
      <c r="UQ63" s="748">
        <v>1</v>
      </c>
      <c r="UR63" s="750">
        <v>0.65</v>
      </c>
      <c r="US63" s="749"/>
      <c r="UT63" s="749"/>
      <c r="UU63" s="748">
        <v>1</v>
      </c>
      <c r="UV63" s="748">
        <v>1</v>
      </c>
      <c r="UW63" s="748">
        <v>1</v>
      </c>
      <c r="UX63" s="748">
        <v>1</v>
      </c>
      <c r="UY63" s="750">
        <v>0.65</v>
      </c>
      <c r="UZ63" s="749"/>
      <c r="VA63" s="749"/>
      <c r="VB63" s="748">
        <v>1</v>
      </c>
      <c r="VC63" s="767">
        <v>1</v>
      </c>
      <c r="VD63" s="761">
        <v>1</v>
      </c>
      <c r="VE63" s="761">
        <v>1</v>
      </c>
      <c r="VF63" s="762">
        <v>0.65</v>
      </c>
      <c r="VG63" s="763"/>
      <c r="VH63" s="763"/>
      <c r="VI63" s="761">
        <v>1</v>
      </c>
      <c r="VJ63" s="761">
        <v>1</v>
      </c>
      <c r="VK63" s="761">
        <v>1</v>
      </c>
      <c r="VL63" s="761">
        <v>1</v>
      </c>
      <c r="VM63" s="762">
        <v>0.65</v>
      </c>
      <c r="VN63" s="763"/>
      <c r="VO63" s="763"/>
      <c r="VP63" s="761">
        <v>1</v>
      </c>
      <c r="VQ63" s="761">
        <v>1</v>
      </c>
      <c r="VR63" s="761">
        <v>1</v>
      </c>
      <c r="VS63" s="761">
        <v>1</v>
      </c>
      <c r="VT63" s="762">
        <v>0.65</v>
      </c>
      <c r="VU63" s="763"/>
      <c r="VV63" s="763"/>
      <c r="VW63" s="761">
        <v>1</v>
      </c>
      <c r="VX63" s="761">
        <v>1</v>
      </c>
      <c r="VY63" s="761">
        <v>1</v>
      </c>
      <c r="VZ63" s="761">
        <v>1</v>
      </c>
      <c r="WA63" s="762">
        <v>0.65</v>
      </c>
      <c r="WB63" s="763"/>
      <c r="WC63" s="763"/>
      <c r="WD63" s="761">
        <v>1</v>
      </c>
      <c r="WE63" s="761">
        <v>1</v>
      </c>
      <c r="WF63" s="761">
        <v>1</v>
      </c>
      <c r="WG63" s="761">
        <v>1</v>
      </c>
      <c r="WH63" s="762">
        <v>0.65</v>
      </c>
      <c r="WI63" s="763"/>
      <c r="WJ63" s="763"/>
      <c r="WK63" s="761">
        <v>1</v>
      </c>
      <c r="WL63" s="761">
        <v>1</v>
      </c>
      <c r="WM63" s="761">
        <v>1</v>
      </c>
      <c r="WN63" s="761">
        <v>1</v>
      </c>
      <c r="WO63" s="762">
        <v>0.65</v>
      </c>
      <c r="WP63" s="763"/>
      <c r="WQ63" s="763"/>
      <c r="WR63" s="761">
        <v>0</v>
      </c>
      <c r="WS63" s="761">
        <v>0</v>
      </c>
      <c r="WT63" s="761">
        <v>1</v>
      </c>
      <c r="WU63" s="761">
        <v>1</v>
      </c>
      <c r="WV63" s="762">
        <v>0.65</v>
      </c>
      <c r="WW63" s="763"/>
      <c r="WX63" s="763"/>
      <c r="WY63" s="761">
        <v>1</v>
      </c>
      <c r="WZ63" s="761">
        <v>1</v>
      </c>
      <c r="XA63" s="761">
        <v>1</v>
      </c>
      <c r="XB63" s="761">
        <v>1</v>
      </c>
      <c r="XC63" s="762">
        <v>0.65</v>
      </c>
      <c r="XD63" s="763"/>
      <c r="XE63" s="763"/>
      <c r="XF63" s="761">
        <v>1</v>
      </c>
      <c r="XG63" s="761">
        <v>1</v>
      </c>
      <c r="XH63" s="761">
        <v>1</v>
      </c>
      <c r="XI63" s="761">
        <v>1</v>
      </c>
      <c r="XJ63" s="762">
        <v>0.65</v>
      </c>
      <c r="XK63" s="763"/>
      <c r="XL63" s="763"/>
      <c r="XM63" s="761">
        <v>1</v>
      </c>
      <c r="XN63" s="761">
        <v>1</v>
      </c>
      <c r="XO63" s="761">
        <v>1</v>
      </c>
      <c r="XP63" s="761">
        <v>1</v>
      </c>
      <c r="XQ63" s="762">
        <v>0.65</v>
      </c>
      <c r="XR63" s="763"/>
      <c r="XS63" s="763"/>
      <c r="XT63" s="761">
        <v>1</v>
      </c>
      <c r="XU63" s="761">
        <v>1</v>
      </c>
      <c r="XV63" s="761">
        <v>1</v>
      </c>
      <c r="XW63" s="761">
        <v>1</v>
      </c>
      <c r="XX63" s="762">
        <v>0.65</v>
      </c>
      <c r="XY63" s="763"/>
      <c r="XZ63" s="763"/>
      <c r="YA63" s="761">
        <v>1</v>
      </c>
      <c r="YB63" s="761">
        <v>1</v>
      </c>
      <c r="YC63" s="761">
        <v>1</v>
      </c>
      <c r="YD63" s="761">
        <v>1</v>
      </c>
      <c r="YE63" s="762">
        <v>0.65</v>
      </c>
      <c r="YF63" s="763"/>
      <c r="YG63" s="763"/>
      <c r="YH63" s="761">
        <v>1</v>
      </c>
      <c r="YI63" s="761">
        <v>1</v>
      </c>
      <c r="YJ63" s="761">
        <v>0</v>
      </c>
      <c r="YK63" s="761">
        <v>0</v>
      </c>
      <c r="YL63" s="761">
        <v>0</v>
      </c>
      <c r="YM63" s="763"/>
      <c r="YN63" s="763"/>
      <c r="YO63" s="761">
        <v>1</v>
      </c>
      <c r="YP63" s="761">
        <v>1</v>
      </c>
      <c r="YQ63" s="761">
        <v>1</v>
      </c>
      <c r="YR63" s="761">
        <v>0</v>
      </c>
      <c r="YS63" s="761">
        <v>0.65</v>
      </c>
      <c r="YT63" s="763"/>
      <c r="YU63" s="763"/>
      <c r="YV63" s="761">
        <v>1</v>
      </c>
      <c r="YW63" s="761">
        <v>0</v>
      </c>
      <c r="YX63" s="761">
        <v>1</v>
      </c>
      <c r="YY63" s="761">
        <v>1</v>
      </c>
      <c r="YZ63" s="762">
        <v>0.65</v>
      </c>
      <c r="ZA63" s="763"/>
      <c r="ZB63" s="763"/>
      <c r="ZC63" s="761">
        <v>1</v>
      </c>
      <c r="ZD63" s="761">
        <v>1</v>
      </c>
      <c r="ZE63" s="761">
        <v>1</v>
      </c>
      <c r="ZF63" s="761">
        <v>1</v>
      </c>
      <c r="ZG63" s="762">
        <v>0.65</v>
      </c>
      <c r="ZH63" s="763"/>
      <c r="ZI63" s="763"/>
      <c r="ZJ63" s="761">
        <v>1</v>
      </c>
      <c r="ZK63" s="761">
        <v>1</v>
      </c>
      <c r="ZL63" s="761">
        <v>1</v>
      </c>
      <c r="ZM63" s="761">
        <v>1</v>
      </c>
      <c r="ZN63" s="762">
        <v>0.65</v>
      </c>
      <c r="ZO63" s="763"/>
      <c r="ZP63" s="763"/>
      <c r="ZQ63" s="761">
        <v>1</v>
      </c>
      <c r="ZR63" s="761">
        <v>1</v>
      </c>
      <c r="ZS63" s="761">
        <v>1</v>
      </c>
      <c r="ZT63" s="761">
        <v>1</v>
      </c>
      <c r="ZU63" s="762">
        <v>0.65</v>
      </c>
      <c r="ZV63" s="763"/>
      <c r="ZW63" s="763"/>
      <c r="ZX63" s="761">
        <v>1</v>
      </c>
      <c r="ZY63" s="761">
        <v>1</v>
      </c>
      <c r="ZZ63" s="761">
        <v>1</v>
      </c>
      <c r="AAA63" s="761">
        <v>1</v>
      </c>
      <c r="AAB63" s="762">
        <v>0.65</v>
      </c>
      <c r="AAC63" s="763"/>
      <c r="AAD63" s="763"/>
      <c r="AAE63" s="761">
        <v>1</v>
      </c>
      <c r="AAF63" s="761">
        <v>1</v>
      </c>
      <c r="AAG63" s="761">
        <v>1</v>
      </c>
      <c r="AAH63" s="761">
        <v>1</v>
      </c>
      <c r="AAI63" s="762">
        <v>0</v>
      </c>
      <c r="AAJ63" s="763"/>
      <c r="AAK63" s="763"/>
      <c r="AAL63" s="761">
        <v>1</v>
      </c>
      <c r="AAM63" s="761">
        <v>1</v>
      </c>
      <c r="AAN63" s="761">
        <v>1</v>
      </c>
      <c r="AAO63" s="761">
        <v>1</v>
      </c>
      <c r="AAP63" s="762">
        <v>0.65</v>
      </c>
      <c r="AAQ63" s="763"/>
      <c r="AAR63" s="763"/>
      <c r="AAS63" s="761">
        <v>1</v>
      </c>
      <c r="AAT63" s="761">
        <v>1</v>
      </c>
      <c r="AAU63" s="761">
        <v>1</v>
      </c>
      <c r="AAV63" s="761">
        <v>1</v>
      </c>
      <c r="AAW63" s="762">
        <v>0.65</v>
      </c>
      <c r="AAX63" s="763"/>
      <c r="AAY63" s="763"/>
      <c r="AAZ63" s="761">
        <v>1</v>
      </c>
      <c r="ABA63" s="761">
        <v>1</v>
      </c>
      <c r="ABB63" s="761">
        <v>1</v>
      </c>
      <c r="ABC63" s="761">
        <v>1</v>
      </c>
      <c r="ABD63" s="762">
        <v>0.65</v>
      </c>
      <c r="ABE63" s="763"/>
      <c r="ABF63" s="763"/>
      <c r="ABG63" s="761">
        <v>1</v>
      </c>
      <c r="ABH63" s="761">
        <v>1</v>
      </c>
      <c r="ABI63" s="761">
        <v>1</v>
      </c>
      <c r="ABJ63" s="761">
        <v>1</v>
      </c>
      <c r="ABK63" s="762">
        <v>0.65</v>
      </c>
      <c r="ABL63" s="763"/>
      <c r="ABM63" s="763"/>
      <c r="ABN63" s="761">
        <v>1</v>
      </c>
      <c r="ABO63" s="761">
        <v>1</v>
      </c>
      <c r="ABP63" s="761">
        <v>1</v>
      </c>
      <c r="ABQ63" s="761">
        <v>1</v>
      </c>
      <c r="ABR63" s="762">
        <v>0.65</v>
      </c>
      <c r="ABS63" s="763"/>
      <c r="ABT63" s="763"/>
      <c r="ABU63" s="761">
        <v>1</v>
      </c>
      <c r="ABV63" s="761">
        <v>1</v>
      </c>
      <c r="ABW63" s="761">
        <v>1</v>
      </c>
      <c r="ABX63" s="761">
        <v>1</v>
      </c>
      <c r="ABY63" s="762">
        <v>0.65</v>
      </c>
      <c r="ABZ63" s="763"/>
      <c r="ACA63" s="763"/>
      <c r="ACB63" s="761">
        <v>1</v>
      </c>
      <c r="ACC63" s="761">
        <v>1</v>
      </c>
      <c r="ACD63" s="761">
        <v>1</v>
      </c>
      <c r="ACE63" s="761">
        <v>1</v>
      </c>
      <c r="ACF63" s="762">
        <v>0.65</v>
      </c>
      <c r="ACG63" s="763"/>
      <c r="ACH63" s="763"/>
      <c r="ACI63" s="761">
        <v>0</v>
      </c>
      <c r="ACJ63" s="761">
        <v>1</v>
      </c>
      <c r="ACK63" s="761">
        <v>1</v>
      </c>
      <c r="ACL63" s="761">
        <v>1</v>
      </c>
      <c r="ACM63" s="762">
        <v>0.65</v>
      </c>
      <c r="ACN63" s="763"/>
      <c r="ACO63" s="763"/>
      <c r="ACP63" s="761">
        <v>1</v>
      </c>
      <c r="ACQ63" s="761">
        <v>1</v>
      </c>
      <c r="ACR63" s="761">
        <v>1</v>
      </c>
      <c r="ACS63" s="761">
        <v>1</v>
      </c>
      <c r="ACT63" s="762">
        <v>0.65</v>
      </c>
      <c r="ACU63" s="763"/>
      <c r="ACV63" s="763"/>
      <c r="ACW63" s="761">
        <v>1</v>
      </c>
      <c r="ACX63" s="761">
        <v>1</v>
      </c>
      <c r="ACY63" s="761">
        <v>1</v>
      </c>
      <c r="ACZ63" s="761">
        <v>1</v>
      </c>
      <c r="ADA63" s="762">
        <v>0.65</v>
      </c>
      <c r="ADB63" s="763"/>
      <c r="ADC63" s="763"/>
      <c r="ADD63" s="761">
        <v>1</v>
      </c>
      <c r="ADE63" s="761">
        <v>1</v>
      </c>
      <c r="ADF63" s="761">
        <v>1</v>
      </c>
      <c r="ADG63" s="761">
        <v>1</v>
      </c>
      <c r="ADH63" s="762">
        <v>0</v>
      </c>
      <c r="ADI63" s="763"/>
      <c r="ADJ63" s="763"/>
      <c r="ADK63" s="761">
        <v>1</v>
      </c>
      <c r="ADL63" s="761">
        <v>1</v>
      </c>
      <c r="ADM63" s="761">
        <v>1</v>
      </c>
      <c r="ADN63" s="761">
        <v>1</v>
      </c>
      <c r="ADO63" s="762">
        <v>0.65</v>
      </c>
      <c r="ADP63" s="763"/>
      <c r="ADQ63" s="763"/>
      <c r="ADR63" s="761">
        <v>1</v>
      </c>
      <c r="ADS63" s="761">
        <v>1</v>
      </c>
      <c r="ADT63" s="761">
        <v>1</v>
      </c>
      <c r="ADU63" s="761">
        <v>1</v>
      </c>
      <c r="ADV63" s="762">
        <v>0.65</v>
      </c>
      <c r="ADW63" s="763"/>
      <c r="ADX63" s="763"/>
      <c r="ADY63" s="761">
        <v>1</v>
      </c>
      <c r="ADZ63" s="761">
        <v>1</v>
      </c>
      <c r="AEA63" s="761">
        <v>1</v>
      </c>
      <c r="AEB63" s="761">
        <v>1</v>
      </c>
      <c r="AEC63" s="762">
        <v>0.65</v>
      </c>
      <c r="AED63" s="763"/>
      <c r="AEE63" s="763"/>
      <c r="AEF63" s="761">
        <v>1</v>
      </c>
      <c r="AEG63" s="761">
        <v>1</v>
      </c>
      <c r="AEH63" s="761">
        <v>1</v>
      </c>
      <c r="AEI63" s="761">
        <v>1</v>
      </c>
      <c r="AEJ63" s="762">
        <v>0.65</v>
      </c>
      <c r="AEK63" s="763"/>
      <c r="AEL63" s="763"/>
      <c r="AEM63" s="761">
        <v>1</v>
      </c>
      <c r="AEN63" s="761">
        <v>1</v>
      </c>
      <c r="AEO63" s="761">
        <v>1</v>
      </c>
      <c r="AEP63" s="761">
        <v>0</v>
      </c>
      <c r="AEQ63" s="762">
        <v>0.65</v>
      </c>
      <c r="AER63" s="763"/>
      <c r="AES63" s="763"/>
      <c r="AET63" s="761">
        <v>1</v>
      </c>
      <c r="AEU63" s="761">
        <v>1</v>
      </c>
      <c r="AEV63" s="761">
        <v>1</v>
      </c>
      <c r="AEW63" s="761">
        <v>1</v>
      </c>
      <c r="AEX63" s="762">
        <v>0.65</v>
      </c>
      <c r="AEY63" s="763"/>
      <c r="AEZ63" s="763"/>
      <c r="AFA63" s="761">
        <v>1</v>
      </c>
      <c r="AFB63" s="761">
        <v>1</v>
      </c>
      <c r="AFC63" s="761">
        <v>1</v>
      </c>
      <c r="AFD63" s="761">
        <v>1</v>
      </c>
      <c r="AFE63" s="762">
        <v>0.65</v>
      </c>
      <c r="AFF63" s="763"/>
      <c r="AFG63" s="763"/>
      <c r="AFH63" s="761">
        <v>1</v>
      </c>
      <c r="AFI63" s="761">
        <v>1</v>
      </c>
      <c r="AFJ63" s="761">
        <v>1</v>
      </c>
      <c r="AFK63" s="761">
        <v>1</v>
      </c>
      <c r="AFL63" s="762">
        <v>0.65</v>
      </c>
      <c r="AFM63" s="763"/>
      <c r="AFN63" s="763"/>
      <c r="AFO63" s="761">
        <v>1</v>
      </c>
      <c r="AFP63" s="761">
        <v>1</v>
      </c>
      <c r="AFQ63" s="761">
        <v>1</v>
      </c>
      <c r="AFR63" s="761">
        <v>1</v>
      </c>
      <c r="AFS63" s="762">
        <v>0.65</v>
      </c>
      <c r="AFT63" s="763"/>
      <c r="AFU63" s="763"/>
      <c r="AFV63" s="761">
        <v>1</v>
      </c>
      <c r="AFW63" s="761">
        <v>1</v>
      </c>
      <c r="AFX63" s="761">
        <v>1</v>
      </c>
      <c r="AFY63" s="761">
        <v>1</v>
      </c>
      <c r="AFZ63" s="762">
        <v>0.65</v>
      </c>
      <c r="AGA63" s="763"/>
      <c r="AGB63" s="763"/>
      <c r="AGC63" s="761">
        <v>1</v>
      </c>
      <c r="AGD63" s="761">
        <v>1</v>
      </c>
      <c r="AGE63" s="761">
        <v>1</v>
      </c>
      <c r="AGF63" s="761">
        <v>1</v>
      </c>
      <c r="AGG63" s="762">
        <v>0.65</v>
      </c>
      <c r="AGH63" s="763"/>
      <c r="AGI63" s="763"/>
      <c r="AGJ63" s="761">
        <v>1</v>
      </c>
      <c r="AGK63" s="761">
        <v>1</v>
      </c>
      <c r="AGL63" s="761">
        <v>1</v>
      </c>
      <c r="AGM63" s="761">
        <v>1</v>
      </c>
      <c r="AGN63" s="762">
        <v>0.65</v>
      </c>
      <c r="AGO63" s="763"/>
      <c r="AGP63" s="763"/>
      <c r="AGQ63" s="761">
        <v>1</v>
      </c>
      <c r="AGR63" s="761">
        <v>1</v>
      </c>
      <c r="AGS63" s="761">
        <v>1</v>
      </c>
      <c r="AGT63" s="761">
        <v>1</v>
      </c>
      <c r="AGU63" s="762">
        <v>0.65</v>
      </c>
      <c r="AGV63" s="763"/>
      <c r="AGW63" s="763"/>
      <c r="AGX63" s="761">
        <v>1</v>
      </c>
      <c r="AGY63" s="761">
        <v>1</v>
      </c>
      <c r="AGZ63" s="761">
        <v>1</v>
      </c>
      <c r="AHA63" s="761">
        <v>1</v>
      </c>
      <c r="AHB63" s="762">
        <v>0.65</v>
      </c>
      <c r="AHC63" s="763"/>
      <c r="AHD63" s="763"/>
      <c r="AHE63" s="761">
        <v>1</v>
      </c>
      <c r="AHF63" s="761">
        <v>1</v>
      </c>
      <c r="AHG63" s="761">
        <v>1</v>
      </c>
      <c r="AHH63" s="761">
        <v>1</v>
      </c>
      <c r="AHI63" s="762">
        <v>0</v>
      </c>
      <c r="AHJ63" s="763"/>
      <c r="AHK63" s="763"/>
      <c r="AHL63" s="761">
        <v>1</v>
      </c>
      <c r="AHM63" s="761">
        <v>1</v>
      </c>
      <c r="AHN63" s="761">
        <v>1</v>
      </c>
      <c r="AHO63" s="761">
        <v>1</v>
      </c>
      <c r="AHP63" s="762">
        <v>0.65</v>
      </c>
      <c r="AHQ63" s="763"/>
      <c r="AHR63" s="763"/>
      <c r="AHS63" s="761">
        <v>1</v>
      </c>
      <c r="AHT63" s="761">
        <v>1</v>
      </c>
      <c r="AHU63" s="761">
        <v>1</v>
      </c>
      <c r="AHV63" s="761">
        <v>1</v>
      </c>
      <c r="AHW63" s="762">
        <v>0.65</v>
      </c>
      <c r="AHX63" s="763"/>
      <c r="AHY63" s="763"/>
      <c r="AHZ63" s="761">
        <v>1</v>
      </c>
      <c r="AIA63" s="761">
        <v>1</v>
      </c>
      <c r="AIB63" s="761">
        <v>1</v>
      </c>
      <c r="AIC63" s="761">
        <v>1</v>
      </c>
      <c r="AID63" s="762">
        <v>0.65</v>
      </c>
      <c r="AIE63" s="763"/>
      <c r="AIF63" s="763"/>
      <c r="AIG63" s="761">
        <v>1</v>
      </c>
      <c r="AIH63" s="761">
        <v>1</v>
      </c>
      <c r="AII63" s="761">
        <v>1</v>
      </c>
      <c r="AIJ63" s="761">
        <v>1</v>
      </c>
      <c r="AIK63" s="762">
        <v>0.65</v>
      </c>
      <c r="AIL63" s="763"/>
      <c r="AIM63" s="763"/>
      <c r="AIN63" s="761">
        <v>1</v>
      </c>
      <c r="AIO63" s="761">
        <v>1</v>
      </c>
      <c r="AIP63" s="761">
        <v>1</v>
      </c>
      <c r="AIQ63" s="761">
        <v>1</v>
      </c>
      <c r="AIR63" s="762">
        <v>0.65</v>
      </c>
      <c r="AIS63" s="763"/>
      <c r="AIT63" s="763"/>
      <c r="AIU63" s="761">
        <v>1</v>
      </c>
      <c r="AIV63" s="761">
        <v>1</v>
      </c>
      <c r="AIW63" s="761">
        <v>1</v>
      </c>
      <c r="AIX63" s="761">
        <v>1</v>
      </c>
      <c r="AIY63" s="762">
        <v>0.65</v>
      </c>
      <c r="AIZ63" s="763"/>
      <c r="AJA63" s="763"/>
      <c r="AJB63" s="761">
        <v>1</v>
      </c>
      <c r="AJC63" s="761">
        <v>1</v>
      </c>
      <c r="AJD63" s="761">
        <v>1</v>
      </c>
      <c r="AJE63" s="761">
        <v>1</v>
      </c>
      <c r="AJF63" s="762">
        <v>0.65</v>
      </c>
      <c r="AJG63" s="763"/>
      <c r="AJH63" s="763"/>
      <c r="AJI63" s="761">
        <v>1</v>
      </c>
      <c r="AJJ63" s="761">
        <v>1</v>
      </c>
      <c r="AJK63" s="761">
        <v>1</v>
      </c>
      <c r="AJL63" s="761">
        <v>1</v>
      </c>
      <c r="AJM63" s="762">
        <v>0.65</v>
      </c>
      <c r="AJN63" s="763"/>
      <c r="AJO63" s="763"/>
      <c r="AJP63" s="761">
        <v>1</v>
      </c>
      <c r="AJQ63" s="761">
        <v>1</v>
      </c>
      <c r="AJR63" s="761">
        <v>1</v>
      </c>
      <c r="AJS63" s="761">
        <v>1</v>
      </c>
      <c r="AJT63" s="762">
        <v>0.65</v>
      </c>
      <c r="AJU63" s="763"/>
      <c r="AJV63" s="763"/>
      <c r="AJW63" s="761">
        <v>1</v>
      </c>
      <c r="AJX63" s="761">
        <v>1</v>
      </c>
      <c r="AJY63" s="761">
        <v>1</v>
      </c>
      <c r="AJZ63" s="761">
        <v>1</v>
      </c>
      <c r="AKA63" s="762">
        <v>0.65</v>
      </c>
      <c r="AKB63" s="763"/>
      <c r="AKC63" s="763"/>
      <c r="AKD63" s="761">
        <v>1</v>
      </c>
      <c r="AKE63" s="761">
        <v>1</v>
      </c>
      <c r="AKF63" s="761">
        <v>1</v>
      </c>
      <c r="AKG63" s="761">
        <v>1</v>
      </c>
      <c r="AKH63" s="762">
        <v>0.65</v>
      </c>
      <c r="AKI63" s="763"/>
      <c r="AKJ63" s="763"/>
      <c r="AKK63" s="761">
        <v>1</v>
      </c>
      <c r="AKL63" s="761">
        <v>1</v>
      </c>
      <c r="AKM63" s="761">
        <v>1</v>
      </c>
      <c r="AKN63" s="761">
        <v>1</v>
      </c>
      <c r="AKO63" s="762">
        <v>0.65</v>
      </c>
      <c r="AKP63" s="763"/>
      <c r="AKQ63" s="763"/>
      <c r="AKR63" s="761">
        <v>1</v>
      </c>
      <c r="AKS63" s="761">
        <v>1</v>
      </c>
      <c r="AKT63" s="761">
        <v>0</v>
      </c>
      <c r="AKU63" s="761">
        <v>1</v>
      </c>
      <c r="AKV63" s="762">
        <v>0.65</v>
      </c>
      <c r="AKW63" s="763"/>
      <c r="AKX63" s="763"/>
      <c r="AKY63" s="761">
        <v>1</v>
      </c>
      <c r="AKZ63" s="761">
        <v>1</v>
      </c>
      <c r="ALA63" s="761">
        <v>1</v>
      </c>
      <c r="ALB63" s="761">
        <v>1</v>
      </c>
      <c r="ALC63" s="762">
        <v>0.65</v>
      </c>
      <c r="ALD63" s="763"/>
      <c r="ALE63" s="763"/>
      <c r="ALF63" s="761">
        <v>1</v>
      </c>
      <c r="ALG63" s="761">
        <v>1</v>
      </c>
      <c r="ALH63" s="761">
        <v>1</v>
      </c>
      <c r="ALI63" s="761">
        <v>1</v>
      </c>
      <c r="ALJ63" s="762">
        <v>0.65</v>
      </c>
      <c r="ALK63" s="763"/>
      <c r="ALL63" s="763"/>
      <c r="ALM63" s="761">
        <v>1</v>
      </c>
      <c r="ALN63" s="761">
        <v>1</v>
      </c>
      <c r="ALO63" s="761">
        <v>1</v>
      </c>
      <c r="ALP63" s="761">
        <v>1</v>
      </c>
      <c r="ALQ63" s="762">
        <v>0.65</v>
      </c>
      <c r="ALR63" s="763"/>
      <c r="ALS63" s="763"/>
      <c r="ALT63" s="761">
        <v>1</v>
      </c>
      <c r="ALU63" s="761">
        <v>1</v>
      </c>
      <c r="ALV63" s="761">
        <v>1</v>
      </c>
      <c r="ALW63" s="761">
        <v>1</v>
      </c>
      <c r="ALX63" s="762">
        <v>0.65</v>
      </c>
      <c r="ALY63" s="763"/>
      <c r="ALZ63" s="763"/>
      <c r="AMA63" s="761">
        <v>1</v>
      </c>
      <c r="AMB63" s="761">
        <v>1</v>
      </c>
      <c r="AMC63" s="761">
        <v>1</v>
      </c>
      <c r="AMD63" s="761">
        <v>1</v>
      </c>
      <c r="AME63" s="762">
        <v>0.65</v>
      </c>
      <c r="AMF63" s="763"/>
      <c r="AMG63" s="763"/>
      <c r="AMH63" s="761">
        <v>1</v>
      </c>
      <c r="AMI63" s="761">
        <v>1</v>
      </c>
      <c r="AMJ63" s="761">
        <v>1</v>
      </c>
      <c r="AMK63" s="761">
        <v>0</v>
      </c>
      <c r="AML63" s="762">
        <v>0</v>
      </c>
      <c r="AMM63" s="763"/>
      <c r="AMN63" s="763"/>
      <c r="AMO63" s="761">
        <v>1</v>
      </c>
      <c r="AMP63" s="761">
        <v>1</v>
      </c>
      <c r="AMQ63" s="761">
        <v>1</v>
      </c>
      <c r="AMR63" s="761">
        <v>0</v>
      </c>
      <c r="AMS63" s="762">
        <v>0</v>
      </c>
      <c r="AMT63" s="763"/>
      <c r="AMU63" s="763"/>
      <c r="AMV63" s="761">
        <v>1</v>
      </c>
      <c r="AMW63" s="761">
        <v>1</v>
      </c>
      <c r="AMX63" s="761">
        <v>0</v>
      </c>
      <c r="AMY63" s="761">
        <v>1</v>
      </c>
      <c r="AMZ63" s="762">
        <v>0.65</v>
      </c>
      <c r="ANA63" s="763"/>
      <c r="ANB63" s="763"/>
      <c r="ANC63" s="761">
        <v>1</v>
      </c>
      <c r="AND63" s="761">
        <v>1</v>
      </c>
      <c r="ANE63" s="761">
        <v>1</v>
      </c>
      <c r="ANF63" s="761">
        <v>1</v>
      </c>
      <c r="ANG63" s="762">
        <v>0.65</v>
      </c>
      <c r="ANH63" s="763"/>
      <c r="ANI63" s="763"/>
      <c r="ANJ63" s="761">
        <v>1</v>
      </c>
      <c r="ANK63" s="761">
        <v>1</v>
      </c>
      <c r="ANL63" s="761">
        <v>1</v>
      </c>
      <c r="ANM63" s="761">
        <v>1</v>
      </c>
      <c r="ANN63" s="762">
        <v>0.65</v>
      </c>
      <c r="ANO63" s="763"/>
      <c r="ANP63" s="763"/>
      <c r="ANQ63" s="761">
        <v>1</v>
      </c>
      <c r="ANR63" s="761">
        <v>1</v>
      </c>
      <c r="ANS63" s="761">
        <v>1</v>
      </c>
      <c r="ANT63" s="761">
        <v>1</v>
      </c>
      <c r="ANU63" s="762">
        <v>0.65</v>
      </c>
      <c r="ANV63" s="763"/>
      <c r="ANW63" s="763"/>
      <c r="ANX63" s="761">
        <v>1</v>
      </c>
      <c r="ANY63" s="761">
        <v>1</v>
      </c>
      <c r="ANZ63" s="761">
        <v>1</v>
      </c>
      <c r="AOA63" s="761">
        <v>1</v>
      </c>
      <c r="AOB63" s="762">
        <v>0.65</v>
      </c>
      <c r="AOC63" s="763"/>
      <c r="AOD63" s="763"/>
      <c r="AOE63" s="761">
        <v>1</v>
      </c>
      <c r="AOF63" s="761">
        <v>1</v>
      </c>
      <c r="AOG63" s="761">
        <v>1</v>
      </c>
      <c r="AOH63" s="761">
        <v>1</v>
      </c>
      <c r="AOI63" s="762">
        <v>0.65</v>
      </c>
      <c r="AOJ63" s="763"/>
      <c r="AOK63" s="763"/>
      <c r="AOL63" s="761">
        <v>1</v>
      </c>
      <c r="AOM63" s="761">
        <v>1</v>
      </c>
      <c r="AON63" s="761">
        <v>1</v>
      </c>
      <c r="AOO63" s="761">
        <v>1</v>
      </c>
      <c r="AOP63" s="762">
        <v>0.65</v>
      </c>
      <c r="AOQ63" s="763"/>
      <c r="AOR63" s="763"/>
      <c r="AOS63" s="761">
        <v>1</v>
      </c>
      <c r="AOT63" s="761">
        <v>1</v>
      </c>
      <c r="AOU63" s="761">
        <v>1</v>
      </c>
      <c r="AOV63" s="761">
        <v>1</v>
      </c>
      <c r="AOW63" s="762">
        <v>0.65</v>
      </c>
    </row>
    <row r="64" spans="1:1089" s="757" customFormat="1" ht="10.5" customHeight="1">
      <c r="A64" s="771" t="s">
        <v>169</v>
      </c>
      <c r="B64" s="771" t="s">
        <v>222</v>
      </c>
      <c r="C64" s="771" t="s">
        <v>223</v>
      </c>
      <c r="D64" s="771" t="s">
        <v>144</v>
      </c>
      <c r="E64" s="771" t="s">
        <v>214</v>
      </c>
      <c r="G64" s="717"/>
      <c r="H64" s="716"/>
      <c r="I64" s="716"/>
      <c r="J64" s="716"/>
      <c r="K64" s="716"/>
      <c r="L64" s="718"/>
      <c r="M64" s="717"/>
      <c r="N64" s="717"/>
      <c r="O64" s="716"/>
      <c r="P64" s="716"/>
      <c r="Q64" s="716"/>
      <c r="R64" s="716"/>
      <c r="S64" s="718"/>
      <c r="T64" s="717"/>
      <c r="U64" s="717"/>
      <c r="V64" s="716"/>
      <c r="W64" s="716"/>
      <c r="X64" s="716"/>
      <c r="Y64" s="716"/>
      <c r="Z64" s="718"/>
      <c r="AA64" s="717"/>
      <c r="AB64" s="717"/>
      <c r="AC64" s="716"/>
      <c r="AD64" s="716"/>
      <c r="AE64" s="716"/>
      <c r="AF64" s="716"/>
      <c r="AG64" s="718"/>
      <c r="AH64" s="717"/>
      <c r="AI64" s="717"/>
      <c r="AJ64" s="716"/>
      <c r="AK64" s="716"/>
      <c r="AL64" s="716"/>
      <c r="AM64" s="716"/>
      <c r="AN64" s="718"/>
      <c r="AO64" s="717"/>
      <c r="AP64" s="717"/>
      <c r="AQ64" s="716"/>
      <c r="AR64" s="716"/>
      <c r="AS64" s="716"/>
      <c r="AT64" s="716"/>
      <c r="AU64" s="718"/>
      <c r="AV64" s="717"/>
      <c r="AW64" s="717"/>
      <c r="AX64" s="716"/>
      <c r="AY64" s="716"/>
      <c r="AZ64" s="716"/>
      <c r="BA64" s="716"/>
      <c r="BB64" s="718"/>
      <c r="BC64" s="717"/>
      <c r="BD64" s="717"/>
      <c r="BE64" s="716"/>
      <c r="BF64" s="716"/>
      <c r="BG64" s="716"/>
      <c r="BH64" s="716"/>
      <c r="BI64" s="718"/>
      <c r="BJ64" s="717"/>
      <c r="BK64" s="717"/>
      <c r="BL64" s="716"/>
      <c r="BM64" s="716"/>
      <c r="BN64" s="716"/>
      <c r="BO64" s="716"/>
      <c r="BP64" s="718"/>
      <c r="BQ64" s="717"/>
      <c r="BR64" s="717"/>
      <c r="BS64" s="716"/>
      <c r="BT64" s="716"/>
      <c r="BU64" s="716"/>
      <c r="BV64" s="716"/>
      <c r="BW64" s="718"/>
      <c r="BX64" s="717"/>
      <c r="BY64" s="717"/>
      <c r="BZ64" s="716"/>
      <c r="CA64" s="716"/>
      <c r="CB64" s="716"/>
      <c r="CC64" s="716"/>
      <c r="CD64" s="718"/>
      <c r="CE64" s="717"/>
      <c r="CF64" s="717"/>
      <c r="CG64" s="716"/>
      <c r="CH64" s="716"/>
      <c r="CI64" s="716"/>
      <c r="CJ64" s="716"/>
      <c r="CK64" s="718"/>
      <c r="CL64" s="717"/>
      <c r="CM64" s="717"/>
      <c r="CN64" s="716"/>
      <c r="CO64" s="716"/>
      <c r="CP64" s="716"/>
      <c r="CQ64" s="716"/>
      <c r="CR64" s="718"/>
      <c r="CS64" s="717"/>
      <c r="CT64" s="717"/>
      <c r="CU64" s="716"/>
      <c r="CV64" s="716"/>
      <c r="CW64" s="716"/>
      <c r="CX64" s="716"/>
      <c r="CY64" s="718"/>
      <c r="CZ64" s="717"/>
      <c r="DA64" s="717"/>
      <c r="DB64" s="716"/>
      <c r="DC64" s="716"/>
      <c r="DD64" s="716"/>
      <c r="DE64" s="716"/>
      <c r="DF64" s="718"/>
      <c r="DG64" s="717"/>
      <c r="DH64" s="717"/>
      <c r="DI64" s="716"/>
      <c r="DJ64" s="716"/>
      <c r="DK64" s="716"/>
      <c r="DL64" s="716"/>
      <c r="DM64" s="718"/>
      <c r="DN64" s="717"/>
      <c r="DO64" s="717"/>
      <c r="DP64" s="716"/>
      <c r="DQ64" s="716"/>
      <c r="DR64" s="716"/>
      <c r="DS64" s="716"/>
      <c r="DT64" s="718"/>
      <c r="DU64" s="717"/>
      <c r="DV64" s="717"/>
      <c r="DW64" s="716"/>
      <c r="DX64" s="716"/>
      <c r="DY64" s="716"/>
      <c r="DZ64" s="716"/>
      <c r="EA64" s="718"/>
      <c r="EB64" s="717"/>
      <c r="EC64" s="717"/>
      <c r="ED64" s="716"/>
      <c r="EE64" s="716"/>
      <c r="EF64" s="716"/>
      <c r="EG64" s="716"/>
      <c r="EH64" s="718"/>
      <c r="EI64" s="717"/>
      <c r="EJ64" s="717"/>
      <c r="EK64" s="716"/>
      <c r="EL64" s="716"/>
      <c r="EM64" s="716"/>
      <c r="EN64" s="716"/>
      <c r="EO64" s="718"/>
      <c r="EP64" s="717"/>
      <c r="EQ64" s="717"/>
      <c r="ER64" s="716"/>
      <c r="ES64" s="716"/>
      <c r="ET64" s="716"/>
      <c r="EU64" s="716"/>
      <c r="EV64" s="718"/>
      <c r="EW64" s="717"/>
      <c r="EX64" s="717"/>
      <c r="EY64" s="716"/>
      <c r="EZ64" s="716"/>
      <c r="FA64" s="716"/>
      <c r="FB64" s="716"/>
      <c r="FC64" s="718"/>
      <c r="FD64" s="717"/>
      <c r="FE64" s="717"/>
      <c r="FF64" s="716"/>
      <c r="FG64" s="716"/>
      <c r="FH64" s="716"/>
      <c r="FI64" s="716"/>
      <c r="FJ64" s="718"/>
      <c r="FK64" s="717"/>
      <c r="FL64" s="717"/>
      <c r="FM64" s="716"/>
      <c r="FN64" s="716"/>
      <c r="FO64" s="716"/>
      <c r="FP64" s="716"/>
      <c r="FQ64" s="718"/>
      <c r="FR64" s="717"/>
      <c r="FS64" s="717"/>
      <c r="FT64" s="716"/>
      <c r="FU64" s="716"/>
      <c r="FV64" s="716"/>
      <c r="FW64" s="716"/>
      <c r="FX64" s="718"/>
      <c r="FY64" s="717"/>
      <c r="FZ64" s="717"/>
      <c r="GA64" s="716"/>
      <c r="GB64" s="716"/>
      <c r="GC64" s="716"/>
      <c r="GD64" s="716"/>
      <c r="GE64" s="718"/>
      <c r="GF64" s="717"/>
      <c r="GG64" s="717"/>
      <c r="GH64" s="716"/>
      <c r="GI64" s="716"/>
      <c r="GJ64" s="716"/>
      <c r="GK64" s="716"/>
      <c r="GL64" s="718"/>
      <c r="GM64" s="717"/>
      <c r="GN64" s="717"/>
      <c r="GO64" s="716"/>
      <c r="GP64" s="716"/>
      <c r="GQ64" s="716"/>
      <c r="GR64" s="716"/>
      <c r="GS64" s="718"/>
      <c r="GT64" s="717"/>
      <c r="GU64" s="717"/>
      <c r="GV64" s="716"/>
      <c r="GW64" s="716"/>
      <c r="GX64" s="716"/>
      <c r="GY64" s="716"/>
      <c r="GZ64" s="718"/>
      <c r="HA64" s="717"/>
      <c r="HB64" s="717"/>
      <c r="HC64" s="716"/>
      <c r="HD64" s="716"/>
      <c r="HE64" s="716"/>
      <c r="HF64" s="716"/>
      <c r="HG64" s="718"/>
      <c r="HH64" s="717"/>
      <c r="HI64" s="717"/>
      <c r="HJ64" s="716"/>
      <c r="HK64" s="716"/>
      <c r="HL64" s="716"/>
      <c r="HM64" s="716"/>
      <c r="HN64" s="718"/>
      <c r="HO64" s="717"/>
      <c r="HP64" s="717"/>
      <c r="HQ64" s="716"/>
      <c r="HR64" s="716"/>
      <c r="HS64" s="716"/>
      <c r="HT64" s="716"/>
      <c r="HU64" s="718"/>
      <c r="HV64" s="717"/>
      <c r="HW64" s="717"/>
      <c r="HX64" s="716"/>
      <c r="HY64" s="716"/>
      <c r="HZ64" s="716"/>
      <c r="IA64" s="716"/>
      <c r="IB64" s="718"/>
      <c r="IC64" s="717"/>
      <c r="ID64" s="717"/>
      <c r="IE64" s="716"/>
      <c r="IF64" s="716"/>
      <c r="IG64" s="716"/>
      <c r="IH64" s="716"/>
      <c r="II64" s="718"/>
      <c r="IJ64" s="717"/>
      <c r="IK64" s="717"/>
      <c r="IL64" s="716"/>
      <c r="IM64" s="716"/>
      <c r="IN64" s="716"/>
      <c r="IO64" s="716"/>
      <c r="IP64" s="718"/>
      <c r="IQ64" s="717"/>
      <c r="IR64" s="717"/>
      <c r="IS64" s="716"/>
      <c r="IT64" s="716"/>
      <c r="IU64" s="716"/>
      <c r="IV64" s="716"/>
      <c r="IW64" s="718"/>
      <c r="IX64" s="717"/>
      <c r="IY64" s="717"/>
      <c r="IZ64" s="716"/>
      <c r="JA64" s="716"/>
      <c r="JB64" s="716"/>
      <c r="JC64" s="716"/>
      <c r="JD64" s="718"/>
      <c r="JE64" s="717"/>
      <c r="JF64" s="717"/>
      <c r="JG64" s="716"/>
      <c r="JH64" s="716"/>
      <c r="JI64" s="716"/>
      <c r="JJ64" s="716"/>
      <c r="JK64" s="717"/>
      <c r="JL64" s="717"/>
      <c r="JM64" s="717"/>
      <c r="JN64" s="716"/>
      <c r="JO64" s="716"/>
      <c r="JP64" s="716"/>
      <c r="JQ64" s="716"/>
      <c r="JR64" s="717"/>
      <c r="JS64" s="717"/>
      <c r="JT64" s="717"/>
      <c r="JU64" s="716"/>
      <c r="JV64" s="716"/>
      <c r="JW64" s="716"/>
      <c r="JX64" s="716"/>
      <c r="JY64" s="717"/>
      <c r="JZ64" s="717"/>
      <c r="KA64" s="716"/>
      <c r="KB64" s="716"/>
      <c r="KC64" s="716"/>
      <c r="KD64" s="716"/>
      <c r="KE64" s="718"/>
      <c r="KF64" s="717"/>
      <c r="KG64" s="717"/>
      <c r="KH64" s="716"/>
      <c r="KI64" s="716"/>
      <c r="KJ64" s="717"/>
      <c r="KK64" s="717"/>
      <c r="KL64" s="718"/>
      <c r="KM64" s="717"/>
      <c r="KN64" s="717"/>
      <c r="KO64" s="716"/>
      <c r="KP64" s="716"/>
      <c r="KQ64" s="717"/>
      <c r="KR64" s="716"/>
      <c r="KS64" s="718"/>
      <c r="KT64" s="717"/>
      <c r="KU64" s="717"/>
      <c r="KV64" s="717"/>
      <c r="KW64" s="716"/>
      <c r="KX64" s="716"/>
      <c r="KY64" s="716"/>
      <c r="KZ64" s="718"/>
      <c r="LA64" s="717"/>
      <c r="LB64" s="717"/>
      <c r="LC64" s="716"/>
      <c r="LD64" s="716"/>
      <c r="LE64" s="716"/>
      <c r="LF64" s="716"/>
      <c r="LG64" s="718"/>
      <c r="LH64" s="717"/>
      <c r="LI64" s="717"/>
      <c r="LJ64" s="716"/>
      <c r="LK64" s="716"/>
      <c r="LL64" s="716"/>
      <c r="LM64" s="716"/>
      <c r="LN64" s="718"/>
      <c r="LO64" s="717"/>
      <c r="LP64" s="717"/>
      <c r="LQ64" s="716"/>
      <c r="LR64" s="716"/>
      <c r="LS64" s="716"/>
      <c r="LT64" s="716"/>
      <c r="LU64" s="718"/>
      <c r="LV64" s="717"/>
      <c r="LW64" s="717"/>
      <c r="LX64" s="716"/>
      <c r="LY64" s="716"/>
      <c r="LZ64" s="716"/>
      <c r="MA64" s="716"/>
      <c r="MB64" s="718"/>
      <c r="MC64" s="717"/>
      <c r="MD64" s="717"/>
      <c r="ME64" s="716"/>
      <c r="MF64" s="716"/>
      <c r="MG64" s="716"/>
      <c r="MH64" s="716"/>
      <c r="MI64" s="718"/>
      <c r="MJ64" s="717"/>
      <c r="MK64" s="717"/>
      <c r="ML64" s="716"/>
      <c r="MM64" s="716"/>
      <c r="MN64" s="716"/>
      <c r="MO64" s="716"/>
      <c r="MP64" s="718"/>
      <c r="MQ64" s="717"/>
      <c r="MR64" s="717"/>
      <c r="MS64" s="716"/>
      <c r="MT64" s="716"/>
      <c r="MU64" s="716"/>
      <c r="MV64" s="716"/>
      <c r="MW64" s="718"/>
      <c r="MX64" s="717"/>
      <c r="MY64" s="717"/>
      <c r="MZ64" s="716"/>
      <c r="NA64" s="716"/>
      <c r="NB64" s="716"/>
      <c r="NC64" s="716"/>
      <c r="ND64" s="718"/>
      <c r="NE64" s="717"/>
      <c r="NF64" s="717"/>
      <c r="NG64" s="716"/>
      <c r="NH64" s="716"/>
      <c r="NI64" s="716"/>
      <c r="NJ64" s="716"/>
      <c r="NK64" s="718"/>
      <c r="NL64" s="717"/>
      <c r="NM64" s="717"/>
      <c r="NN64" s="716"/>
      <c r="NO64" s="716"/>
      <c r="NP64" s="716"/>
      <c r="NQ64" s="716"/>
      <c r="NR64" s="718"/>
      <c r="NS64" s="717"/>
      <c r="NT64" s="717"/>
      <c r="NU64" s="716"/>
      <c r="NV64" s="716"/>
      <c r="NW64" s="716"/>
      <c r="NX64" s="716"/>
      <c r="NY64" s="718"/>
      <c r="NZ64" s="717"/>
      <c r="OA64" s="717"/>
      <c r="OB64" s="716"/>
      <c r="OC64" s="716"/>
      <c r="OD64" s="716"/>
      <c r="OE64" s="716"/>
      <c r="OF64" s="718"/>
      <c r="OG64" s="717"/>
      <c r="OH64" s="717"/>
      <c r="OI64" s="716"/>
      <c r="OJ64" s="716"/>
      <c r="OK64" s="716"/>
      <c r="OL64" s="716"/>
      <c r="OM64" s="718"/>
      <c r="ON64" s="717"/>
      <c r="OO64" s="717"/>
      <c r="OP64" s="716"/>
      <c r="OQ64" s="716"/>
      <c r="OR64" s="716"/>
      <c r="OS64" s="716"/>
      <c r="OT64" s="718"/>
      <c r="OU64" s="717"/>
      <c r="OV64" s="717"/>
      <c r="OW64" s="716"/>
      <c r="OX64" s="716"/>
      <c r="OY64" s="716"/>
      <c r="OZ64" s="716"/>
      <c r="PA64" s="718"/>
      <c r="PB64" s="717"/>
      <c r="PC64" s="717"/>
      <c r="PD64" s="716"/>
      <c r="PE64" s="716"/>
      <c r="PF64" s="716"/>
      <c r="PG64" s="716"/>
      <c r="PH64" s="718"/>
      <c r="PI64" s="717"/>
      <c r="PJ64" s="717"/>
      <c r="PK64" s="716"/>
      <c r="PL64" s="716"/>
      <c r="PM64" s="716"/>
      <c r="PN64" s="716"/>
      <c r="PO64" s="718"/>
      <c r="PP64" s="717"/>
      <c r="PQ64" s="717"/>
      <c r="PR64" s="716"/>
      <c r="PS64" s="716"/>
      <c r="PT64" s="716"/>
      <c r="PU64" s="716"/>
      <c r="PV64" s="718"/>
      <c r="PW64" s="717"/>
      <c r="PX64" s="717"/>
      <c r="PY64" s="716"/>
      <c r="PZ64" s="716"/>
      <c r="QA64" s="716"/>
      <c r="QB64" s="716"/>
      <c r="QC64" s="718"/>
      <c r="QD64" s="717"/>
      <c r="QE64" s="717"/>
      <c r="QF64" s="716"/>
      <c r="QG64" s="716"/>
      <c r="QH64" s="716"/>
      <c r="QI64" s="716"/>
      <c r="QJ64" s="718"/>
      <c r="QK64" s="717"/>
      <c r="QL64" s="717"/>
      <c r="QM64" s="716"/>
      <c r="QN64" s="716"/>
      <c r="QO64" s="716"/>
      <c r="QP64" s="716"/>
      <c r="QQ64" s="718"/>
      <c r="QR64" s="717"/>
      <c r="QS64" s="717"/>
      <c r="QT64" s="716"/>
      <c r="QU64" s="716"/>
      <c r="QV64" s="716"/>
      <c r="QW64" s="716"/>
      <c r="QX64" s="718"/>
      <c r="QY64" s="717"/>
      <c r="QZ64" s="717"/>
      <c r="RA64" s="716"/>
      <c r="RB64" s="716"/>
      <c r="RC64" s="716"/>
      <c r="RD64" s="717"/>
      <c r="RE64" s="718"/>
      <c r="RF64" s="717"/>
      <c r="RG64" s="717"/>
      <c r="RH64" s="716"/>
      <c r="RI64" s="716"/>
      <c r="RJ64" s="716"/>
      <c r="RK64" s="716"/>
      <c r="RL64" s="718"/>
      <c r="RM64" s="717"/>
      <c r="RN64" s="717"/>
      <c r="RO64" s="716"/>
      <c r="RP64" s="716"/>
      <c r="RQ64" s="716"/>
      <c r="RR64" s="716"/>
      <c r="RS64" s="718"/>
      <c r="RT64" s="717"/>
      <c r="RU64" s="717"/>
      <c r="RV64" s="716"/>
      <c r="RW64" s="716"/>
      <c r="RX64" s="716"/>
      <c r="RY64" s="716"/>
      <c r="RZ64" s="718"/>
      <c r="SA64" s="717"/>
      <c r="SB64" s="717"/>
      <c r="SC64" s="716"/>
      <c r="SD64" s="716"/>
      <c r="SE64" s="716"/>
      <c r="SF64" s="716"/>
      <c r="SG64" s="718"/>
      <c r="SH64" s="717"/>
      <c r="SI64" s="717"/>
      <c r="SJ64" s="716"/>
      <c r="SK64" s="716"/>
      <c r="SL64" s="716"/>
      <c r="SM64" s="716"/>
      <c r="SN64" s="718"/>
      <c r="SO64" s="717"/>
      <c r="SP64" s="717"/>
      <c r="SQ64" s="716"/>
      <c r="SR64" s="716"/>
      <c r="SS64" s="716"/>
      <c r="ST64" s="716"/>
      <c r="SU64" s="762"/>
      <c r="SV64" s="755"/>
      <c r="SW64" s="749"/>
      <c r="SX64" s="748"/>
      <c r="SY64" s="748"/>
      <c r="SZ64" s="748"/>
      <c r="TA64" s="748"/>
      <c r="TB64" s="750"/>
      <c r="TC64" s="749"/>
      <c r="TD64" s="749"/>
      <c r="TE64" s="748"/>
      <c r="TF64" s="748"/>
      <c r="TG64" s="748"/>
      <c r="TH64" s="748"/>
      <c r="TI64" s="750"/>
      <c r="TJ64" s="749"/>
      <c r="TK64" s="749"/>
      <c r="TL64" s="748"/>
      <c r="TM64" s="748"/>
      <c r="TN64" s="748"/>
      <c r="TO64" s="748"/>
      <c r="TP64" s="750"/>
      <c r="TQ64" s="749"/>
      <c r="TR64" s="749"/>
      <c r="TS64" s="748"/>
      <c r="TT64" s="748"/>
      <c r="TU64" s="748"/>
      <c r="TV64" s="748"/>
      <c r="TW64" s="750"/>
      <c r="TX64" s="749"/>
      <c r="TY64" s="766"/>
      <c r="TZ64" s="761"/>
      <c r="UA64" s="756"/>
      <c r="UB64" s="748"/>
      <c r="UC64" s="748"/>
      <c r="UD64" s="750"/>
      <c r="UE64" s="749"/>
      <c r="UF64" s="749"/>
      <c r="UG64" s="748"/>
      <c r="UH64" s="748"/>
      <c r="UI64" s="748"/>
      <c r="UJ64" s="748"/>
      <c r="UK64" s="750"/>
      <c r="UL64" s="749"/>
      <c r="UM64" s="749"/>
      <c r="UN64" s="748"/>
      <c r="UO64" s="748"/>
      <c r="UP64" s="748"/>
      <c r="UQ64" s="748"/>
      <c r="UR64" s="750"/>
      <c r="US64" s="749"/>
      <c r="UT64" s="749"/>
      <c r="UU64" s="748"/>
      <c r="UV64" s="748"/>
      <c r="UW64" s="748"/>
      <c r="UX64" s="748"/>
      <c r="UY64" s="750"/>
      <c r="UZ64" s="749"/>
      <c r="VA64" s="749"/>
      <c r="VB64" s="748"/>
      <c r="VC64" s="767"/>
      <c r="VD64" s="761">
        <v>1</v>
      </c>
      <c r="VE64" s="761">
        <v>1</v>
      </c>
      <c r="VF64" s="762">
        <v>0.65</v>
      </c>
      <c r="VG64" s="763"/>
      <c r="VH64" s="763"/>
      <c r="VI64" s="761">
        <v>1</v>
      </c>
      <c r="VJ64" s="761">
        <v>1</v>
      </c>
      <c r="VK64" s="761">
        <v>1</v>
      </c>
      <c r="VL64" s="761">
        <v>1</v>
      </c>
      <c r="VM64" s="762">
        <v>0.65</v>
      </c>
      <c r="VN64" s="763"/>
      <c r="VO64" s="763"/>
      <c r="VP64" s="761">
        <v>1</v>
      </c>
      <c r="VQ64" s="761">
        <v>1</v>
      </c>
      <c r="VR64" s="761">
        <v>1</v>
      </c>
      <c r="VS64" s="761">
        <v>1</v>
      </c>
      <c r="VT64" s="762">
        <v>0.65</v>
      </c>
      <c r="VU64" s="763"/>
      <c r="VV64" s="763"/>
      <c r="VW64" s="761">
        <v>1</v>
      </c>
      <c r="VX64" s="761">
        <v>1</v>
      </c>
      <c r="VY64" s="761">
        <v>1</v>
      </c>
      <c r="VZ64" s="761">
        <v>1</v>
      </c>
      <c r="WA64" s="762">
        <v>0.65</v>
      </c>
      <c r="WB64" s="763"/>
      <c r="WC64" s="763"/>
      <c r="WD64" s="761">
        <v>1</v>
      </c>
      <c r="WE64" s="761">
        <v>1</v>
      </c>
      <c r="WF64" s="761">
        <v>1</v>
      </c>
      <c r="WG64" s="761">
        <v>1</v>
      </c>
      <c r="WH64" s="762">
        <v>0.65</v>
      </c>
      <c r="WI64" s="763"/>
      <c r="WJ64" s="763"/>
      <c r="WK64" s="761">
        <v>1</v>
      </c>
      <c r="WL64" s="761">
        <v>1</v>
      </c>
      <c r="WM64" s="761">
        <v>1</v>
      </c>
      <c r="WN64" s="761">
        <v>1</v>
      </c>
      <c r="WO64" s="762">
        <v>0.65</v>
      </c>
      <c r="WP64" s="763"/>
      <c r="WQ64" s="763"/>
      <c r="WR64" s="761">
        <v>0</v>
      </c>
      <c r="WS64" s="761">
        <v>0</v>
      </c>
      <c r="WT64" s="761">
        <v>1</v>
      </c>
      <c r="WU64" s="761">
        <v>1</v>
      </c>
      <c r="WV64" s="762">
        <v>0.65</v>
      </c>
      <c r="WW64" s="763"/>
      <c r="WX64" s="763"/>
      <c r="WY64" s="761">
        <v>1</v>
      </c>
      <c r="WZ64" s="761">
        <v>1</v>
      </c>
      <c r="XA64" s="761">
        <v>1</v>
      </c>
      <c r="XB64" s="761">
        <v>1</v>
      </c>
      <c r="XC64" s="762">
        <v>0.65</v>
      </c>
      <c r="XD64" s="763"/>
      <c r="XE64" s="763"/>
      <c r="XF64" s="761">
        <v>1</v>
      </c>
      <c r="XG64" s="761">
        <v>1</v>
      </c>
      <c r="XH64" s="761">
        <v>1</v>
      </c>
      <c r="XI64" s="761">
        <v>1</v>
      </c>
      <c r="XJ64" s="762">
        <v>0.65</v>
      </c>
      <c r="XK64" s="763"/>
      <c r="XL64" s="763"/>
      <c r="XM64" s="761">
        <v>1</v>
      </c>
      <c r="XN64" s="761">
        <v>1</v>
      </c>
      <c r="XO64" s="761">
        <v>1</v>
      </c>
      <c r="XP64" s="761">
        <v>1</v>
      </c>
      <c r="XQ64" s="762">
        <v>0.65</v>
      </c>
      <c r="XR64" s="763"/>
      <c r="XS64" s="763"/>
      <c r="XT64" s="761"/>
      <c r="XU64" s="761"/>
      <c r="XV64" s="761"/>
      <c r="XW64" s="761"/>
      <c r="XX64" s="762"/>
      <c r="XY64" s="763"/>
      <c r="XZ64" s="763"/>
      <c r="YA64" s="761"/>
      <c r="YB64" s="761"/>
      <c r="YC64" s="761"/>
      <c r="YD64" s="761"/>
      <c r="YE64" s="762"/>
      <c r="YF64" s="763"/>
      <c r="YG64" s="763"/>
      <c r="YH64" s="761"/>
      <c r="YI64" s="761"/>
      <c r="YJ64" s="761">
        <v>0</v>
      </c>
      <c r="YK64" s="761">
        <v>0</v>
      </c>
      <c r="YL64" s="761">
        <v>0</v>
      </c>
      <c r="YM64" s="763"/>
      <c r="YN64" s="763"/>
      <c r="YO64" s="761"/>
      <c r="YP64" s="761"/>
      <c r="YQ64" s="761"/>
      <c r="YR64" s="761"/>
      <c r="YS64" s="761"/>
      <c r="YT64" s="763"/>
      <c r="YU64" s="763"/>
      <c r="YV64" s="761"/>
      <c r="YW64" s="761"/>
      <c r="YX64" s="761"/>
      <c r="YY64" s="761"/>
      <c r="YZ64" s="762"/>
      <c r="ZA64" s="763"/>
      <c r="ZB64" s="763"/>
      <c r="ZC64" s="761"/>
      <c r="ZD64" s="761"/>
      <c r="ZE64" s="761"/>
      <c r="ZF64" s="761"/>
      <c r="ZG64" s="762"/>
      <c r="ZH64" s="763"/>
      <c r="ZI64" s="763"/>
      <c r="ZJ64" s="761"/>
      <c r="ZK64" s="761"/>
      <c r="ZL64" s="761"/>
      <c r="ZM64" s="761"/>
      <c r="ZN64" s="762"/>
      <c r="ZO64" s="763"/>
      <c r="ZP64" s="763"/>
      <c r="ZQ64" s="761"/>
      <c r="ZR64" s="761"/>
      <c r="ZS64" s="761"/>
      <c r="ZT64" s="761"/>
      <c r="ZU64" s="762"/>
      <c r="ZV64" s="763"/>
      <c r="ZW64" s="763"/>
      <c r="ZX64" s="761"/>
      <c r="ZY64" s="761"/>
      <c r="ZZ64" s="761"/>
      <c r="AAA64" s="761"/>
      <c r="AAB64" s="762"/>
      <c r="AAC64" s="763"/>
      <c r="AAD64" s="763"/>
      <c r="AAE64" s="761"/>
      <c r="AAF64" s="761"/>
      <c r="AAG64" s="761">
        <v>1</v>
      </c>
      <c r="AAH64" s="761">
        <v>1</v>
      </c>
      <c r="AAI64" s="762">
        <v>0.65</v>
      </c>
      <c r="AAJ64" s="763"/>
      <c r="AAK64" s="763"/>
      <c r="AAL64" s="761">
        <v>1</v>
      </c>
      <c r="AAM64" s="761">
        <v>1</v>
      </c>
      <c r="AAN64" s="761">
        <v>1</v>
      </c>
      <c r="AAO64" s="761">
        <v>1</v>
      </c>
      <c r="AAP64" s="762">
        <v>0.65</v>
      </c>
      <c r="AAQ64" s="763"/>
      <c r="AAR64" s="763"/>
      <c r="AAS64" s="761">
        <v>1</v>
      </c>
      <c r="AAT64" s="761">
        <v>1</v>
      </c>
      <c r="AAU64" s="761">
        <v>1</v>
      </c>
      <c r="AAV64" s="761">
        <v>0</v>
      </c>
      <c r="AAW64" s="762">
        <v>0.65</v>
      </c>
      <c r="AAX64" s="763"/>
      <c r="AAY64" s="763"/>
      <c r="AAZ64" s="761">
        <v>1</v>
      </c>
      <c r="ABA64" s="761">
        <v>1</v>
      </c>
      <c r="ABB64" s="761">
        <v>1</v>
      </c>
      <c r="ABC64" s="761">
        <v>0</v>
      </c>
      <c r="ABD64" s="762">
        <v>0.65</v>
      </c>
      <c r="ABE64" s="763"/>
      <c r="ABF64" s="763"/>
      <c r="ABG64" s="761">
        <v>1</v>
      </c>
      <c r="ABH64" s="761">
        <v>1</v>
      </c>
      <c r="ABI64" s="761">
        <v>1</v>
      </c>
      <c r="ABJ64" s="761">
        <v>1</v>
      </c>
      <c r="ABK64" s="762">
        <v>0.65</v>
      </c>
      <c r="ABL64" s="763"/>
      <c r="ABM64" s="763"/>
      <c r="ABN64" s="761">
        <v>1</v>
      </c>
      <c r="ABO64" s="761">
        <v>1</v>
      </c>
      <c r="ABP64" s="761">
        <v>1</v>
      </c>
      <c r="ABQ64" s="761">
        <v>1</v>
      </c>
      <c r="ABR64" s="762">
        <v>0.65</v>
      </c>
      <c r="ABS64" s="763"/>
      <c r="ABT64" s="763"/>
      <c r="ABU64" s="761">
        <v>1</v>
      </c>
      <c r="ABV64" s="761">
        <v>1</v>
      </c>
      <c r="ABW64" s="761">
        <v>1</v>
      </c>
      <c r="ABX64" s="761">
        <v>1</v>
      </c>
      <c r="ABY64" s="762">
        <v>0.65</v>
      </c>
      <c r="ABZ64" s="763"/>
      <c r="ACA64" s="763"/>
      <c r="ACB64" s="761">
        <v>1</v>
      </c>
      <c r="ACC64" s="761">
        <v>1</v>
      </c>
      <c r="ACD64" s="761">
        <v>1</v>
      </c>
      <c r="ACE64" s="761">
        <v>1</v>
      </c>
      <c r="ACF64" s="762">
        <v>0.65</v>
      </c>
      <c r="ACG64" s="763"/>
      <c r="ACH64" s="763"/>
      <c r="ACI64" s="761">
        <v>0</v>
      </c>
      <c r="ACJ64" s="761">
        <v>1</v>
      </c>
      <c r="ACK64" s="761">
        <v>1</v>
      </c>
      <c r="ACL64" s="761">
        <v>1</v>
      </c>
      <c r="ACM64" s="762">
        <v>0.65</v>
      </c>
      <c r="ACN64" s="763"/>
      <c r="ACO64" s="763"/>
      <c r="ACP64" s="761">
        <v>1</v>
      </c>
      <c r="ACQ64" s="761">
        <v>1</v>
      </c>
      <c r="ACR64" s="761">
        <v>1</v>
      </c>
      <c r="ACS64" s="761">
        <v>1</v>
      </c>
      <c r="ACT64" s="762">
        <v>0.65</v>
      </c>
      <c r="ACU64" s="763"/>
      <c r="ACV64" s="763"/>
      <c r="ACW64" s="761">
        <v>1</v>
      </c>
      <c r="ACX64" s="761">
        <v>1</v>
      </c>
      <c r="ACY64" s="761">
        <v>1</v>
      </c>
      <c r="ACZ64" s="761">
        <v>1</v>
      </c>
      <c r="ADA64" s="762">
        <v>0.65</v>
      </c>
      <c r="ADB64" s="763"/>
      <c r="ADC64" s="763"/>
      <c r="ADD64" s="761">
        <v>1</v>
      </c>
      <c r="ADE64" s="761">
        <v>1</v>
      </c>
      <c r="ADF64" s="761">
        <v>1</v>
      </c>
      <c r="ADG64" s="761">
        <v>1</v>
      </c>
      <c r="ADH64" s="762">
        <v>0</v>
      </c>
      <c r="ADI64" s="763"/>
      <c r="ADJ64" s="763"/>
      <c r="ADK64" s="761">
        <v>1</v>
      </c>
      <c r="ADL64" s="761">
        <v>1</v>
      </c>
      <c r="ADM64" s="761">
        <v>1</v>
      </c>
      <c r="ADN64" s="761">
        <v>1</v>
      </c>
      <c r="ADO64" s="762">
        <v>0.65</v>
      </c>
      <c r="ADP64" s="763"/>
      <c r="ADQ64" s="763"/>
      <c r="ADR64" s="761">
        <v>1</v>
      </c>
      <c r="ADS64" s="761">
        <v>1</v>
      </c>
      <c r="ADT64" s="761">
        <v>1</v>
      </c>
      <c r="ADU64" s="761">
        <v>1</v>
      </c>
      <c r="ADV64" s="762">
        <v>0.65</v>
      </c>
      <c r="ADW64" s="763"/>
      <c r="ADX64" s="763"/>
      <c r="ADY64" s="761">
        <v>1</v>
      </c>
      <c r="ADZ64" s="761">
        <v>1</v>
      </c>
      <c r="AEA64" s="761">
        <v>1</v>
      </c>
      <c r="AEB64" s="761">
        <v>1</v>
      </c>
      <c r="AEC64" s="762">
        <v>0.65</v>
      </c>
      <c r="AED64" s="763"/>
      <c r="AEE64" s="763"/>
      <c r="AEF64" s="761">
        <v>1</v>
      </c>
      <c r="AEG64" s="761">
        <v>1</v>
      </c>
      <c r="AEH64" s="761">
        <v>1</v>
      </c>
      <c r="AEI64" s="761">
        <v>1</v>
      </c>
      <c r="AEJ64" s="762">
        <v>0.65</v>
      </c>
      <c r="AEK64" s="763"/>
      <c r="AEL64" s="763"/>
      <c r="AEM64" s="761">
        <v>1</v>
      </c>
      <c r="AEN64" s="761">
        <v>1</v>
      </c>
      <c r="AEO64" s="761">
        <v>1</v>
      </c>
      <c r="AEP64" s="761">
        <v>0</v>
      </c>
      <c r="AEQ64" s="762">
        <v>0.65</v>
      </c>
      <c r="AER64" s="763"/>
      <c r="AES64" s="763"/>
      <c r="AET64" s="761">
        <v>1</v>
      </c>
      <c r="AEU64" s="761">
        <v>1</v>
      </c>
      <c r="AEV64" s="761">
        <v>1</v>
      </c>
      <c r="AEW64" s="761">
        <v>1</v>
      </c>
      <c r="AEX64" s="762">
        <v>0.65</v>
      </c>
      <c r="AEY64" s="763"/>
      <c r="AEZ64" s="763"/>
      <c r="AFA64" s="761">
        <v>1</v>
      </c>
      <c r="AFB64" s="761">
        <v>1</v>
      </c>
      <c r="AFC64" s="761">
        <v>1</v>
      </c>
      <c r="AFD64" s="761">
        <v>1</v>
      </c>
      <c r="AFE64" s="762">
        <v>0.65</v>
      </c>
      <c r="AFF64" s="763"/>
      <c r="AFG64" s="763"/>
      <c r="AFH64" s="761">
        <v>1</v>
      </c>
      <c r="AFI64" s="761">
        <v>1</v>
      </c>
      <c r="AFJ64" s="761">
        <v>1</v>
      </c>
      <c r="AFK64" s="761">
        <v>1</v>
      </c>
      <c r="AFL64" s="762">
        <v>0.65</v>
      </c>
      <c r="AFM64" s="763"/>
      <c r="AFN64" s="763"/>
      <c r="AFO64" s="761">
        <v>1</v>
      </c>
      <c r="AFP64" s="761">
        <v>1</v>
      </c>
      <c r="AFQ64" s="761">
        <v>1</v>
      </c>
      <c r="AFR64" s="761">
        <v>1</v>
      </c>
      <c r="AFS64" s="762">
        <v>0.65</v>
      </c>
      <c r="AFT64" s="763"/>
      <c r="AFU64" s="763"/>
      <c r="AFV64" s="761">
        <v>1</v>
      </c>
      <c r="AFW64" s="761">
        <v>1</v>
      </c>
      <c r="AFX64" s="761">
        <v>1</v>
      </c>
      <c r="AFY64" s="761">
        <v>1</v>
      </c>
      <c r="AFZ64" s="762">
        <v>0.65</v>
      </c>
      <c r="AGA64" s="763"/>
      <c r="AGB64" s="763"/>
      <c r="AGC64" s="761">
        <v>1</v>
      </c>
      <c r="AGD64" s="761">
        <v>1</v>
      </c>
      <c r="AGE64" s="761">
        <v>1</v>
      </c>
      <c r="AGF64" s="761">
        <v>1</v>
      </c>
      <c r="AGG64" s="762">
        <v>0.65</v>
      </c>
      <c r="AGH64" s="763"/>
      <c r="AGI64" s="763"/>
      <c r="AGJ64" s="761">
        <v>1</v>
      </c>
      <c r="AGK64" s="761">
        <v>1</v>
      </c>
      <c r="AGL64" s="761">
        <v>1</v>
      </c>
      <c r="AGM64" s="761">
        <v>1</v>
      </c>
      <c r="AGN64" s="762">
        <v>0.65</v>
      </c>
      <c r="AGO64" s="763"/>
      <c r="AGP64" s="763"/>
      <c r="AGQ64" s="761">
        <v>1</v>
      </c>
      <c r="AGR64" s="761">
        <v>1</v>
      </c>
      <c r="AGS64" s="761">
        <v>1</v>
      </c>
      <c r="AGT64" s="761">
        <v>1</v>
      </c>
      <c r="AGU64" s="762">
        <v>0.65</v>
      </c>
      <c r="AGV64" s="763"/>
      <c r="AGW64" s="763"/>
      <c r="AGX64" s="761">
        <v>1</v>
      </c>
      <c r="AGY64" s="761">
        <v>1</v>
      </c>
      <c r="AGZ64" s="761">
        <v>1</v>
      </c>
      <c r="AHA64" s="761">
        <v>1</v>
      </c>
      <c r="AHB64" s="762">
        <v>0.65</v>
      </c>
      <c r="AHC64" s="763"/>
      <c r="AHD64" s="763"/>
      <c r="AHE64" s="761">
        <v>1</v>
      </c>
      <c r="AHF64" s="761">
        <v>1</v>
      </c>
      <c r="AHG64" s="761">
        <v>1</v>
      </c>
      <c r="AHH64" s="761">
        <v>1</v>
      </c>
      <c r="AHI64" s="762">
        <v>0</v>
      </c>
      <c r="AHJ64" s="763"/>
      <c r="AHK64" s="763"/>
      <c r="AHL64" s="761">
        <v>1</v>
      </c>
      <c r="AHM64" s="761">
        <v>1</v>
      </c>
      <c r="AHN64" s="761">
        <v>1</v>
      </c>
      <c r="AHO64" s="761">
        <v>1</v>
      </c>
      <c r="AHP64" s="762">
        <v>0.65</v>
      </c>
      <c r="AHQ64" s="763"/>
      <c r="AHR64" s="763"/>
      <c r="AHS64" s="761">
        <v>1</v>
      </c>
      <c r="AHT64" s="761">
        <v>1</v>
      </c>
      <c r="AHU64" s="761">
        <v>1</v>
      </c>
      <c r="AHV64" s="761">
        <v>1</v>
      </c>
      <c r="AHW64" s="762">
        <v>0.65</v>
      </c>
      <c r="AHX64" s="763"/>
      <c r="AHY64" s="763"/>
      <c r="AHZ64" s="761">
        <v>1</v>
      </c>
      <c r="AIA64" s="761">
        <v>1</v>
      </c>
      <c r="AIB64" s="761">
        <v>1</v>
      </c>
      <c r="AIC64" s="761">
        <v>1</v>
      </c>
      <c r="AID64" s="762">
        <v>0.65</v>
      </c>
      <c r="AIE64" s="763"/>
      <c r="AIF64" s="763"/>
      <c r="AIG64" s="761">
        <v>1</v>
      </c>
      <c r="AIH64" s="761">
        <v>1</v>
      </c>
      <c r="AII64" s="761">
        <v>1</v>
      </c>
      <c r="AIJ64" s="761">
        <v>1</v>
      </c>
      <c r="AIK64" s="762">
        <v>0.65</v>
      </c>
      <c r="AIL64" s="763"/>
      <c r="AIM64" s="763"/>
      <c r="AIN64" s="761">
        <v>1</v>
      </c>
      <c r="AIO64" s="761">
        <v>1</v>
      </c>
      <c r="AIP64" s="761">
        <v>1</v>
      </c>
      <c r="AIQ64" s="761">
        <v>1</v>
      </c>
      <c r="AIR64" s="762">
        <v>0.65</v>
      </c>
      <c r="AIS64" s="763"/>
      <c r="AIT64" s="763"/>
      <c r="AIU64" s="761">
        <v>1</v>
      </c>
      <c r="AIV64" s="761">
        <v>1</v>
      </c>
      <c r="AIW64" s="761">
        <v>1</v>
      </c>
      <c r="AIX64" s="761">
        <v>1</v>
      </c>
      <c r="AIY64" s="762">
        <v>0.65</v>
      </c>
      <c r="AIZ64" s="763"/>
      <c r="AJA64" s="763"/>
      <c r="AJB64" s="761">
        <v>1</v>
      </c>
      <c r="AJC64" s="761">
        <v>1</v>
      </c>
      <c r="AJD64" s="761">
        <v>1</v>
      </c>
      <c r="AJE64" s="761">
        <v>1</v>
      </c>
      <c r="AJF64" s="762">
        <v>0.65</v>
      </c>
      <c r="AJG64" s="763"/>
      <c r="AJH64" s="763"/>
      <c r="AJI64" s="761">
        <v>1</v>
      </c>
      <c r="AJJ64" s="761">
        <v>1</v>
      </c>
      <c r="AJK64" s="761">
        <v>1</v>
      </c>
      <c r="AJL64" s="761">
        <v>1</v>
      </c>
      <c r="AJM64" s="762">
        <v>0.65</v>
      </c>
      <c r="AJN64" s="763"/>
      <c r="AJO64" s="763"/>
      <c r="AJP64" s="761">
        <v>1</v>
      </c>
      <c r="AJQ64" s="761">
        <v>1</v>
      </c>
      <c r="AJR64" s="761">
        <v>1</v>
      </c>
      <c r="AJS64" s="761">
        <v>1</v>
      </c>
      <c r="AJT64" s="762">
        <v>0.65</v>
      </c>
      <c r="AJU64" s="763"/>
      <c r="AJV64" s="763"/>
      <c r="AJW64" s="761">
        <v>1</v>
      </c>
      <c r="AJX64" s="761">
        <v>1</v>
      </c>
      <c r="AJY64" s="761">
        <v>1</v>
      </c>
      <c r="AJZ64" s="761">
        <v>1</v>
      </c>
      <c r="AKA64" s="762">
        <v>0.65</v>
      </c>
      <c r="AKB64" s="763"/>
      <c r="AKC64" s="763"/>
      <c r="AKD64" s="761">
        <v>1</v>
      </c>
      <c r="AKE64" s="761">
        <v>1</v>
      </c>
      <c r="AKF64" s="761">
        <v>1</v>
      </c>
      <c r="AKG64" s="761">
        <v>1</v>
      </c>
      <c r="AKH64" s="762">
        <v>0.65</v>
      </c>
      <c r="AKI64" s="763"/>
      <c r="AKJ64" s="763"/>
      <c r="AKK64" s="761">
        <v>1</v>
      </c>
      <c r="AKL64" s="761">
        <v>1</v>
      </c>
      <c r="AKM64" s="761">
        <v>1</v>
      </c>
      <c r="AKN64" s="761">
        <v>1</v>
      </c>
      <c r="AKO64" s="762">
        <v>0.65</v>
      </c>
      <c r="AKP64" s="763"/>
      <c r="AKQ64" s="763"/>
      <c r="AKR64" s="761">
        <v>1</v>
      </c>
      <c r="AKS64" s="761">
        <v>1</v>
      </c>
      <c r="AKT64" s="761">
        <v>0</v>
      </c>
      <c r="AKU64" s="761">
        <v>1</v>
      </c>
      <c r="AKV64" s="762">
        <v>0.65</v>
      </c>
      <c r="AKW64" s="763"/>
      <c r="AKX64" s="763"/>
      <c r="AKY64" s="761">
        <v>1</v>
      </c>
      <c r="AKZ64" s="761">
        <v>1</v>
      </c>
      <c r="ALA64" s="761">
        <v>1</v>
      </c>
      <c r="ALB64" s="761">
        <v>1</v>
      </c>
      <c r="ALC64" s="762">
        <v>0.65</v>
      </c>
      <c r="ALD64" s="763"/>
      <c r="ALE64" s="763"/>
      <c r="ALF64" s="761">
        <v>1</v>
      </c>
      <c r="ALG64" s="761">
        <v>1</v>
      </c>
      <c r="ALH64" s="761">
        <v>1</v>
      </c>
      <c r="ALI64" s="761">
        <v>1</v>
      </c>
      <c r="ALJ64" s="762">
        <v>0.65</v>
      </c>
      <c r="ALK64" s="763"/>
      <c r="ALL64" s="763"/>
      <c r="ALM64" s="761">
        <v>1</v>
      </c>
      <c r="ALN64" s="761">
        <v>1</v>
      </c>
      <c r="ALO64" s="761">
        <v>1</v>
      </c>
      <c r="ALP64" s="761">
        <v>1</v>
      </c>
      <c r="ALQ64" s="762">
        <v>0.65</v>
      </c>
      <c r="ALR64" s="763"/>
      <c r="ALS64" s="763"/>
      <c r="ALT64" s="761">
        <v>1</v>
      </c>
      <c r="ALU64" s="761">
        <v>1</v>
      </c>
      <c r="ALV64" s="761">
        <v>1</v>
      </c>
      <c r="ALW64" s="761">
        <v>1</v>
      </c>
      <c r="ALX64" s="762">
        <v>0.65</v>
      </c>
      <c r="ALY64" s="763"/>
      <c r="ALZ64" s="763"/>
      <c r="AMA64" s="761">
        <v>1</v>
      </c>
      <c r="AMB64" s="761">
        <v>1</v>
      </c>
      <c r="AMC64" s="761">
        <v>1</v>
      </c>
      <c r="AMD64" s="761">
        <v>1</v>
      </c>
      <c r="AME64" s="762">
        <v>0.65</v>
      </c>
      <c r="AMF64" s="763"/>
      <c r="AMG64" s="763"/>
      <c r="AMH64" s="761">
        <v>1</v>
      </c>
      <c r="AMI64" s="761">
        <v>1</v>
      </c>
      <c r="AMJ64" s="761">
        <v>1</v>
      </c>
      <c r="AMK64" s="761">
        <v>0</v>
      </c>
      <c r="AML64" s="762">
        <v>0</v>
      </c>
      <c r="AMM64" s="763"/>
      <c r="AMN64" s="763"/>
      <c r="AMO64" s="761">
        <v>1</v>
      </c>
      <c r="AMP64" s="761">
        <v>1</v>
      </c>
      <c r="AMQ64" s="761">
        <v>1</v>
      </c>
      <c r="AMR64" s="761">
        <v>0</v>
      </c>
      <c r="AMS64" s="762">
        <v>0</v>
      </c>
      <c r="AMT64" s="763"/>
      <c r="AMU64" s="763"/>
      <c r="AMV64" s="761">
        <v>1</v>
      </c>
      <c r="AMW64" s="761">
        <v>1</v>
      </c>
      <c r="AMX64" s="761">
        <v>0</v>
      </c>
      <c r="AMY64" s="761">
        <v>1</v>
      </c>
      <c r="AMZ64" s="762">
        <v>0.65</v>
      </c>
      <c r="ANA64" s="763"/>
      <c r="ANB64" s="763"/>
      <c r="ANC64" s="761">
        <v>1</v>
      </c>
      <c r="AND64" s="761">
        <v>1</v>
      </c>
      <c r="ANE64" s="761">
        <v>1</v>
      </c>
      <c r="ANF64" s="761">
        <v>1</v>
      </c>
      <c r="ANG64" s="762">
        <v>0.65</v>
      </c>
      <c r="ANH64" s="763"/>
      <c r="ANI64" s="763"/>
      <c r="ANJ64" s="761">
        <v>1</v>
      </c>
      <c r="ANK64" s="761">
        <v>1</v>
      </c>
      <c r="ANL64" s="761">
        <v>1</v>
      </c>
      <c r="ANM64" s="761">
        <v>1</v>
      </c>
      <c r="ANN64" s="762">
        <v>0.65</v>
      </c>
      <c r="ANO64" s="763"/>
      <c r="ANP64" s="763"/>
      <c r="ANQ64" s="761">
        <v>1</v>
      </c>
      <c r="ANR64" s="761">
        <v>1</v>
      </c>
      <c r="ANS64" s="761">
        <v>1</v>
      </c>
      <c r="ANT64" s="761">
        <v>1</v>
      </c>
      <c r="ANU64" s="762">
        <v>0.65</v>
      </c>
      <c r="ANV64" s="763"/>
      <c r="ANW64" s="763"/>
      <c r="ANX64" s="761">
        <v>1</v>
      </c>
      <c r="ANY64" s="761">
        <v>1</v>
      </c>
      <c r="ANZ64" s="761">
        <v>1</v>
      </c>
      <c r="AOA64" s="761">
        <v>1</v>
      </c>
      <c r="AOB64" s="762">
        <v>0.65</v>
      </c>
      <c r="AOC64" s="763"/>
      <c r="AOD64" s="763"/>
      <c r="AOE64" s="761">
        <v>1</v>
      </c>
      <c r="AOF64" s="761">
        <v>1</v>
      </c>
      <c r="AOG64" s="761">
        <v>1</v>
      </c>
      <c r="AOH64" s="761">
        <v>1</v>
      </c>
      <c r="AOI64" s="762">
        <v>0.65</v>
      </c>
      <c r="AOJ64" s="763"/>
      <c r="AOK64" s="763"/>
      <c r="AOL64" s="761">
        <v>1</v>
      </c>
      <c r="AOM64" s="761">
        <v>1</v>
      </c>
      <c r="AON64" s="761">
        <v>1</v>
      </c>
      <c r="AOO64" s="761">
        <v>1</v>
      </c>
      <c r="AOP64" s="762">
        <v>0.65</v>
      </c>
      <c r="AOQ64" s="763"/>
      <c r="AOR64" s="763"/>
      <c r="AOS64" s="761">
        <v>1</v>
      </c>
      <c r="AOT64" s="761">
        <v>1</v>
      </c>
      <c r="AOU64" s="761">
        <v>1</v>
      </c>
      <c r="AOV64" s="761">
        <v>1</v>
      </c>
      <c r="AOW64" s="762">
        <v>0.65</v>
      </c>
    </row>
    <row r="65" spans="1:1089" s="757" customFormat="1" ht="12">
      <c r="A65" s="771" t="s">
        <v>224</v>
      </c>
      <c r="B65" s="771" t="s">
        <v>225</v>
      </c>
      <c r="C65" s="771" t="s">
        <v>226</v>
      </c>
      <c r="D65" s="772" t="s">
        <v>137</v>
      </c>
      <c r="E65" s="771" t="s">
        <v>214</v>
      </c>
      <c r="G65" s="717"/>
      <c r="H65" s="716"/>
      <c r="I65" s="716"/>
      <c r="J65" s="716"/>
      <c r="K65" s="716"/>
      <c r="L65" s="718"/>
      <c r="M65" s="717"/>
      <c r="N65" s="717"/>
      <c r="O65" s="716"/>
      <c r="P65" s="716"/>
      <c r="Q65" s="716"/>
      <c r="R65" s="716"/>
      <c r="S65" s="718"/>
      <c r="T65" s="717"/>
      <c r="U65" s="717"/>
      <c r="V65" s="716"/>
      <c r="W65" s="716"/>
      <c r="X65" s="716"/>
      <c r="Y65" s="716"/>
      <c r="Z65" s="718"/>
      <c r="AA65" s="717"/>
      <c r="AB65" s="717"/>
      <c r="AC65" s="716"/>
      <c r="AD65" s="716"/>
      <c r="AE65" s="716"/>
      <c r="AF65" s="716"/>
      <c r="AG65" s="718"/>
      <c r="AH65" s="717"/>
      <c r="AI65" s="717"/>
      <c r="AJ65" s="716"/>
      <c r="AK65" s="716"/>
      <c r="AL65" s="716"/>
      <c r="AM65" s="716"/>
      <c r="AN65" s="718"/>
      <c r="AO65" s="717"/>
      <c r="AP65" s="717"/>
      <c r="AQ65" s="716"/>
      <c r="AR65" s="716"/>
      <c r="AS65" s="716"/>
      <c r="AT65" s="716"/>
      <c r="AU65" s="718"/>
      <c r="AV65" s="717"/>
      <c r="AW65" s="717"/>
      <c r="AX65" s="716"/>
      <c r="AY65" s="716"/>
      <c r="AZ65" s="716"/>
      <c r="BA65" s="716"/>
      <c r="BB65" s="718"/>
      <c r="BC65" s="717"/>
      <c r="BD65" s="717"/>
      <c r="BE65" s="716"/>
      <c r="BF65" s="716"/>
      <c r="BG65" s="716"/>
      <c r="BH65" s="716"/>
      <c r="BI65" s="718"/>
      <c r="BJ65" s="717"/>
      <c r="BK65" s="717"/>
      <c r="BL65" s="716"/>
      <c r="BM65" s="716"/>
      <c r="BN65" s="716"/>
      <c r="BO65" s="716"/>
      <c r="BP65" s="718"/>
      <c r="BQ65" s="717"/>
      <c r="BR65" s="717"/>
      <c r="BS65" s="716"/>
      <c r="BT65" s="716"/>
      <c r="BU65" s="716"/>
      <c r="BV65" s="716"/>
      <c r="BW65" s="718"/>
      <c r="BX65" s="717"/>
      <c r="BY65" s="717"/>
      <c r="BZ65" s="716"/>
      <c r="CA65" s="716"/>
      <c r="CB65" s="716"/>
      <c r="CC65" s="716"/>
      <c r="CD65" s="718"/>
      <c r="CE65" s="717"/>
      <c r="CF65" s="717"/>
      <c r="CG65" s="716"/>
      <c r="CH65" s="716"/>
      <c r="CI65" s="716"/>
      <c r="CJ65" s="716"/>
      <c r="CK65" s="718"/>
      <c r="CL65" s="717"/>
      <c r="CM65" s="717"/>
      <c r="CN65" s="716"/>
      <c r="CO65" s="716"/>
      <c r="CP65" s="716"/>
      <c r="CQ65" s="716"/>
      <c r="CR65" s="718"/>
      <c r="CS65" s="717"/>
      <c r="CT65" s="717"/>
      <c r="CU65" s="716"/>
      <c r="CV65" s="716"/>
      <c r="CW65" s="716"/>
      <c r="CX65" s="716"/>
      <c r="CY65" s="718"/>
      <c r="CZ65" s="717"/>
      <c r="DA65" s="717"/>
      <c r="DB65" s="716"/>
      <c r="DC65" s="716"/>
      <c r="DD65" s="716"/>
      <c r="DE65" s="716"/>
      <c r="DF65" s="718"/>
      <c r="DG65" s="717"/>
      <c r="DH65" s="717"/>
      <c r="DI65" s="716"/>
      <c r="DJ65" s="716"/>
      <c r="DK65" s="716"/>
      <c r="DL65" s="716"/>
      <c r="DM65" s="718"/>
      <c r="DN65" s="717"/>
      <c r="DO65" s="717"/>
      <c r="DP65" s="716"/>
      <c r="DQ65" s="716"/>
      <c r="DR65" s="716"/>
      <c r="DS65" s="716"/>
      <c r="DT65" s="718"/>
      <c r="DU65" s="717"/>
      <c r="DV65" s="717"/>
      <c r="DW65" s="716"/>
      <c r="DX65" s="716"/>
      <c r="DY65" s="716"/>
      <c r="DZ65" s="716"/>
      <c r="EA65" s="718"/>
      <c r="EB65" s="717"/>
      <c r="EC65" s="717"/>
      <c r="ED65" s="716"/>
      <c r="EE65" s="716"/>
      <c r="EF65" s="716"/>
      <c r="EG65" s="716"/>
      <c r="EH65" s="718"/>
      <c r="EI65" s="717"/>
      <c r="EJ65" s="717"/>
      <c r="EK65" s="716"/>
      <c r="EL65" s="716"/>
      <c r="EM65" s="716"/>
      <c r="EN65" s="716"/>
      <c r="EO65" s="718"/>
      <c r="EP65" s="717"/>
      <c r="EQ65" s="717"/>
      <c r="ER65" s="716"/>
      <c r="ES65" s="716"/>
      <c r="ET65" s="716"/>
      <c r="EU65" s="716"/>
      <c r="EV65" s="718"/>
      <c r="EW65" s="717"/>
      <c r="EX65" s="717"/>
      <c r="EY65" s="716"/>
      <c r="EZ65" s="716"/>
      <c r="FA65" s="716"/>
      <c r="FB65" s="716"/>
      <c r="FC65" s="718"/>
      <c r="FD65" s="717"/>
      <c r="FE65" s="717"/>
      <c r="FF65" s="716"/>
      <c r="FG65" s="716"/>
      <c r="FH65" s="716"/>
      <c r="FI65" s="716"/>
      <c r="FJ65" s="718"/>
      <c r="FK65" s="717"/>
      <c r="FL65" s="717"/>
      <c r="FM65" s="716"/>
      <c r="FN65" s="716"/>
      <c r="FO65" s="716"/>
      <c r="FP65" s="716"/>
      <c r="FQ65" s="718"/>
      <c r="FR65" s="717"/>
      <c r="FS65" s="717"/>
      <c r="FT65" s="716"/>
      <c r="FU65" s="716"/>
      <c r="FV65" s="716"/>
      <c r="FW65" s="716"/>
      <c r="FX65" s="718"/>
      <c r="FY65" s="717"/>
      <c r="FZ65" s="717"/>
      <c r="GA65" s="716"/>
      <c r="GB65" s="716"/>
      <c r="GC65" s="716"/>
      <c r="GD65" s="716"/>
      <c r="GE65" s="718"/>
      <c r="GF65" s="717"/>
      <c r="GG65" s="717"/>
      <c r="GH65" s="716"/>
      <c r="GI65" s="716"/>
      <c r="GJ65" s="716"/>
      <c r="GK65" s="716"/>
      <c r="GL65" s="718"/>
      <c r="GM65" s="717"/>
      <c r="GN65" s="717"/>
      <c r="GO65" s="716"/>
      <c r="GP65" s="716"/>
      <c r="GQ65" s="716"/>
      <c r="GR65" s="716"/>
      <c r="GS65" s="718"/>
      <c r="GT65" s="717"/>
      <c r="GU65" s="717"/>
      <c r="GV65" s="716"/>
      <c r="GW65" s="716"/>
      <c r="GX65" s="716"/>
      <c r="GY65" s="716"/>
      <c r="GZ65" s="718"/>
      <c r="HA65" s="717"/>
      <c r="HB65" s="717"/>
      <c r="HC65" s="716"/>
      <c r="HD65" s="716"/>
      <c r="HE65" s="716"/>
      <c r="HF65" s="716"/>
      <c r="HG65" s="718"/>
      <c r="HH65" s="717"/>
      <c r="HI65" s="717"/>
      <c r="HJ65" s="716"/>
      <c r="HK65" s="716"/>
      <c r="HL65" s="716"/>
      <c r="HM65" s="716"/>
      <c r="HN65" s="718"/>
      <c r="HO65" s="717"/>
      <c r="HP65" s="717"/>
      <c r="HQ65" s="716"/>
      <c r="HR65" s="716"/>
      <c r="HS65" s="716"/>
      <c r="HT65" s="716"/>
      <c r="HU65" s="718"/>
      <c r="HV65" s="717"/>
      <c r="HW65" s="717"/>
      <c r="HX65" s="716"/>
      <c r="HY65" s="716"/>
      <c r="HZ65" s="716"/>
      <c r="IA65" s="716"/>
      <c r="IB65" s="718"/>
      <c r="IC65" s="717"/>
      <c r="ID65" s="717"/>
      <c r="IE65" s="716"/>
      <c r="IF65" s="716"/>
      <c r="IG65" s="716"/>
      <c r="IH65" s="716"/>
      <c r="II65" s="718"/>
      <c r="IJ65" s="717"/>
      <c r="IK65" s="717"/>
      <c r="IL65" s="716"/>
      <c r="IM65" s="716"/>
      <c r="IN65" s="716"/>
      <c r="IO65" s="716"/>
      <c r="IP65" s="718"/>
      <c r="IQ65" s="717"/>
      <c r="IR65" s="717"/>
      <c r="IS65" s="716"/>
      <c r="IT65" s="716"/>
      <c r="IU65" s="716"/>
      <c r="IV65" s="716"/>
      <c r="IW65" s="718"/>
      <c r="IX65" s="717"/>
      <c r="IY65" s="717"/>
      <c r="IZ65" s="716"/>
      <c r="JA65" s="716"/>
      <c r="JB65" s="716"/>
      <c r="JC65" s="716"/>
      <c r="JD65" s="718"/>
      <c r="JE65" s="717"/>
      <c r="JF65" s="717"/>
      <c r="JG65" s="716"/>
      <c r="JH65" s="716"/>
      <c r="JI65" s="716"/>
      <c r="JJ65" s="716"/>
      <c r="JK65" s="717"/>
      <c r="JL65" s="717"/>
      <c r="JM65" s="717"/>
      <c r="JN65" s="716"/>
      <c r="JO65" s="716"/>
      <c r="JP65" s="716"/>
      <c r="JQ65" s="716"/>
      <c r="JR65" s="717"/>
      <c r="JS65" s="717"/>
      <c r="JT65" s="717"/>
      <c r="JU65" s="716"/>
      <c r="JV65" s="716"/>
      <c r="JW65" s="716"/>
      <c r="JX65" s="716"/>
      <c r="JY65" s="717"/>
      <c r="JZ65" s="717"/>
      <c r="KA65" s="716"/>
      <c r="KB65" s="716"/>
      <c r="KC65" s="716"/>
      <c r="KD65" s="716"/>
      <c r="KE65" s="718"/>
      <c r="KF65" s="717"/>
      <c r="KG65" s="717"/>
      <c r="KH65" s="716"/>
      <c r="KI65" s="716"/>
      <c r="KJ65" s="717"/>
      <c r="KK65" s="717"/>
      <c r="KL65" s="718"/>
      <c r="KM65" s="717"/>
      <c r="KN65" s="717"/>
      <c r="KO65" s="716"/>
      <c r="KP65" s="716"/>
      <c r="KQ65" s="717"/>
      <c r="KR65" s="716"/>
      <c r="KS65" s="718"/>
      <c r="KT65" s="717"/>
      <c r="KU65" s="717"/>
      <c r="KV65" s="717"/>
      <c r="KW65" s="716"/>
      <c r="KX65" s="716"/>
      <c r="KY65" s="716"/>
      <c r="KZ65" s="718"/>
      <c r="LA65" s="717"/>
      <c r="LB65" s="717"/>
      <c r="LC65" s="716"/>
      <c r="LD65" s="716"/>
      <c r="LE65" s="716"/>
      <c r="LF65" s="716"/>
      <c r="LG65" s="718"/>
      <c r="LH65" s="717"/>
      <c r="LI65" s="717"/>
      <c r="LJ65" s="716"/>
      <c r="LK65" s="716"/>
      <c r="LL65" s="716"/>
      <c r="LM65" s="716"/>
      <c r="LN65" s="718"/>
      <c r="LO65" s="717"/>
      <c r="LP65" s="717"/>
      <c r="LQ65" s="716"/>
      <c r="LR65" s="716"/>
      <c r="LS65" s="716"/>
      <c r="LT65" s="716"/>
      <c r="LU65" s="718"/>
      <c r="LV65" s="717"/>
      <c r="LW65" s="717"/>
      <c r="LX65" s="716"/>
      <c r="LY65" s="716"/>
      <c r="LZ65" s="716"/>
      <c r="MA65" s="716"/>
      <c r="MB65" s="718"/>
      <c r="MC65" s="717"/>
      <c r="MD65" s="717"/>
      <c r="ME65" s="716"/>
      <c r="MF65" s="716"/>
      <c r="MG65" s="716"/>
      <c r="MH65" s="716"/>
      <c r="MI65" s="718"/>
      <c r="MJ65" s="717"/>
      <c r="MK65" s="717"/>
      <c r="ML65" s="716"/>
      <c r="MM65" s="716"/>
      <c r="MN65" s="716"/>
      <c r="MO65" s="716"/>
      <c r="MP65" s="718"/>
      <c r="MQ65" s="717"/>
      <c r="MR65" s="717"/>
      <c r="MS65" s="716"/>
      <c r="MT65" s="716"/>
      <c r="MU65" s="716"/>
      <c r="MV65" s="716"/>
      <c r="MW65" s="718"/>
      <c r="MX65" s="717"/>
      <c r="MY65" s="717"/>
      <c r="MZ65" s="716"/>
      <c r="NA65" s="716"/>
      <c r="NB65" s="716"/>
      <c r="NC65" s="716"/>
      <c r="ND65" s="718"/>
      <c r="NE65" s="717"/>
      <c r="NF65" s="717"/>
      <c r="NG65" s="716"/>
      <c r="NH65" s="716"/>
      <c r="NI65" s="716"/>
      <c r="NJ65" s="716"/>
      <c r="NK65" s="718"/>
      <c r="NL65" s="717"/>
      <c r="NM65" s="717"/>
      <c r="NN65" s="716"/>
      <c r="NO65" s="716"/>
      <c r="NP65" s="716"/>
      <c r="NQ65" s="716"/>
      <c r="NR65" s="718"/>
      <c r="NS65" s="717"/>
      <c r="NT65" s="717"/>
      <c r="NU65" s="716"/>
      <c r="NV65" s="716"/>
      <c r="NW65" s="716"/>
      <c r="NX65" s="716"/>
      <c r="NY65" s="718"/>
      <c r="NZ65" s="717"/>
      <c r="OA65" s="717"/>
      <c r="OB65" s="716"/>
      <c r="OC65" s="716"/>
      <c r="OD65" s="716"/>
      <c r="OE65" s="716"/>
      <c r="OF65" s="718"/>
      <c r="OG65" s="717"/>
      <c r="OH65" s="717"/>
      <c r="OI65" s="716"/>
      <c r="OJ65" s="716"/>
      <c r="OK65" s="716"/>
      <c r="OL65" s="716"/>
      <c r="OM65" s="718"/>
      <c r="ON65" s="717"/>
      <c r="OO65" s="717"/>
      <c r="OP65" s="716"/>
      <c r="OQ65" s="716"/>
      <c r="OR65" s="716"/>
      <c r="OS65" s="716"/>
      <c r="OT65" s="718"/>
      <c r="OU65" s="717"/>
      <c r="OV65" s="717"/>
      <c r="OW65" s="716"/>
      <c r="OX65" s="716"/>
      <c r="OY65" s="716"/>
      <c r="OZ65" s="716"/>
      <c r="PA65" s="718"/>
      <c r="PB65" s="717"/>
      <c r="PC65" s="717"/>
      <c r="PD65" s="716"/>
      <c r="PE65" s="716"/>
      <c r="PF65" s="716"/>
      <c r="PG65" s="716"/>
      <c r="PH65" s="718"/>
      <c r="PI65" s="717"/>
      <c r="PJ65" s="717"/>
      <c r="PK65" s="716"/>
      <c r="PL65" s="716"/>
      <c r="PM65" s="716"/>
      <c r="PN65" s="716"/>
      <c r="PO65" s="718"/>
      <c r="PP65" s="717"/>
      <c r="PQ65" s="717"/>
      <c r="PR65" s="716"/>
      <c r="PS65" s="716"/>
      <c r="PT65" s="716"/>
      <c r="PU65" s="716"/>
      <c r="PV65" s="718"/>
      <c r="PW65" s="717"/>
      <c r="PX65" s="717"/>
      <c r="PY65" s="716"/>
      <c r="PZ65" s="716"/>
      <c r="QA65" s="716"/>
      <c r="QB65" s="716"/>
      <c r="QC65" s="718"/>
      <c r="QD65" s="717"/>
      <c r="QE65" s="717"/>
      <c r="QF65" s="716"/>
      <c r="QG65" s="716"/>
      <c r="QH65" s="716"/>
      <c r="QI65" s="716"/>
      <c r="QJ65" s="718"/>
      <c r="QK65" s="717"/>
      <c r="QL65" s="717"/>
      <c r="QM65" s="716"/>
      <c r="QN65" s="716"/>
      <c r="QO65" s="716"/>
      <c r="QP65" s="716"/>
      <c r="QQ65" s="718"/>
      <c r="QR65" s="717"/>
      <c r="QS65" s="717"/>
      <c r="QT65" s="716"/>
      <c r="QU65" s="716"/>
      <c r="QV65" s="716"/>
      <c r="QW65" s="716"/>
      <c r="QX65" s="718"/>
      <c r="QY65" s="717"/>
      <c r="QZ65" s="717"/>
      <c r="RA65" s="716"/>
      <c r="RB65" s="716"/>
      <c r="RC65" s="716"/>
      <c r="RD65" s="717"/>
      <c r="RE65" s="718"/>
      <c r="RF65" s="717"/>
      <c r="RG65" s="717"/>
      <c r="RH65" s="716"/>
      <c r="RI65" s="716"/>
      <c r="RJ65" s="716"/>
      <c r="RK65" s="716"/>
      <c r="RL65" s="718"/>
      <c r="RM65" s="717"/>
      <c r="RN65" s="717"/>
      <c r="RO65" s="716"/>
      <c r="RP65" s="716"/>
      <c r="RQ65" s="716"/>
      <c r="RR65" s="716"/>
      <c r="RS65" s="718"/>
      <c r="RT65" s="717"/>
      <c r="RU65" s="717"/>
      <c r="RV65" s="716"/>
      <c r="RW65" s="716"/>
      <c r="RX65" s="716"/>
      <c r="RY65" s="716"/>
      <c r="RZ65" s="718"/>
      <c r="SA65" s="717"/>
      <c r="SB65" s="717"/>
      <c r="SC65" s="716"/>
      <c r="SD65" s="716"/>
      <c r="SE65" s="716"/>
      <c r="SF65" s="716"/>
      <c r="SG65" s="718"/>
      <c r="SH65" s="717"/>
      <c r="SI65" s="717"/>
      <c r="SJ65" s="716"/>
      <c r="SK65" s="716"/>
      <c r="SL65" s="716"/>
      <c r="SM65" s="716"/>
      <c r="SN65" s="718"/>
      <c r="SO65" s="717"/>
      <c r="SP65" s="717"/>
      <c r="SQ65" s="716"/>
      <c r="SR65" s="716"/>
      <c r="SS65" s="716"/>
      <c r="ST65" s="716"/>
      <c r="SU65" s="762"/>
      <c r="SV65" s="755"/>
      <c r="SW65" s="749"/>
      <c r="SX65" s="748"/>
      <c r="SY65" s="748"/>
      <c r="SZ65" s="748"/>
      <c r="TA65" s="748"/>
      <c r="TB65" s="750"/>
      <c r="TC65" s="749"/>
      <c r="TD65" s="749"/>
      <c r="TE65" s="748"/>
      <c r="TF65" s="748"/>
      <c r="TG65" s="748"/>
      <c r="TH65" s="748"/>
      <c r="TI65" s="750"/>
      <c r="TJ65" s="749"/>
      <c r="TK65" s="749"/>
      <c r="TL65" s="748"/>
      <c r="TM65" s="748"/>
      <c r="TN65" s="748"/>
      <c r="TO65" s="748"/>
      <c r="TP65" s="750"/>
      <c r="TQ65" s="749"/>
      <c r="TR65" s="749"/>
      <c r="TS65" s="748"/>
      <c r="TT65" s="748"/>
      <c r="TU65" s="748"/>
      <c r="TV65" s="748"/>
      <c r="TW65" s="750"/>
      <c r="TX65" s="749"/>
      <c r="TY65" s="766"/>
      <c r="TZ65" s="761"/>
      <c r="UA65" s="756"/>
      <c r="UB65" s="748"/>
      <c r="UC65" s="748"/>
      <c r="UD65" s="750"/>
      <c r="UE65" s="749"/>
      <c r="UF65" s="749"/>
      <c r="UG65" s="748"/>
      <c r="UH65" s="748"/>
      <c r="UI65" s="748"/>
      <c r="UJ65" s="748"/>
      <c r="UK65" s="750"/>
      <c r="UL65" s="749"/>
      <c r="UM65" s="749"/>
      <c r="UN65" s="748"/>
      <c r="UO65" s="748"/>
      <c r="UP65" s="748"/>
      <c r="UQ65" s="748"/>
      <c r="UR65" s="750"/>
      <c r="US65" s="749"/>
      <c r="UT65" s="749"/>
      <c r="UU65" s="748"/>
      <c r="UV65" s="748"/>
      <c r="UW65" s="748"/>
      <c r="UX65" s="748"/>
      <c r="UY65" s="750"/>
      <c r="UZ65" s="749"/>
      <c r="VA65" s="749"/>
      <c r="VB65" s="748"/>
      <c r="VC65" s="767"/>
      <c r="VD65" s="761"/>
      <c r="VE65" s="761"/>
      <c r="VF65" s="762"/>
      <c r="VG65" s="763"/>
      <c r="VH65" s="763"/>
      <c r="VI65" s="761"/>
      <c r="VJ65" s="761"/>
      <c r="VK65" s="761"/>
      <c r="VL65" s="761"/>
      <c r="VM65" s="762"/>
      <c r="VN65" s="763"/>
      <c r="VO65" s="763"/>
      <c r="VP65" s="761"/>
      <c r="VQ65" s="761"/>
      <c r="VR65" s="761"/>
      <c r="VS65" s="761"/>
      <c r="VT65" s="762"/>
      <c r="VU65" s="763"/>
      <c r="VV65" s="763"/>
      <c r="VW65" s="761"/>
      <c r="VX65" s="761"/>
      <c r="VY65" s="761"/>
      <c r="VZ65" s="761"/>
      <c r="WA65" s="762"/>
      <c r="WB65" s="763"/>
      <c r="WC65" s="763"/>
      <c r="WD65" s="761"/>
      <c r="WE65" s="761"/>
      <c r="WF65" s="761"/>
      <c r="WG65" s="761"/>
      <c r="WH65" s="762"/>
      <c r="WI65" s="763"/>
      <c r="WJ65" s="763"/>
      <c r="WK65" s="761"/>
      <c r="WL65" s="761"/>
      <c r="WM65" s="761"/>
      <c r="WN65" s="761"/>
      <c r="WO65" s="762"/>
      <c r="WP65" s="763"/>
      <c r="WQ65" s="763"/>
      <c r="WR65" s="761"/>
      <c r="WS65" s="761"/>
      <c r="WT65" s="761"/>
      <c r="WU65" s="761"/>
      <c r="WV65" s="762"/>
      <c r="WW65" s="763"/>
      <c r="WX65" s="763"/>
      <c r="WY65" s="761"/>
      <c r="WZ65" s="761"/>
      <c r="XA65" s="761"/>
      <c r="XB65" s="761"/>
      <c r="XC65" s="762"/>
      <c r="XD65" s="763"/>
      <c r="XE65" s="763"/>
      <c r="XF65" s="761"/>
      <c r="XG65" s="761"/>
      <c r="XH65" s="761"/>
      <c r="XI65" s="761"/>
      <c r="XJ65" s="762"/>
      <c r="XK65" s="763"/>
      <c r="XL65" s="763"/>
      <c r="XM65" s="761"/>
      <c r="XN65" s="761"/>
      <c r="XO65" s="761"/>
      <c r="XP65" s="761"/>
      <c r="XQ65" s="762"/>
      <c r="XR65" s="763"/>
      <c r="XS65" s="763"/>
      <c r="XT65" s="761"/>
      <c r="XU65" s="761"/>
      <c r="XV65" s="761"/>
      <c r="XW65" s="761"/>
      <c r="XX65" s="762"/>
      <c r="XY65" s="763"/>
      <c r="XZ65" s="763"/>
      <c r="YA65" s="761"/>
      <c r="YB65" s="761"/>
      <c r="YC65" s="761"/>
      <c r="YD65" s="761"/>
      <c r="YE65" s="762"/>
      <c r="YF65" s="763"/>
      <c r="YG65" s="763"/>
      <c r="YH65" s="761"/>
      <c r="YI65" s="761"/>
      <c r="YJ65" s="761"/>
      <c r="YK65" s="761"/>
      <c r="YL65" s="761"/>
      <c r="YM65" s="763"/>
      <c r="YN65" s="763"/>
      <c r="YO65" s="761"/>
      <c r="YP65" s="761"/>
      <c r="YQ65" s="761"/>
      <c r="YR65" s="761"/>
      <c r="YS65" s="761">
        <v>0.65</v>
      </c>
      <c r="YT65" s="763"/>
      <c r="YU65" s="763"/>
      <c r="YV65" s="761">
        <v>1</v>
      </c>
      <c r="YW65" s="761">
        <v>1</v>
      </c>
      <c r="YX65" s="761">
        <v>1</v>
      </c>
      <c r="YY65" s="761">
        <v>1</v>
      </c>
      <c r="YZ65" s="762">
        <v>0.65</v>
      </c>
      <c r="ZA65" s="763"/>
      <c r="ZB65" s="763"/>
      <c r="ZC65" s="761">
        <v>1</v>
      </c>
      <c r="ZD65" s="761">
        <v>1</v>
      </c>
      <c r="ZE65" s="761">
        <v>1</v>
      </c>
      <c r="ZF65" s="761">
        <v>1</v>
      </c>
      <c r="ZG65" s="762">
        <v>0.65</v>
      </c>
      <c r="ZH65" s="763"/>
      <c r="ZI65" s="763"/>
      <c r="ZJ65" s="761">
        <v>1</v>
      </c>
      <c r="ZK65" s="761">
        <v>1</v>
      </c>
      <c r="ZL65" s="761">
        <v>1</v>
      </c>
      <c r="ZM65" s="761">
        <v>1</v>
      </c>
      <c r="ZN65" s="762">
        <v>0.65</v>
      </c>
      <c r="ZO65" s="763"/>
      <c r="ZP65" s="763"/>
      <c r="ZQ65" s="761">
        <v>1</v>
      </c>
      <c r="ZR65" s="761">
        <v>1</v>
      </c>
      <c r="ZS65" s="761">
        <v>1</v>
      </c>
      <c r="ZT65" s="761">
        <v>1</v>
      </c>
      <c r="ZU65" s="762">
        <v>0.65</v>
      </c>
      <c r="ZV65" s="763"/>
      <c r="ZW65" s="763"/>
      <c r="ZX65" s="761">
        <v>1</v>
      </c>
      <c r="ZY65" s="761">
        <v>1</v>
      </c>
      <c r="ZZ65" s="761">
        <v>1</v>
      </c>
      <c r="AAA65" s="761">
        <v>1</v>
      </c>
      <c r="AAB65" s="762">
        <v>0.65</v>
      </c>
      <c r="AAC65" s="763"/>
      <c r="AAD65" s="763"/>
      <c r="AAE65" s="761">
        <v>1</v>
      </c>
      <c r="AAF65" s="761">
        <v>1</v>
      </c>
      <c r="AAG65" s="761">
        <v>1</v>
      </c>
      <c r="AAH65" s="761">
        <v>1</v>
      </c>
      <c r="AAI65" s="762">
        <v>0.65</v>
      </c>
      <c r="AAJ65" s="763"/>
      <c r="AAK65" s="763"/>
      <c r="AAL65" s="761">
        <v>1</v>
      </c>
      <c r="AAM65" s="761">
        <v>1</v>
      </c>
      <c r="AAN65" s="761">
        <v>1</v>
      </c>
      <c r="AAO65" s="761">
        <v>1</v>
      </c>
      <c r="AAP65" s="762">
        <v>0.65</v>
      </c>
      <c r="AAQ65" s="763"/>
      <c r="AAR65" s="763"/>
      <c r="AAS65" s="761">
        <v>1</v>
      </c>
      <c r="AAT65" s="761">
        <v>1</v>
      </c>
      <c r="AAU65" s="761">
        <v>1</v>
      </c>
      <c r="AAV65" s="761">
        <v>1</v>
      </c>
      <c r="AAW65" s="762">
        <v>0.65</v>
      </c>
      <c r="AAX65" s="763"/>
      <c r="AAY65" s="763"/>
      <c r="AAZ65" s="761">
        <v>1</v>
      </c>
      <c r="ABA65" s="761">
        <v>1</v>
      </c>
      <c r="ABB65" s="761">
        <v>1</v>
      </c>
      <c r="ABC65" s="761">
        <v>1</v>
      </c>
      <c r="ABD65" s="762">
        <v>0.65</v>
      </c>
      <c r="ABE65" s="763"/>
      <c r="ABF65" s="763"/>
      <c r="ABG65" s="761">
        <v>1</v>
      </c>
      <c r="ABH65" s="761">
        <v>1</v>
      </c>
      <c r="ABI65" s="761">
        <v>1</v>
      </c>
      <c r="ABJ65" s="761">
        <v>1</v>
      </c>
      <c r="ABK65" s="762">
        <v>0.65</v>
      </c>
      <c r="ABL65" s="763"/>
      <c r="ABM65" s="763"/>
      <c r="ABN65" s="761">
        <v>1</v>
      </c>
      <c r="ABO65" s="761">
        <v>1</v>
      </c>
      <c r="ABP65" s="761">
        <v>1</v>
      </c>
      <c r="ABQ65" s="761">
        <v>1</v>
      </c>
      <c r="ABR65" s="762">
        <v>0.65</v>
      </c>
      <c r="ABS65" s="763"/>
      <c r="ABT65" s="763"/>
      <c r="ABU65" s="761">
        <v>1</v>
      </c>
      <c r="ABV65" s="761">
        <v>1</v>
      </c>
      <c r="ABW65" s="761">
        <v>1</v>
      </c>
      <c r="ABX65" s="761">
        <v>1</v>
      </c>
      <c r="ABY65" s="762">
        <v>0.65</v>
      </c>
      <c r="ABZ65" s="763"/>
      <c r="ACA65" s="763"/>
      <c r="ACB65" s="761">
        <v>1</v>
      </c>
      <c r="ACC65" s="761">
        <v>1</v>
      </c>
      <c r="ACD65" s="761">
        <v>1</v>
      </c>
      <c r="ACE65" s="761">
        <v>1</v>
      </c>
      <c r="ACF65" s="762">
        <v>0.65</v>
      </c>
      <c r="ACG65" s="763"/>
      <c r="ACH65" s="763"/>
      <c r="ACI65" s="761">
        <v>0</v>
      </c>
      <c r="ACJ65" s="761">
        <v>1</v>
      </c>
      <c r="ACK65" s="761">
        <v>1</v>
      </c>
      <c r="ACL65" s="761">
        <v>1</v>
      </c>
      <c r="ACM65" s="762">
        <v>0.65</v>
      </c>
      <c r="ACN65" s="763"/>
      <c r="ACO65" s="763"/>
      <c r="ACP65" s="761">
        <v>0</v>
      </c>
      <c r="ACQ65" s="761">
        <v>0</v>
      </c>
      <c r="ACR65" s="761">
        <v>1</v>
      </c>
      <c r="ACS65" s="761">
        <v>1</v>
      </c>
      <c r="ACT65" s="762">
        <v>0.65</v>
      </c>
      <c r="ACU65" s="763"/>
      <c r="ACV65" s="763"/>
      <c r="ACW65" s="761">
        <v>1</v>
      </c>
      <c r="ACX65" s="761">
        <v>1</v>
      </c>
      <c r="ACY65" s="761">
        <v>1</v>
      </c>
      <c r="ACZ65" s="761">
        <v>1</v>
      </c>
      <c r="ADA65" s="762">
        <v>0.65</v>
      </c>
      <c r="ADB65" s="763"/>
      <c r="ADC65" s="763"/>
      <c r="ADD65" s="761">
        <v>1</v>
      </c>
      <c r="ADE65" s="761">
        <v>1</v>
      </c>
      <c r="ADF65" s="761">
        <v>1</v>
      </c>
      <c r="ADG65" s="761">
        <v>1</v>
      </c>
      <c r="ADH65" s="762">
        <v>0</v>
      </c>
      <c r="ADI65" s="763"/>
      <c r="ADJ65" s="763"/>
      <c r="ADK65" s="761">
        <v>1</v>
      </c>
      <c r="ADL65" s="761">
        <v>1</v>
      </c>
      <c r="ADM65" s="761">
        <v>1</v>
      </c>
      <c r="ADN65" s="761">
        <v>1</v>
      </c>
      <c r="ADO65" s="762">
        <v>0.65</v>
      </c>
      <c r="ADP65" s="763"/>
      <c r="ADQ65" s="763"/>
      <c r="ADR65" s="761">
        <v>1</v>
      </c>
      <c r="ADS65" s="761">
        <v>1</v>
      </c>
      <c r="ADT65" s="761">
        <v>1</v>
      </c>
      <c r="ADU65" s="761">
        <v>1</v>
      </c>
      <c r="ADV65" s="762">
        <v>0.65</v>
      </c>
      <c r="ADW65" s="763"/>
      <c r="ADX65" s="763"/>
      <c r="ADY65" s="761">
        <v>1</v>
      </c>
      <c r="ADZ65" s="761">
        <v>1</v>
      </c>
      <c r="AEA65" s="761">
        <v>1</v>
      </c>
      <c r="AEB65" s="761">
        <v>1</v>
      </c>
      <c r="AEC65" s="762">
        <v>0.65</v>
      </c>
      <c r="AED65" s="763"/>
      <c r="AEE65" s="763"/>
      <c r="AEF65" s="761">
        <v>1</v>
      </c>
      <c r="AEG65" s="761">
        <v>1</v>
      </c>
      <c r="AEH65" s="761">
        <v>1</v>
      </c>
      <c r="AEI65" s="761">
        <v>1</v>
      </c>
      <c r="AEJ65" s="762">
        <v>0.65</v>
      </c>
      <c r="AEK65" s="763"/>
      <c r="AEL65" s="763"/>
      <c r="AEM65" s="761">
        <v>1</v>
      </c>
      <c r="AEN65" s="761">
        <v>1</v>
      </c>
      <c r="AEO65" s="761">
        <v>1</v>
      </c>
      <c r="AEP65" s="761">
        <v>0</v>
      </c>
      <c r="AEQ65" s="762">
        <v>0.65</v>
      </c>
      <c r="AER65" s="763"/>
      <c r="AES65" s="763"/>
      <c r="AET65" s="761">
        <v>0</v>
      </c>
      <c r="AEU65" s="761">
        <v>0</v>
      </c>
      <c r="AEV65" s="761">
        <v>0</v>
      </c>
      <c r="AEW65" s="761">
        <v>0</v>
      </c>
      <c r="AEX65" s="761">
        <v>0</v>
      </c>
      <c r="AEY65" s="763"/>
      <c r="AEZ65" s="763"/>
      <c r="AFA65" s="761">
        <v>0</v>
      </c>
      <c r="AFB65" s="761">
        <v>0</v>
      </c>
      <c r="AFC65" s="761">
        <v>0</v>
      </c>
      <c r="AFD65" s="761">
        <v>0</v>
      </c>
      <c r="AFE65" s="761">
        <v>0</v>
      </c>
      <c r="AFF65" s="763"/>
      <c r="AFG65" s="763"/>
      <c r="AFH65" s="761">
        <v>1</v>
      </c>
      <c r="AFI65" s="761">
        <v>1</v>
      </c>
      <c r="AFJ65" s="761">
        <v>1</v>
      </c>
      <c r="AFK65" s="761">
        <v>1</v>
      </c>
      <c r="AFL65" s="762">
        <v>0.65</v>
      </c>
      <c r="AFM65" s="763"/>
      <c r="AFN65" s="763"/>
      <c r="AFO65" s="761">
        <v>1</v>
      </c>
      <c r="AFP65" s="761">
        <v>1</v>
      </c>
      <c r="AFQ65" s="761">
        <v>1</v>
      </c>
      <c r="AFR65" s="761">
        <v>1</v>
      </c>
      <c r="AFS65" s="762">
        <v>0.65</v>
      </c>
      <c r="AFT65" s="763"/>
      <c r="AFU65" s="763"/>
      <c r="AFV65" s="761">
        <v>1</v>
      </c>
      <c r="AFW65" s="761">
        <v>1</v>
      </c>
      <c r="AFX65" s="761">
        <v>1</v>
      </c>
      <c r="AFY65" s="761">
        <v>1</v>
      </c>
      <c r="AFZ65" s="762">
        <v>0.65</v>
      </c>
      <c r="AGA65" s="763"/>
      <c r="AGB65" s="763"/>
      <c r="AGC65" s="761">
        <v>1</v>
      </c>
      <c r="AGD65" s="761">
        <v>1</v>
      </c>
      <c r="AGE65" s="761">
        <v>1</v>
      </c>
      <c r="AGF65" s="761">
        <v>1</v>
      </c>
      <c r="AGG65" s="762">
        <v>0.65</v>
      </c>
      <c r="AGH65" s="763"/>
      <c r="AGI65" s="763"/>
      <c r="AGJ65" s="761">
        <v>1</v>
      </c>
      <c r="AGK65" s="761">
        <v>1</v>
      </c>
      <c r="AGL65" s="761">
        <v>1</v>
      </c>
      <c r="AGM65" s="761">
        <v>1</v>
      </c>
      <c r="AGN65" s="762">
        <v>0.65</v>
      </c>
      <c r="AGO65" s="763"/>
      <c r="AGP65" s="763"/>
      <c r="AGQ65" s="761">
        <v>1</v>
      </c>
      <c r="AGR65" s="761">
        <v>1</v>
      </c>
      <c r="AGS65" s="761">
        <v>1</v>
      </c>
      <c r="AGT65" s="761">
        <v>1</v>
      </c>
      <c r="AGU65" s="762">
        <v>0.65</v>
      </c>
      <c r="AGV65" s="763"/>
      <c r="AGW65" s="763"/>
      <c r="AGX65" s="761">
        <v>1</v>
      </c>
      <c r="AGY65" s="761">
        <v>1</v>
      </c>
      <c r="AGZ65" s="761">
        <v>1</v>
      </c>
      <c r="AHA65" s="761">
        <v>1</v>
      </c>
      <c r="AHB65" s="762">
        <v>0.65</v>
      </c>
      <c r="AHC65" s="763"/>
      <c r="AHD65" s="763"/>
      <c r="AHE65" s="761">
        <v>1</v>
      </c>
      <c r="AHF65" s="761">
        <v>1</v>
      </c>
      <c r="AHG65" s="761">
        <v>1</v>
      </c>
      <c r="AHH65" s="761">
        <v>1</v>
      </c>
      <c r="AHI65" s="762">
        <v>0</v>
      </c>
      <c r="AHJ65" s="763"/>
      <c r="AHK65" s="763"/>
      <c r="AHL65" s="761">
        <v>1</v>
      </c>
      <c r="AHM65" s="761">
        <v>1</v>
      </c>
      <c r="AHN65" s="761">
        <v>1</v>
      </c>
      <c r="AHO65" s="761">
        <v>1</v>
      </c>
      <c r="AHP65" s="762">
        <v>0.65</v>
      </c>
      <c r="AHQ65" s="763"/>
      <c r="AHR65" s="763"/>
      <c r="AHS65" s="761">
        <v>1</v>
      </c>
      <c r="AHT65" s="761">
        <v>1</v>
      </c>
      <c r="AHU65" s="761">
        <v>1</v>
      </c>
      <c r="AHV65" s="761">
        <v>1</v>
      </c>
      <c r="AHW65" s="762">
        <v>0.65</v>
      </c>
      <c r="AHX65" s="763"/>
      <c r="AHY65" s="763"/>
      <c r="AHZ65" s="761">
        <v>1</v>
      </c>
      <c r="AIA65" s="761">
        <v>1</v>
      </c>
      <c r="AIB65" s="761">
        <v>1</v>
      </c>
      <c r="AIC65" s="761">
        <v>1</v>
      </c>
      <c r="AID65" s="762">
        <v>0.65</v>
      </c>
      <c r="AIE65" s="763"/>
      <c r="AIF65" s="763"/>
      <c r="AIG65" s="761">
        <v>1</v>
      </c>
      <c r="AIH65" s="761">
        <v>1</v>
      </c>
      <c r="AII65" s="761">
        <v>1</v>
      </c>
      <c r="AIJ65" s="761">
        <v>1</v>
      </c>
      <c r="AIK65" s="762">
        <v>0.65</v>
      </c>
      <c r="AIL65" s="763"/>
      <c r="AIM65" s="763"/>
      <c r="AIN65" s="761">
        <v>1</v>
      </c>
      <c r="AIO65" s="761">
        <v>1</v>
      </c>
      <c r="AIP65" s="761">
        <v>1</v>
      </c>
      <c r="AIQ65" s="761">
        <v>1</v>
      </c>
      <c r="AIR65" s="762">
        <v>0.65</v>
      </c>
      <c r="AIS65" s="763"/>
      <c r="AIT65" s="763"/>
      <c r="AIU65" s="761">
        <v>1</v>
      </c>
      <c r="AIV65" s="761">
        <v>1</v>
      </c>
      <c r="AIW65" s="761">
        <v>1</v>
      </c>
      <c r="AIX65" s="761">
        <v>1</v>
      </c>
      <c r="AIY65" s="762">
        <v>0.65</v>
      </c>
      <c r="AIZ65" s="763"/>
      <c r="AJA65" s="763"/>
      <c r="AJB65" s="761">
        <v>1</v>
      </c>
      <c r="AJC65" s="761">
        <v>1</v>
      </c>
      <c r="AJD65" s="761">
        <v>1</v>
      </c>
      <c r="AJE65" s="761">
        <v>1</v>
      </c>
      <c r="AJF65" s="762">
        <v>0.65</v>
      </c>
      <c r="AJG65" s="763"/>
      <c r="AJH65" s="763"/>
      <c r="AJI65" s="761">
        <v>1</v>
      </c>
      <c r="AJJ65" s="761">
        <v>1</v>
      </c>
      <c r="AJK65" s="761">
        <v>1</v>
      </c>
      <c r="AJL65" s="761">
        <v>1</v>
      </c>
      <c r="AJM65" s="762">
        <v>0.65</v>
      </c>
      <c r="AJN65" s="763"/>
      <c r="AJO65" s="763"/>
      <c r="AJP65" s="761">
        <v>1</v>
      </c>
      <c r="AJQ65" s="761">
        <v>1</v>
      </c>
      <c r="AJR65" s="761">
        <v>1</v>
      </c>
      <c r="AJS65" s="761">
        <v>1</v>
      </c>
      <c r="AJT65" s="762">
        <v>0.65</v>
      </c>
      <c r="AJU65" s="763"/>
      <c r="AJV65" s="763"/>
      <c r="AJW65" s="761">
        <v>1</v>
      </c>
      <c r="AJX65" s="761">
        <v>1</v>
      </c>
      <c r="AJY65" s="761">
        <v>1</v>
      </c>
      <c r="AJZ65" s="761">
        <v>1</v>
      </c>
      <c r="AKA65" s="762">
        <v>0.65</v>
      </c>
      <c r="AKB65" s="763"/>
      <c r="AKC65" s="763"/>
      <c r="AKD65" s="761">
        <v>1</v>
      </c>
      <c r="AKE65" s="761">
        <v>1</v>
      </c>
      <c r="AKF65" s="761">
        <v>1</v>
      </c>
      <c r="AKG65" s="761">
        <v>1</v>
      </c>
      <c r="AKH65" s="762">
        <v>0.65</v>
      </c>
      <c r="AKI65" s="763"/>
      <c r="AKJ65" s="763"/>
      <c r="AKK65" s="761">
        <v>1</v>
      </c>
      <c r="AKL65" s="761">
        <v>1</v>
      </c>
      <c r="AKM65" s="761">
        <v>1</v>
      </c>
      <c r="AKN65" s="761">
        <v>1</v>
      </c>
      <c r="AKO65" s="762">
        <v>0.65</v>
      </c>
      <c r="AKP65" s="763"/>
      <c r="AKQ65" s="763"/>
      <c r="AKR65" s="761">
        <v>1</v>
      </c>
      <c r="AKS65" s="761">
        <v>1</v>
      </c>
      <c r="AKT65" s="761">
        <v>0</v>
      </c>
      <c r="AKU65" s="761">
        <v>1</v>
      </c>
      <c r="AKV65" s="762">
        <v>0.65</v>
      </c>
      <c r="AKW65" s="763"/>
      <c r="AKX65" s="763"/>
      <c r="AKY65" s="761">
        <v>1</v>
      </c>
      <c r="AKZ65" s="761">
        <v>1</v>
      </c>
      <c r="ALA65" s="761">
        <v>1</v>
      </c>
      <c r="ALB65" s="761">
        <v>1</v>
      </c>
      <c r="ALC65" s="762">
        <v>0.65</v>
      </c>
      <c r="ALD65" s="763"/>
      <c r="ALE65" s="763"/>
      <c r="ALF65" s="761">
        <v>1</v>
      </c>
      <c r="ALG65" s="761">
        <v>1</v>
      </c>
      <c r="ALH65" s="761">
        <v>1</v>
      </c>
      <c r="ALI65" s="761">
        <v>1</v>
      </c>
      <c r="ALJ65" s="762">
        <v>0.65</v>
      </c>
      <c r="ALK65" s="763"/>
      <c r="ALL65" s="763"/>
      <c r="ALM65" s="761">
        <v>1</v>
      </c>
      <c r="ALN65" s="761">
        <v>1</v>
      </c>
      <c r="ALO65" s="761">
        <v>1</v>
      </c>
      <c r="ALP65" s="761">
        <v>1</v>
      </c>
      <c r="ALQ65" s="762">
        <v>0.65</v>
      </c>
      <c r="ALR65" s="763"/>
      <c r="ALS65" s="763"/>
      <c r="ALT65" s="761">
        <v>1</v>
      </c>
      <c r="ALU65" s="761">
        <v>1</v>
      </c>
      <c r="ALV65" s="761">
        <v>1</v>
      </c>
      <c r="ALW65" s="761">
        <v>1</v>
      </c>
      <c r="ALX65" s="762">
        <v>0.65</v>
      </c>
      <c r="ALY65" s="763"/>
      <c r="ALZ65" s="763"/>
      <c r="AMA65" s="761">
        <v>1</v>
      </c>
      <c r="AMB65" s="761">
        <v>1</v>
      </c>
      <c r="AMC65" s="761">
        <v>1</v>
      </c>
      <c r="AMD65" s="761">
        <v>1</v>
      </c>
      <c r="AME65" s="762">
        <v>0.65</v>
      </c>
      <c r="AMF65" s="763"/>
      <c r="AMG65" s="763"/>
      <c r="AMH65" s="761">
        <v>1</v>
      </c>
      <c r="AMI65" s="761">
        <v>1</v>
      </c>
      <c r="AMJ65" s="761">
        <v>1</v>
      </c>
      <c r="AMK65" s="761">
        <v>0</v>
      </c>
      <c r="AML65" s="762">
        <v>0</v>
      </c>
      <c r="AMM65" s="763"/>
      <c r="AMN65" s="763"/>
      <c r="AMO65" s="761">
        <v>1</v>
      </c>
      <c r="AMP65" s="761">
        <v>1</v>
      </c>
      <c r="AMQ65" s="761">
        <v>1</v>
      </c>
      <c r="AMR65" s="761">
        <v>0</v>
      </c>
      <c r="AMS65" s="762">
        <v>0</v>
      </c>
      <c r="AMT65" s="763"/>
      <c r="AMU65" s="763"/>
      <c r="AMV65" s="761">
        <v>1</v>
      </c>
      <c r="AMW65" s="761">
        <v>1</v>
      </c>
      <c r="AMX65" s="761">
        <v>0</v>
      </c>
      <c r="AMY65" s="761">
        <v>1</v>
      </c>
      <c r="AMZ65" s="762">
        <v>0.65</v>
      </c>
      <c r="ANA65" s="763"/>
      <c r="ANB65" s="763"/>
      <c r="ANC65" s="761">
        <v>1</v>
      </c>
      <c r="AND65" s="761">
        <v>1</v>
      </c>
      <c r="ANE65" s="761">
        <v>1</v>
      </c>
      <c r="ANF65" s="761">
        <v>1</v>
      </c>
      <c r="ANG65" s="762">
        <v>0.65</v>
      </c>
      <c r="ANH65" s="763"/>
      <c r="ANI65" s="763"/>
      <c r="ANJ65" s="761">
        <v>1</v>
      </c>
      <c r="ANK65" s="761">
        <v>1</v>
      </c>
      <c r="ANL65" s="761">
        <v>1</v>
      </c>
      <c r="ANM65" s="761">
        <v>1</v>
      </c>
      <c r="ANN65" s="762">
        <v>0.65</v>
      </c>
      <c r="ANO65" s="763"/>
      <c r="ANP65" s="763"/>
      <c r="ANQ65" s="761">
        <v>1</v>
      </c>
      <c r="ANR65" s="761">
        <v>1</v>
      </c>
      <c r="ANS65" s="761">
        <v>1</v>
      </c>
      <c r="ANT65" s="761">
        <v>1</v>
      </c>
      <c r="ANU65" s="762">
        <v>0.65</v>
      </c>
      <c r="ANV65" s="763"/>
      <c r="ANW65" s="763"/>
      <c r="ANX65" s="761">
        <v>1</v>
      </c>
      <c r="ANY65" s="761">
        <v>1</v>
      </c>
      <c r="ANZ65" s="761">
        <v>1</v>
      </c>
      <c r="AOA65" s="761">
        <v>1</v>
      </c>
      <c r="AOB65" s="762">
        <v>0.65</v>
      </c>
      <c r="AOC65" s="763"/>
      <c r="AOD65" s="763"/>
      <c r="AOE65" s="761">
        <v>1</v>
      </c>
      <c r="AOF65" s="761">
        <v>1</v>
      </c>
      <c r="AOG65" s="761">
        <v>1</v>
      </c>
      <c r="AOH65" s="761">
        <v>1</v>
      </c>
      <c r="AOI65" s="762">
        <v>0.65</v>
      </c>
      <c r="AOJ65" s="763"/>
      <c r="AOK65" s="763"/>
      <c r="AOL65" s="761">
        <v>1</v>
      </c>
      <c r="AOM65" s="761">
        <v>1</v>
      </c>
      <c r="AON65" s="761">
        <v>1</v>
      </c>
      <c r="AOO65" s="761">
        <v>1</v>
      </c>
      <c r="AOP65" s="762">
        <v>0.65</v>
      </c>
      <c r="AOQ65" s="763"/>
      <c r="AOR65" s="763"/>
      <c r="AOS65" s="761">
        <v>1</v>
      </c>
      <c r="AOT65" s="761">
        <v>1</v>
      </c>
      <c r="AOU65" s="761">
        <v>1</v>
      </c>
      <c r="AOV65" s="761">
        <v>1</v>
      </c>
      <c r="AOW65" s="762">
        <v>0.65</v>
      </c>
    </row>
  </sheetData>
  <mergeCells count="1694">
    <mergeCell ref="SJ10:SP10"/>
    <mergeCell ref="NU10:OA10"/>
    <mergeCell ref="OB10:OH10"/>
    <mergeCell ref="OI10:OO10"/>
    <mergeCell ref="OP10:OV10"/>
    <mergeCell ref="OW10:PC10"/>
    <mergeCell ref="PD10:PJ10"/>
    <mergeCell ref="PK10:PQ10"/>
    <mergeCell ref="PR10:PX10"/>
    <mergeCell ref="PY10:QE10"/>
    <mergeCell ref="XM10:XS10"/>
    <mergeCell ref="XT10:XZ10"/>
    <mergeCell ref="YA10:YG10"/>
    <mergeCell ref="YH10:YN10"/>
    <mergeCell ref="VB10:VH10"/>
    <mergeCell ref="VI10:VO10"/>
    <mergeCell ref="VP10:VV10"/>
    <mergeCell ref="VW10:WC10"/>
    <mergeCell ref="WD10:WJ10"/>
    <mergeCell ref="WK10:WQ10"/>
    <mergeCell ref="WR10:WX10"/>
    <mergeCell ref="WY10:XE10"/>
    <mergeCell ref="XF10:XL10"/>
    <mergeCell ref="SQ10:SW10"/>
    <mergeCell ref="SX10:TD10"/>
    <mergeCell ref="TE10:TK10"/>
    <mergeCell ref="TL10:TR10"/>
    <mergeCell ref="TS10:TY10"/>
    <mergeCell ref="TZ10:UF10"/>
    <mergeCell ref="UG10:UM10"/>
    <mergeCell ref="UN10:UT10"/>
    <mergeCell ref="UU10:VA10"/>
    <mergeCell ref="WK9:WQ9"/>
    <mergeCell ref="WR9:WX9"/>
    <mergeCell ref="WY9:XE9"/>
    <mergeCell ref="XF9:XL9"/>
    <mergeCell ref="XM9:XS9"/>
    <mergeCell ref="XT9:XZ9"/>
    <mergeCell ref="YA9:YG9"/>
    <mergeCell ref="YH9:YN9"/>
    <mergeCell ref="JM10:JS10"/>
    <mergeCell ref="JT10:JZ10"/>
    <mergeCell ref="KA10:KG10"/>
    <mergeCell ref="KH10:KN10"/>
    <mergeCell ref="KO10:KU10"/>
    <mergeCell ref="KV10:LB10"/>
    <mergeCell ref="LC10:LI10"/>
    <mergeCell ref="LJ10:LP10"/>
    <mergeCell ref="LQ10:LW10"/>
    <mergeCell ref="LX10:MD10"/>
    <mergeCell ref="ME10:MK10"/>
    <mergeCell ref="ML10:MR10"/>
    <mergeCell ref="MS10:MY10"/>
    <mergeCell ref="MZ10:NF10"/>
    <mergeCell ref="NG10:NM10"/>
    <mergeCell ref="NN10:NT10"/>
    <mergeCell ref="QF10:QL10"/>
    <mergeCell ref="QM10:QS10"/>
    <mergeCell ref="QT10:QZ10"/>
    <mergeCell ref="RA10:RG10"/>
    <mergeCell ref="RH10:RN10"/>
    <mergeCell ref="RO10:RU10"/>
    <mergeCell ref="RV10:SB10"/>
    <mergeCell ref="SC10:SI10"/>
    <mergeCell ref="TS9:TY9"/>
    <mergeCell ref="TZ9:UF9"/>
    <mergeCell ref="UG9:UM9"/>
    <mergeCell ref="UN9:UT9"/>
    <mergeCell ref="UU9:VA9"/>
    <mergeCell ref="VB9:VH9"/>
    <mergeCell ref="VI9:VO9"/>
    <mergeCell ref="VP9:VV9"/>
    <mergeCell ref="VW9:WC9"/>
    <mergeCell ref="PK9:PQ9"/>
    <mergeCell ref="PR9:PX9"/>
    <mergeCell ref="PY9:QE9"/>
    <mergeCell ref="QF9:QL9"/>
    <mergeCell ref="QM9:QS9"/>
    <mergeCell ref="QT9:QZ9"/>
    <mergeCell ref="RA9:RG9"/>
    <mergeCell ref="RH9:RN9"/>
    <mergeCell ref="XT8:XZ8"/>
    <mergeCell ref="YA8:YG8"/>
    <mergeCell ref="YH8:YN8"/>
    <mergeCell ref="OB8:OH8"/>
    <mergeCell ref="OI8:OO8"/>
    <mergeCell ref="OP8:OV8"/>
    <mergeCell ref="KA9:KG9"/>
    <mergeCell ref="KH9:KN9"/>
    <mergeCell ref="KO9:KU9"/>
    <mergeCell ref="KV9:LB9"/>
    <mergeCell ref="LC9:LI9"/>
    <mergeCell ref="LJ9:LP9"/>
    <mergeCell ref="LQ9:LW9"/>
    <mergeCell ref="LX9:MD9"/>
    <mergeCell ref="ME9:MK9"/>
    <mergeCell ref="ML9:MR9"/>
    <mergeCell ref="MS9:MY9"/>
    <mergeCell ref="MZ9:NF9"/>
    <mergeCell ref="NG9:NM9"/>
    <mergeCell ref="NN9:NT9"/>
    <mergeCell ref="NU9:OA9"/>
    <mergeCell ref="OB9:OH9"/>
    <mergeCell ref="OI9:OO9"/>
    <mergeCell ref="WD9:WJ9"/>
    <mergeCell ref="RO9:RU9"/>
    <mergeCell ref="RV9:SB9"/>
    <mergeCell ref="SC9:SI9"/>
    <mergeCell ref="SJ9:SP9"/>
    <mergeCell ref="SQ9:SW9"/>
    <mergeCell ref="SX9:TD9"/>
    <mergeCell ref="TE9:TK9"/>
    <mergeCell ref="TL9:TR9"/>
    <mergeCell ref="JM8:JS8"/>
    <mergeCell ref="JT8:JZ8"/>
    <mergeCell ref="KA8:KG8"/>
    <mergeCell ref="KH8:KN8"/>
    <mergeCell ref="KO8:KU8"/>
    <mergeCell ref="KV8:LB8"/>
    <mergeCell ref="LC8:LI8"/>
    <mergeCell ref="LJ8:LP8"/>
    <mergeCell ref="LQ8:LW8"/>
    <mergeCell ref="LX8:MD8"/>
    <mergeCell ref="ME8:MK8"/>
    <mergeCell ref="ML8:MR8"/>
    <mergeCell ref="MS8:MY8"/>
    <mergeCell ref="MZ8:NF8"/>
    <mergeCell ref="NG8:NM8"/>
    <mergeCell ref="NN8:NT8"/>
    <mergeCell ref="XM8:XS8"/>
    <mergeCell ref="SX8:TD8"/>
    <mergeCell ref="TE8:TK8"/>
    <mergeCell ref="TL8:TR8"/>
    <mergeCell ref="TS8:TY8"/>
    <mergeCell ref="TZ8:UF8"/>
    <mergeCell ref="UG8:UM8"/>
    <mergeCell ref="UN8:UT8"/>
    <mergeCell ref="UU8:VA8"/>
    <mergeCell ref="OW8:PC8"/>
    <mergeCell ref="PD8:PJ8"/>
    <mergeCell ref="PK8:PQ8"/>
    <mergeCell ref="PR8:PX8"/>
    <mergeCell ref="PY8:QE8"/>
    <mergeCell ref="QF8:QL8"/>
    <mergeCell ref="QM8:QS8"/>
    <mergeCell ref="QT8:QZ8"/>
    <mergeCell ref="RA8:RG8"/>
    <mergeCell ref="RH8:RN8"/>
    <mergeCell ref="RO8:RU8"/>
    <mergeCell ref="WR7:WX7"/>
    <mergeCell ref="WY7:XE7"/>
    <mergeCell ref="XF7:XL7"/>
    <mergeCell ref="VI8:VO8"/>
    <mergeCell ref="VP8:VV8"/>
    <mergeCell ref="VW8:WC8"/>
    <mergeCell ref="WD8:WJ8"/>
    <mergeCell ref="WK8:WQ8"/>
    <mergeCell ref="WR8:WX8"/>
    <mergeCell ref="WY8:XE8"/>
    <mergeCell ref="XF8:XL8"/>
    <mergeCell ref="VB8:VH8"/>
    <mergeCell ref="RV8:SB8"/>
    <mergeCell ref="SC8:SI8"/>
    <mergeCell ref="SJ8:SP8"/>
    <mergeCell ref="SQ8:SW8"/>
    <mergeCell ref="RV7:SB7"/>
    <mergeCell ref="SC7:SI7"/>
    <mergeCell ref="SJ7:SP7"/>
    <mergeCell ref="SQ7:SW7"/>
    <mergeCell ref="SX7:TD7"/>
    <mergeCell ref="TE7:TK7"/>
    <mergeCell ref="TL7:TR7"/>
    <mergeCell ref="TS7:TY7"/>
    <mergeCell ref="TZ7:UF7"/>
    <mergeCell ref="PK7:PQ7"/>
    <mergeCell ref="PR7:PX7"/>
    <mergeCell ref="PY7:QE7"/>
    <mergeCell ref="QF7:QL7"/>
    <mergeCell ref="QM7:QS7"/>
    <mergeCell ref="QT7:QZ7"/>
    <mergeCell ref="RA7:RG7"/>
    <mergeCell ref="RH7:RN7"/>
    <mergeCell ref="RO7:RU7"/>
    <mergeCell ref="YH6:YN6"/>
    <mergeCell ref="XT6:XZ6"/>
    <mergeCell ref="VB6:VH6"/>
    <mergeCell ref="VI6:VO6"/>
    <mergeCell ref="QT6:QZ6"/>
    <mergeCell ref="RA6:RG6"/>
    <mergeCell ref="RH6:RN6"/>
    <mergeCell ref="RO6:RU6"/>
    <mergeCell ref="RV6:SB6"/>
    <mergeCell ref="SC6:SI6"/>
    <mergeCell ref="SJ6:SP6"/>
    <mergeCell ref="SQ6:SW6"/>
    <mergeCell ref="SX6:TD6"/>
    <mergeCell ref="XM7:XS7"/>
    <mergeCell ref="XT7:XZ7"/>
    <mergeCell ref="YA7:YG7"/>
    <mergeCell ref="YH7:YN7"/>
    <mergeCell ref="JM7:JS7"/>
    <mergeCell ref="JT7:JZ7"/>
    <mergeCell ref="KA7:KG7"/>
    <mergeCell ref="KH7:KN7"/>
    <mergeCell ref="KO7:KU7"/>
    <mergeCell ref="KV7:LB7"/>
    <mergeCell ref="LC7:LI7"/>
    <mergeCell ref="LJ7:LP7"/>
    <mergeCell ref="LQ7:LW7"/>
    <mergeCell ref="LX7:MD7"/>
    <mergeCell ref="ME7:MK7"/>
    <mergeCell ref="ML7:MR7"/>
    <mergeCell ref="MS7:MY7"/>
    <mergeCell ref="MZ7:NF7"/>
    <mergeCell ref="NG7:NM7"/>
    <mergeCell ref="NN7:NT7"/>
    <mergeCell ref="NU7:OA7"/>
    <mergeCell ref="OB7:OH7"/>
    <mergeCell ref="OI7:OO7"/>
    <mergeCell ref="OP7:OV7"/>
    <mergeCell ref="OW7:PC7"/>
    <mergeCell ref="PD7:PJ7"/>
    <mergeCell ref="VP6:VV6"/>
    <mergeCell ref="VW6:WC6"/>
    <mergeCell ref="WD6:WJ6"/>
    <mergeCell ref="WK6:WQ6"/>
    <mergeCell ref="WR6:WX6"/>
    <mergeCell ref="WY6:XE6"/>
    <mergeCell ref="XF6:XL6"/>
    <mergeCell ref="XM6:XS6"/>
    <mergeCell ref="UG7:UM7"/>
    <mergeCell ref="QF6:QL6"/>
    <mergeCell ref="QM6:QS6"/>
    <mergeCell ref="LX6:MD6"/>
    <mergeCell ref="ME6:MK6"/>
    <mergeCell ref="ML6:MR6"/>
    <mergeCell ref="MS6:MY6"/>
    <mergeCell ref="MZ6:NF6"/>
    <mergeCell ref="NG6:NM6"/>
    <mergeCell ref="NN6:NT6"/>
    <mergeCell ref="NU6:OA6"/>
    <mergeCell ref="OB6:OH6"/>
    <mergeCell ref="TE6:TK6"/>
    <mergeCell ref="TL6:TR6"/>
    <mergeCell ref="TS6:TY6"/>
    <mergeCell ref="TZ6:UF6"/>
    <mergeCell ref="UG6:UM6"/>
    <mergeCell ref="UN6:UT6"/>
    <mergeCell ref="UU6:VA6"/>
    <mergeCell ref="YH5:YN5"/>
    <mergeCell ref="TS5:TY5"/>
    <mergeCell ref="TZ5:UF5"/>
    <mergeCell ref="UG5:UM5"/>
    <mergeCell ref="UN5:UT5"/>
    <mergeCell ref="UU5:VA5"/>
    <mergeCell ref="VB5:VH5"/>
    <mergeCell ref="VI5:VO5"/>
    <mergeCell ref="VP5:VV5"/>
    <mergeCell ref="VW5:WC5"/>
    <mergeCell ref="RH5:RN5"/>
    <mergeCell ref="RO5:RU5"/>
    <mergeCell ref="RV5:SB5"/>
    <mergeCell ref="SC5:SI5"/>
    <mergeCell ref="SJ5:SP5"/>
    <mergeCell ref="SQ5:SW5"/>
    <mergeCell ref="SX5:TD5"/>
    <mergeCell ref="TE5:TK5"/>
    <mergeCell ref="TL5:TR5"/>
    <mergeCell ref="WD5:WJ5"/>
    <mergeCell ref="WK5:WQ5"/>
    <mergeCell ref="WR5:WX5"/>
    <mergeCell ref="WY5:XE5"/>
    <mergeCell ref="XF5:XL5"/>
    <mergeCell ref="XM5:XS5"/>
    <mergeCell ref="XT5:XZ5"/>
    <mergeCell ref="YA5:YG5"/>
    <mergeCell ref="XM3:XS3"/>
    <mergeCell ref="XT3:XZ3"/>
    <mergeCell ref="YA3:YG3"/>
    <mergeCell ref="YH3:YN3"/>
    <mergeCell ref="JM5:JS5"/>
    <mergeCell ref="JT5:JZ5"/>
    <mergeCell ref="KA5:KG5"/>
    <mergeCell ref="KH5:KN5"/>
    <mergeCell ref="KO5:KU5"/>
    <mergeCell ref="KV5:LB5"/>
    <mergeCell ref="LC5:LI5"/>
    <mergeCell ref="LJ5:LP5"/>
    <mergeCell ref="LQ5:LW5"/>
    <mergeCell ref="LX5:MD5"/>
    <mergeCell ref="ME5:MK5"/>
    <mergeCell ref="ML5:MR5"/>
    <mergeCell ref="MS5:MY5"/>
    <mergeCell ref="MZ5:NF5"/>
    <mergeCell ref="NG5:NM5"/>
    <mergeCell ref="NN5:NT5"/>
    <mergeCell ref="NU5:OA5"/>
    <mergeCell ref="OB5:OH5"/>
    <mergeCell ref="OI5:OO5"/>
    <mergeCell ref="OP5:OV5"/>
    <mergeCell ref="VB3:VH3"/>
    <mergeCell ref="VI3:VO3"/>
    <mergeCell ref="VP3:VV3"/>
    <mergeCell ref="VW3:WC3"/>
    <mergeCell ref="WD3:WJ3"/>
    <mergeCell ref="WK3:WQ3"/>
    <mergeCell ref="WR3:WX3"/>
    <mergeCell ref="WY3:XE3"/>
    <mergeCell ref="UU3:VA3"/>
    <mergeCell ref="QF3:QL3"/>
    <mergeCell ref="QM3:QS3"/>
    <mergeCell ref="QT3:QZ3"/>
    <mergeCell ref="RA3:RG3"/>
    <mergeCell ref="RH3:RN3"/>
    <mergeCell ref="RO3:RU3"/>
    <mergeCell ref="RV3:SB3"/>
    <mergeCell ref="SC3:SI3"/>
    <mergeCell ref="SJ3:SP3"/>
    <mergeCell ref="RA4:RG4"/>
    <mergeCell ref="RH4:RN4"/>
    <mergeCell ref="WK4:WQ4"/>
    <mergeCell ref="WR4:WX4"/>
    <mergeCell ref="WD4:WJ4"/>
    <mergeCell ref="RO4:RU4"/>
    <mergeCell ref="RV4:SB4"/>
    <mergeCell ref="SJ4:SP4"/>
    <mergeCell ref="LX3:MD3"/>
    <mergeCell ref="ME3:MK3"/>
    <mergeCell ref="ML3:MR3"/>
    <mergeCell ref="MS3:MY3"/>
    <mergeCell ref="MZ3:NF3"/>
    <mergeCell ref="NG3:NM3"/>
    <mergeCell ref="NN3:NT3"/>
    <mergeCell ref="NU3:OA3"/>
    <mergeCell ref="OB3:OH3"/>
    <mergeCell ref="OI3:OO3"/>
    <mergeCell ref="OP3:OV3"/>
    <mergeCell ref="OW3:PC3"/>
    <mergeCell ref="PD3:PJ3"/>
    <mergeCell ref="PK3:PQ3"/>
    <mergeCell ref="PR3:PX3"/>
    <mergeCell ref="PY3:QE3"/>
    <mergeCell ref="TZ4:UF4"/>
    <mergeCell ref="SQ3:SW3"/>
    <mergeCell ref="SX3:TD3"/>
    <mergeCell ref="TE3:TK3"/>
    <mergeCell ref="TL3:TR3"/>
    <mergeCell ref="TS3:TY3"/>
    <mergeCell ref="TZ3:UF3"/>
    <mergeCell ref="NN4:NT4"/>
    <mergeCell ref="NU4:OA4"/>
    <mergeCell ref="OB4:OH4"/>
    <mergeCell ref="OI4:OO4"/>
    <mergeCell ref="TS11:TY11"/>
    <mergeCell ref="VI11:VO11"/>
    <mergeCell ref="VP11:VV11"/>
    <mergeCell ref="VW11:WC11"/>
    <mergeCell ref="WD11:WJ11"/>
    <mergeCell ref="XM11:XS11"/>
    <mergeCell ref="SX11:TD11"/>
    <mergeCell ref="SC4:SI4"/>
    <mergeCell ref="WY4:XE4"/>
    <mergeCell ref="XF4:XL4"/>
    <mergeCell ref="XM4:XS4"/>
    <mergeCell ref="XT4:XZ4"/>
    <mergeCell ref="YA4:YG4"/>
    <mergeCell ref="UG4:UM4"/>
    <mergeCell ref="UN4:UT4"/>
    <mergeCell ref="UU4:VA4"/>
    <mergeCell ref="VB4:VH4"/>
    <mergeCell ref="VI4:VO4"/>
    <mergeCell ref="VP4:VV4"/>
    <mergeCell ref="VW4:WC4"/>
    <mergeCell ref="WR11:WX11"/>
    <mergeCell ref="XT11:XZ11"/>
    <mergeCell ref="YA11:YG11"/>
    <mergeCell ref="YA6:YG6"/>
    <mergeCell ref="UN7:UT7"/>
    <mergeCell ref="UU7:VA7"/>
    <mergeCell ref="VB7:VH7"/>
    <mergeCell ref="VI7:VO7"/>
    <mergeCell ref="VP7:VV7"/>
    <mergeCell ref="VW7:WC7"/>
    <mergeCell ref="WD7:WJ7"/>
    <mergeCell ref="WK7:WQ7"/>
    <mergeCell ref="RA5:RG5"/>
    <mergeCell ref="OI6:OO6"/>
    <mergeCell ref="OP6:OV6"/>
    <mergeCell ref="OW6:PC6"/>
    <mergeCell ref="PD6:PJ6"/>
    <mergeCell ref="PK6:PQ6"/>
    <mergeCell ref="PR6:PX6"/>
    <mergeCell ref="PY6:QE6"/>
    <mergeCell ref="YH1:YN1"/>
    <mergeCell ref="TZ11:UF11"/>
    <mergeCell ref="UG11:UM11"/>
    <mergeCell ref="UN11:UT11"/>
    <mergeCell ref="UU11:VA11"/>
    <mergeCell ref="VB11:VH11"/>
    <mergeCell ref="QM11:QS11"/>
    <mergeCell ref="QT11:QZ11"/>
    <mergeCell ref="RA11:RG11"/>
    <mergeCell ref="RH11:RN11"/>
    <mergeCell ref="RO11:RU11"/>
    <mergeCell ref="RV11:SB11"/>
    <mergeCell ref="SC11:SI11"/>
    <mergeCell ref="SJ11:SP11"/>
    <mergeCell ref="SQ11:SW11"/>
    <mergeCell ref="TE11:TK11"/>
    <mergeCell ref="TL11:TR11"/>
    <mergeCell ref="WY11:XE11"/>
    <mergeCell ref="SQ4:SW4"/>
    <mergeCell ref="SX4:TD4"/>
    <mergeCell ref="TE4:TK4"/>
    <mergeCell ref="TL4:TR4"/>
    <mergeCell ref="TS4:TY4"/>
    <mergeCell ref="WK11:WQ11"/>
    <mergeCell ref="YH11:YN11"/>
    <mergeCell ref="YH4:YN4"/>
    <mergeCell ref="XF3:XL3"/>
    <mergeCell ref="UG3:UM3"/>
    <mergeCell ref="UN3:UT3"/>
    <mergeCell ref="PK2:PQ2"/>
    <mergeCell ref="PR2:PX2"/>
    <mergeCell ref="PY2:QE2"/>
    <mergeCell ref="QF2:QL2"/>
    <mergeCell ref="XF11:XL11"/>
    <mergeCell ref="XT2:XZ2"/>
    <mergeCell ref="YA2:YG2"/>
    <mergeCell ref="YH2:YN2"/>
    <mergeCell ref="RO2:RU2"/>
    <mergeCell ref="RV2:SB2"/>
    <mergeCell ref="VW1:WC1"/>
    <mergeCell ref="WD1:WJ1"/>
    <mergeCell ref="QF11:QL11"/>
    <mergeCell ref="UN2:UT2"/>
    <mergeCell ref="UU2:VA2"/>
    <mergeCell ref="WK1:WQ1"/>
    <mergeCell ref="WR1:WX1"/>
    <mergeCell ref="WY1:XE1"/>
    <mergeCell ref="VW2:WC2"/>
    <mergeCell ref="WD2:WJ2"/>
    <mergeCell ref="XT1:XZ1"/>
    <mergeCell ref="YA1:YG1"/>
    <mergeCell ref="UN1:UT1"/>
    <mergeCell ref="UU1:VA1"/>
    <mergeCell ref="VB1:VH1"/>
    <mergeCell ref="RO1:RU1"/>
    <mergeCell ref="RV1:SB1"/>
    <mergeCell ref="LQ11:LW11"/>
    <mergeCell ref="LX11:MD11"/>
    <mergeCell ref="ME11:MK11"/>
    <mergeCell ref="ML11:MR11"/>
    <mergeCell ref="MS11:MY11"/>
    <mergeCell ref="MZ11:NF11"/>
    <mergeCell ref="NG11:NM11"/>
    <mergeCell ref="NN11:NT11"/>
    <mergeCell ref="NU11:OA11"/>
    <mergeCell ref="OB11:OH11"/>
    <mergeCell ref="OI11:OO11"/>
    <mergeCell ref="OP11:OV11"/>
    <mergeCell ref="OW11:PC11"/>
    <mergeCell ref="PD11:PJ11"/>
    <mergeCell ref="PK11:PQ11"/>
    <mergeCell ref="PR11:PX11"/>
    <mergeCell ref="PY11:QE11"/>
    <mergeCell ref="SC1:SI1"/>
    <mergeCell ref="SJ1:SP1"/>
    <mergeCell ref="SQ1:SW1"/>
    <mergeCell ref="SX1:TD1"/>
    <mergeCell ref="TE1:TK1"/>
    <mergeCell ref="UG1:UM1"/>
    <mergeCell ref="VB2:VH2"/>
    <mergeCell ref="VI2:VO2"/>
    <mergeCell ref="VP2:VV2"/>
    <mergeCell ref="TS2:TY2"/>
    <mergeCell ref="TZ2:UF2"/>
    <mergeCell ref="UG2:UM2"/>
    <mergeCell ref="KV3:LB3"/>
    <mergeCell ref="PY1:QE1"/>
    <mergeCell ref="QF1:QL1"/>
    <mergeCell ref="SC2:SI2"/>
    <mergeCell ref="SJ2:SP2"/>
    <mergeCell ref="SQ2:SW2"/>
    <mergeCell ref="SX2:TD2"/>
    <mergeCell ref="TE2:TK2"/>
    <mergeCell ref="TL2:TR2"/>
    <mergeCell ref="QM2:QS2"/>
    <mergeCell ref="QT2:QZ2"/>
    <mergeCell ref="RA1:RG1"/>
    <mergeCell ref="RH1:RN1"/>
    <mergeCell ref="TL1:TR1"/>
    <mergeCell ref="TS1:TY1"/>
    <mergeCell ref="TZ1:UF1"/>
    <mergeCell ref="LX2:MD2"/>
    <mergeCell ref="ME2:MK2"/>
    <mergeCell ref="ML2:MR2"/>
    <mergeCell ref="MS2:MY2"/>
    <mergeCell ref="MZ2:NF2"/>
    <mergeCell ref="NG2:NM2"/>
    <mergeCell ref="NN2:NT2"/>
    <mergeCell ref="NU2:OA2"/>
    <mergeCell ref="OB2:OH2"/>
    <mergeCell ref="OI2:OO2"/>
    <mergeCell ref="OP2:OV2"/>
    <mergeCell ref="OW2:PC2"/>
    <mergeCell ref="PD2:PJ2"/>
    <mergeCell ref="PD4:PJ4"/>
    <mergeCell ref="PK4:PQ4"/>
    <mergeCell ref="PR4:PX4"/>
    <mergeCell ref="QM4:QS4"/>
    <mergeCell ref="QT4:QZ4"/>
    <mergeCell ref="KO6:KU6"/>
    <mergeCell ref="KV6:LB6"/>
    <mergeCell ref="LC6:LI6"/>
    <mergeCell ref="LJ6:LP6"/>
    <mergeCell ref="LQ6:LW6"/>
    <mergeCell ref="OW5:PC5"/>
    <mergeCell ref="PK5:PQ5"/>
    <mergeCell ref="PR5:PX5"/>
    <mergeCell ref="PY5:QE5"/>
    <mergeCell ref="QF5:QL5"/>
    <mergeCell ref="QM5:QS5"/>
    <mergeCell ref="QT5:QZ5"/>
    <mergeCell ref="OP4:OV4"/>
    <mergeCell ref="OW4:PC4"/>
    <mergeCell ref="PY4:QE4"/>
    <mergeCell ref="QF4:QL4"/>
    <mergeCell ref="KO4:KU4"/>
    <mergeCell ref="KV4:LB4"/>
    <mergeCell ref="LQ4:LW4"/>
    <mergeCell ref="LX4:MD4"/>
    <mergeCell ref="ME4:MK4"/>
    <mergeCell ref="ML4:MR4"/>
    <mergeCell ref="MS4:MY4"/>
    <mergeCell ref="MZ4:NF4"/>
    <mergeCell ref="NG4:NM4"/>
    <mergeCell ref="IK6:IQ6"/>
    <mergeCell ref="FZ10:GF10"/>
    <mergeCell ref="GG10:GM10"/>
    <mergeCell ref="GN10:GT10"/>
    <mergeCell ref="GU10:HA10"/>
    <mergeCell ref="HB10:HH10"/>
    <mergeCell ref="GN9:GT9"/>
    <mergeCell ref="GU9:HA9"/>
    <mergeCell ref="HB9:HH9"/>
    <mergeCell ref="HI9:HO9"/>
    <mergeCell ref="HI6:HO6"/>
    <mergeCell ref="HP6:HV6"/>
    <mergeCell ref="HW6:IC6"/>
    <mergeCell ref="ID6:IJ6"/>
    <mergeCell ref="IK8:IQ8"/>
    <mergeCell ref="IR8:IX8"/>
    <mergeCell ref="IY8:JE8"/>
    <mergeCell ref="IK7:IQ7"/>
    <mergeCell ref="IR7:IX7"/>
    <mergeCell ref="IY7:JE7"/>
    <mergeCell ref="GU8:HA8"/>
    <mergeCell ref="ID7:IJ7"/>
    <mergeCell ref="ID8:IJ8"/>
    <mergeCell ref="JM9:JS9"/>
    <mergeCell ref="JT9:JZ9"/>
    <mergeCell ref="JF9:JL9"/>
    <mergeCell ref="IK9:IQ9"/>
    <mergeCell ref="IR9:IX9"/>
    <mergeCell ref="N10:T10"/>
    <mergeCell ref="U10:AA10"/>
    <mergeCell ref="AB10:AH10"/>
    <mergeCell ref="AI10:AO10"/>
    <mergeCell ref="AP10:AV10"/>
    <mergeCell ref="AW10:BC10"/>
    <mergeCell ref="BD10:BJ10"/>
    <mergeCell ref="BK10:BQ10"/>
    <mergeCell ref="BR10:BX10"/>
    <mergeCell ref="BY10:CE10"/>
    <mergeCell ref="CF10:CL10"/>
    <mergeCell ref="CM10:CS10"/>
    <mergeCell ref="CT10:CZ10"/>
    <mergeCell ref="DA10:DG10"/>
    <mergeCell ref="HP9:HV9"/>
    <mergeCell ref="HW9:IC9"/>
    <mergeCell ref="IR10:IX10"/>
    <mergeCell ref="HI10:HO10"/>
    <mergeCell ref="HP10:HV10"/>
    <mergeCell ref="HW10:IC10"/>
    <mergeCell ref="ID10:IJ10"/>
    <mergeCell ref="IK10:IQ10"/>
    <mergeCell ref="ID9:IJ9"/>
    <mergeCell ref="GG9:GM9"/>
    <mergeCell ref="EQ10:EW10"/>
    <mergeCell ref="EX10:FD10"/>
    <mergeCell ref="FE10:FK10"/>
    <mergeCell ref="FL10:FR10"/>
    <mergeCell ref="FS10:FY10"/>
    <mergeCell ref="DH10:DN10"/>
    <mergeCell ref="DO10:DU10"/>
    <mergeCell ref="DV10:EB10"/>
    <mergeCell ref="EC10:EI10"/>
    <mergeCell ref="EJ10:EP10"/>
    <mergeCell ref="IY9:JE9"/>
    <mergeCell ref="HP8:HV8"/>
    <mergeCell ref="HW8:IC8"/>
    <mergeCell ref="HB7:HH7"/>
    <mergeCell ref="HI7:HO7"/>
    <mergeCell ref="HP7:HV7"/>
    <mergeCell ref="HW7:IC7"/>
    <mergeCell ref="DH8:DN8"/>
    <mergeCell ref="DO8:DU8"/>
    <mergeCell ref="DV8:EB8"/>
    <mergeCell ref="GN8:GT8"/>
    <mergeCell ref="GG8:GM8"/>
    <mergeCell ref="FS8:FY8"/>
    <mergeCell ref="FZ8:GF8"/>
    <mergeCell ref="EX9:FD9"/>
    <mergeCell ref="FE9:FK9"/>
    <mergeCell ref="FL9:FR9"/>
    <mergeCell ref="FS9:FY9"/>
    <mergeCell ref="FZ9:GF9"/>
    <mergeCell ref="DO9:DU9"/>
    <mergeCell ref="DV9:EB9"/>
    <mergeCell ref="EC9:EI9"/>
    <mergeCell ref="EJ9:EP9"/>
    <mergeCell ref="EQ9:EW9"/>
    <mergeCell ref="DH9:DN9"/>
    <mergeCell ref="EQ7:EW7"/>
    <mergeCell ref="EX7:FD7"/>
    <mergeCell ref="FE7:FK7"/>
    <mergeCell ref="FL7:FR7"/>
    <mergeCell ref="HB8:HH8"/>
    <mergeCell ref="HI8:HO8"/>
    <mergeCell ref="FS7:FY7"/>
    <mergeCell ref="FZ7:GF7"/>
    <mergeCell ref="GG7:GM7"/>
    <mergeCell ref="GN7:GT7"/>
    <mergeCell ref="GU7:HA7"/>
    <mergeCell ref="EJ7:EP7"/>
    <mergeCell ref="DO7:DU7"/>
    <mergeCell ref="DV7:EB7"/>
    <mergeCell ref="EC7:EI7"/>
    <mergeCell ref="EC8:EI8"/>
    <mergeCell ref="EJ8:EP8"/>
    <mergeCell ref="EQ8:EW8"/>
    <mergeCell ref="EX8:FD8"/>
    <mergeCell ref="FE8:FK8"/>
    <mergeCell ref="FL8:FR8"/>
    <mergeCell ref="LC3:LI3"/>
    <mergeCell ref="LJ3:LP3"/>
    <mergeCell ref="IY3:JE3"/>
    <mergeCell ref="JF3:JL3"/>
    <mergeCell ref="JM3:JS3"/>
    <mergeCell ref="JT3:JZ3"/>
    <mergeCell ref="KA3:KG3"/>
    <mergeCell ref="HP3:HV3"/>
    <mergeCell ref="HW3:IC3"/>
    <mergeCell ref="HB3:HH3"/>
    <mergeCell ref="HI3:HO3"/>
    <mergeCell ref="GG3:GM3"/>
    <mergeCell ref="GN3:GT3"/>
    <mergeCell ref="GU3:HA3"/>
    <mergeCell ref="HB5:HH5"/>
    <mergeCell ref="FL5:FR5"/>
    <mergeCell ref="FS5:FY5"/>
    <mergeCell ref="FZ5:GF5"/>
    <mergeCell ref="IR3:IX3"/>
    <mergeCell ref="IK4:IQ4"/>
    <mergeCell ref="IR4:IX4"/>
    <mergeCell ref="KH3:KN3"/>
    <mergeCell ref="KO3:KU3"/>
    <mergeCell ref="JM4:JS4"/>
    <mergeCell ref="JT4:JZ4"/>
    <mergeCell ref="KA4:KG4"/>
    <mergeCell ref="KH4:KN4"/>
    <mergeCell ref="LC4:LI4"/>
    <mergeCell ref="LJ4:LP4"/>
    <mergeCell ref="JF8:JL8"/>
    <mergeCell ref="JF7:JL7"/>
    <mergeCell ref="IR6:IX6"/>
    <mergeCell ref="IY6:JE6"/>
    <mergeCell ref="JF6:JL6"/>
    <mergeCell ref="EX3:FD3"/>
    <mergeCell ref="FE3:FK3"/>
    <mergeCell ref="FL3:FR3"/>
    <mergeCell ref="FS3:FY3"/>
    <mergeCell ref="FZ3:GF3"/>
    <mergeCell ref="IY4:JE4"/>
    <mergeCell ref="JM6:JS6"/>
    <mergeCell ref="JT6:JZ6"/>
    <mergeCell ref="KA6:KG6"/>
    <mergeCell ref="KH6:KN6"/>
    <mergeCell ref="HW4:IC4"/>
    <mergeCell ref="ID4:IJ4"/>
    <mergeCell ref="GN4:GT4"/>
    <mergeCell ref="GU4:HA4"/>
    <mergeCell ref="HB4:HH4"/>
    <mergeCell ref="HI4:HO4"/>
    <mergeCell ref="HP4:HV4"/>
    <mergeCell ref="IK5:IQ5"/>
    <mergeCell ref="IR5:IX5"/>
    <mergeCell ref="HP5:HV5"/>
    <mergeCell ref="HW5:IC5"/>
    <mergeCell ref="ID5:IJ5"/>
    <mergeCell ref="HI5:HO5"/>
    <mergeCell ref="FZ4:GF4"/>
    <mergeCell ref="GG4:GM4"/>
    <mergeCell ref="ID3:IJ3"/>
    <mergeCell ref="IK3:IQ3"/>
    <mergeCell ref="FZ6:GF6"/>
    <mergeCell ref="GG6:GM6"/>
    <mergeCell ref="GN6:GT6"/>
    <mergeCell ref="DH6:DN6"/>
    <mergeCell ref="DO6:DU6"/>
    <mergeCell ref="DV6:EB6"/>
    <mergeCell ref="EC6:EI6"/>
    <mergeCell ref="EJ6:EP6"/>
    <mergeCell ref="DA6:DG6"/>
    <mergeCell ref="EQ6:EW6"/>
    <mergeCell ref="EX6:FD6"/>
    <mergeCell ref="GN5:GT5"/>
    <mergeCell ref="GU5:HA5"/>
    <mergeCell ref="GU6:HA6"/>
    <mergeCell ref="HB6:HH6"/>
    <mergeCell ref="FE6:FK6"/>
    <mergeCell ref="FL6:FR6"/>
    <mergeCell ref="FS6:FY6"/>
    <mergeCell ref="DO5:DU5"/>
    <mergeCell ref="DV5:EB5"/>
    <mergeCell ref="EC5:EI5"/>
    <mergeCell ref="EJ5:EP5"/>
    <mergeCell ref="EQ5:EW5"/>
    <mergeCell ref="DV4:EB4"/>
    <mergeCell ref="EC4:EI4"/>
    <mergeCell ref="EJ4:EP4"/>
    <mergeCell ref="EQ4:EW4"/>
    <mergeCell ref="EX4:FD4"/>
    <mergeCell ref="GG5:GM5"/>
    <mergeCell ref="N5:T5"/>
    <mergeCell ref="U5:AA5"/>
    <mergeCell ref="AB5:AH5"/>
    <mergeCell ref="AI5:AO5"/>
    <mergeCell ref="AP5:AV5"/>
    <mergeCell ref="AW5:BC5"/>
    <mergeCell ref="BD5:BJ5"/>
    <mergeCell ref="BK5:BQ5"/>
    <mergeCell ref="BR5:BX5"/>
    <mergeCell ref="BY5:CE5"/>
    <mergeCell ref="CF5:CL5"/>
    <mergeCell ref="FE4:FK4"/>
    <mergeCell ref="FL4:FR4"/>
    <mergeCell ref="FS4:FY4"/>
    <mergeCell ref="DA5:DG5"/>
    <mergeCell ref="DH5:DN5"/>
    <mergeCell ref="EX5:FD5"/>
    <mergeCell ref="FE5:FK5"/>
    <mergeCell ref="DH4:DN4"/>
    <mergeCell ref="DO4:DU4"/>
    <mergeCell ref="CM5:CS5"/>
    <mergeCell ref="CT5:CZ5"/>
    <mergeCell ref="BR4:BX4"/>
    <mergeCell ref="BY4:CE4"/>
    <mergeCell ref="CF4:CL4"/>
    <mergeCell ref="DH7:DN7"/>
    <mergeCell ref="AW9:BC9"/>
    <mergeCell ref="BD9:BJ9"/>
    <mergeCell ref="BK9:BQ9"/>
    <mergeCell ref="AB6:AH6"/>
    <mergeCell ref="AI6:AO6"/>
    <mergeCell ref="AP6:AV6"/>
    <mergeCell ref="AW6:BC6"/>
    <mergeCell ref="DA7:DG7"/>
    <mergeCell ref="BR8:BX8"/>
    <mergeCell ref="BY8:CE8"/>
    <mergeCell ref="CF8:CL8"/>
    <mergeCell ref="CM8:CS8"/>
    <mergeCell ref="BR9:BX9"/>
    <mergeCell ref="BY9:CE9"/>
    <mergeCell ref="CT6:CZ6"/>
    <mergeCell ref="CF6:CL6"/>
    <mergeCell ref="BD7:BJ7"/>
    <mergeCell ref="BK7:BQ7"/>
    <mergeCell ref="BR7:BX7"/>
    <mergeCell ref="BY7:CE7"/>
    <mergeCell ref="CF7:CL7"/>
    <mergeCell ref="CM7:CS7"/>
    <mergeCell ref="CT7:CZ7"/>
    <mergeCell ref="AB7:AH7"/>
    <mergeCell ref="AI7:AO7"/>
    <mergeCell ref="AP7:AV7"/>
    <mergeCell ref="AW7:BC7"/>
    <mergeCell ref="BD6:BJ6"/>
    <mergeCell ref="BK6:BQ6"/>
    <mergeCell ref="BR6:BX6"/>
    <mergeCell ref="CM6:CS6"/>
    <mergeCell ref="G3:M3"/>
    <mergeCell ref="CM4:CS4"/>
    <mergeCell ref="CT4:CZ4"/>
    <mergeCell ref="DA4:DG4"/>
    <mergeCell ref="BD3:BJ3"/>
    <mergeCell ref="BK3:BQ3"/>
    <mergeCell ref="BR3:BX3"/>
    <mergeCell ref="CT8:CZ8"/>
    <mergeCell ref="DA8:DG8"/>
    <mergeCell ref="CF9:CL9"/>
    <mergeCell ref="CM9:CS9"/>
    <mergeCell ref="CT9:CZ9"/>
    <mergeCell ref="DA9:DG9"/>
    <mergeCell ref="BR2:BX2"/>
    <mergeCell ref="BY2:CE2"/>
    <mergeCell ref="DV3:EB3"/>
    <mergeCell ref="EC3:EI3"/>
    <mergeCell ref="AB3:AH3"/>
    <mergeCell ref="AI3:AO3"/>
    <mergeCell ref="AW3:BC3"/>
    <mergeCell ref="CM2:CS2"/>
    <mergeCell ref="CT2:CZ2"/>
    <mergeCell ref="DO3:DU3"/>
    <mergeCell ref="G2:M2"/>
    <mergeCell ref="BY6:CE6"/>
    <mergeCell ref="N3:T3"/>
    <mergeCell ref="U3:AA3"/>
    <mergeCell ref="BY3:CE3"/>
    <mergeCell ref="CF3:CL3"/>
    <mergeCell ref="CM3:CS3"/>
    <mergeCell ref="CT3:CZ3"/>
    <mergeCell ref="DA3:DG3"/>
    <mergeCell ref="G10:M10"/>
    <mergeCell ref="N4:T4"/>
    <mergeCell ref="U4:AA4"/>
    <mergeCell ref="AB4:AH4"/>
    <mergeCell ref="AI4:AO4"/>
    <mergeCell ref="AP4:AV4"/>
    <mergeCell ref="AW4:BC4"/>
    <mergeCell ref="BD4:BJ4"/>
    <mergeCell ref="BK4:BQ4"/>
    <mergeCell ref="N9:T9"/>
    <mergeCell ref="U9:AA9"/>
    <mergeCell ref="AB9:AH9"/>
    <mergeCell ref="AI9:AO9"/>
    <mergeCell ref="AP9:AV9"/>
    <mergeCell ref="G7:M7"/>
    <mergeCell ref="G8:M8"/>
    <mergeCell ref="G9:M9"/>
    <mergeCell ref="N8:T8"/>
    <mergeCell ref="U8:AA8"/>
    <mergeCell ref="AB8:AH8"/>
    <mergeCell ref="AI8:AO8"/>
    <mergeCell ref="AP8:AV8"/>
    <mergeCell ref="AW8:BC8"/>
    <mergeCell ref="BD8:BJ8"/>
    <mergeCell ref="BK8:BQ8"/>
    <mergeCell ref="G4:M4"/>
    <mergeCell ref="G5:M5"/>
    <mergeCell ref="G6:M6"/>
    <mergeCell ref="N6:T6"/>
    <mergeCell ref="U6:AA6"/>
    <mergeCell ref="N7:T7"/>
    <mergeCell ref="U7:AA7"/>
    <mergeCell ref="CF1:CL1"/>
    <mergeCell ref="G1:M1"/>
    <mergeCell ref="N1:T1"/>
    <mergeCell ref="U1:AA1"/>
    <mergeCell ref="AB1:AH1"/>
    <mergeCell ref="AI1:AO1"/>
    <mergeCell ref="AP1:AV1"/>
    <mergeCell ref="AW1:BC1"/>
    <mergeCell ref="BD1:BJ1"/>
    <mergeCell ref="BK1:BQ1"/>
    <mergeCell ref="BR1:BX1"/>
    <mergeCell ref="BY1:CE1"/>
    <mergeCell ref="AI2:AO2"/>
    <mergeCell ref="AP2:AV2"/>
    <mergeCell ref="AW2:BC2"/>
    <mergeCell ref="BD2:BJ2"/>
    <mergeCell ref="BK2:BQ2"/>
    <mergeCell ref="N2:T2"/>
    <mergeCell ref="U2:AA2"/>
    <mergeCell ref="AB2:AH2"/>
    <mergeCell ref="CF2:CL2"/>
    <mergeCell ref="DH3:DN3"/>
    <mergeCell ref="CM1:CS1"/>
    <mergeCell ref="EJ2:EP2"/>
    <mergeCell ref="EQ2:EW2"/>
    <mergeCell ref="CT1:CZ1"/>
    <mergeCell ref="DA1:DG1"/>
    <mergeCell ref="EX2:FD2"/>
    <mergeCell ref="FE2:FK2"/>
    <mergeCell ref="EJ3:EP3"/>
    <mergeCell ref="EQ3:EW3"/>
    <mergeCell ref="FZ1:GF1"/>
    <mergeCell ref="GG1:GM1"/>
    <mergeCell ref="DH1:DN1"/>
    <mergeCell ref="DO1:DU1"/>
    <mergeCell ref="DV1:EB1"/>
    <mergeCell ref="FL1:FR1"/>
    <mergeCell ref="EC1:EI1"/>
    <mergeCell ref="EJ1:EP1"/>
    <mergeCell ref="EQ1:EW1"/>
    <mergeCell ref="FS1:FY1"/>
    <mergeCell ref="FL2:FR2"/>
    <mergeCell ref="DA2:DG2"/>
    <mergeCell ref="DH2:DN2"/>
    <mergeCell ref="DO2:DU2"/>
    <mergeCell ref="DV2:EB2"/>
    <mergeCell ref="EC2:EI2"/>
    <mergeCell ref="GN1:GT1"/>
    <mergeCell ref="GU1:HA1"/>
    <mergeCell ref="HB1:HH1"/>
    <mergeCell ref="HI1:HO1"/>
    <mergeCell ref="HP1:HV1"/>
    <mergeCell ref="HW1:IC1"/>
    <mergeCell ref="ID1:IJ1"/>
    <mergeCell ref="IK1:IQ1"/>
    <mergeCell ref="PK1:PQ1"/>
    <mergeCell ref="PR1:PX1"/>
    <mergeCell ref="KH1:KN1"/>
    <mergeCell ref="KO1:KU1"/>
    <mergeCell ref="KV1:LB1"/>
    <mergeCell ref="LC1:LI1"/>
    <mergeCell ref="LJ1:LP1"/>
    <mergeCell ref="LQ1:LW1"/>
    <mergeCell ref="ME1:MK1"/>
    <mergeCell ref="ML1:MR1"/>
    <mergeCell ref="MS1:MY1"/>
    <mergeCell ref="MZ1:NF1"/>
    <mergeCell ref="NG1:NM1"/>
    <mergeCell ref="NN1:NT1"/>
    <mergeCell ref="NU1:OA1"/>
    <mergeCell ref="OB1:OH1"/>
    <mergeCell ref="OI1:OO1"/>
    <mergeCell ref="KA1:KG1"/>
    <mergeCell ref="CF11:CL11"/>
    <mergeCell ref="G11:M11"/>
    <mergeCell ref="N11:T11"/>
    <mergeCell ref="U11:AA11"/>
    <mergeCell ref="AB11:AH11"/>
    <mergeCell ref="AI11:AO11"/>
    <mergeCell ref="AP11:AV11"/>
    <mergeCell ref="AW11:BC11"/>
    <mergeCell ref="BD11:BJ11"/>
    <mergeCell ref="BK11:BQ11"/>
    <mergeCell ref="BR11:BX11"/>
    <mergeCell ref="BY11:CE11"/>
    <mergeCell ref="FL11:FR11"/>
    <mergeCell ref="CM11:CS11"/>
    <mergeCell ref="CT11:CZ11"/>
    <mergeCell ref="DA11:DG11"/>
    <mergeCell ref="DH11:DN11"/>
    <mergeCell ref="DO11:DU11"/>
    <mergeCell ref="DV11:EB11"/>
    <mergeCell ref="EC11:EI11"/>
    <mergeCell ref="EJ11:EP11"/>
    <mergeCell ref="EQ11:EW11"/>
    <mergeCell ref="EX11:FD11"/>
    <mergeCell ref="FE11:FK11"/>
    <mergeCell ref="AP3:AV3"/>
    <mergeCell ref="EX1:FD1"/>
    <mergeCell ref="FE1:FK1"/>
    <mergeCell ref="KV11:LB11"/>
    <mergeCell ref="LC11:LI11"/>
    <mergeCell ref="LJ11:LP11"/>
    <mergeCell ref="LJ2:LP2"/>
    <mergeCell ref="LQ2:LW2"/>
    <mergeCell ref="LQ3:LW3"/>
    <mergeCell ref="JF4:JL4"/>
    <mergeCell ref="IY10:JE10"/>
    <mergeCell ref="JF10:JL10"/>
    <mergeCell ref="OP1:OV1"/>
    <mergeCell ref="OW1:PC1"/>
    <mergeCell ref="PD1:PJ1"/>
    <mergeCell ref="JT2:JZ2"/>
    <mergeCell ref="KA2:KG2"/>
    <mergeCell ref="KH2:KN2"/>
    <mergeCell ref="LC2:LI2"/>
    <mergeCell ref="IY5:JE5"/>
    <mergeCell ref="JF5:JL5"/>
    <mergeCell ref="PD5:PJ5"/>
    <mergeCell ref="NU8:OA8"/>
    <mergeCell ref="OP9:OV9"/>
    <mergeCell ref="OW9:PC9"/>
    <mergeCell ref="PD9:PJ9"/>
    <mergeCell ref="LX1:MD1"/>
    <mergeCell ref="IY1:JE1"/>
    <mergeCell ref="JF1:JL1"/>
    <mergeCell ref="JM1:JS1"/>
    <mergeCell ref="JT1:JZ1"/>
    <mergeCell ref="IR1:IX1"/>
    <mergeCell ref="IY2:JE2"/>
    <mergeCell ref="FZ11:GF11"/>
    <mergeCell ref="GG11:GM11"/>
    <mergeCell ref="GN11:GT11"/>
    <mergeCell ref="GU11:HA11"/>
    <mergeCell ref="HB11:HH11"/>
    <mergeCell ref="HI11:HO11"/>
    <mergeCell ref="HP11:HV11"/>
    <mergeCell ref="HW11:IC11"/>
    <mergeCell ref="ID11:IJ11"/>
    <mergeCell ref="IK11:IQ11"/>
    <mergeCell ref="KO11:KU11"/>
    <mergeCell ref="ID2:IJ2"/>
    <mergeCell ref="FS2:FY2"/>
    <mergeCell ref="FZ2:GF2"/>
    <mergeCell ref="GG2:GM2"/>
    <mergeCell ref="GN2:GT2"/>
    <mergeCell ref="GU2:HA2"/>
    <mergeCell ref="IY11:JE11"/>
    <mergeCell ref="JF11:JL11"/>
    <mergeCell ref="JM11:JS11"/>
    <mergeCell ref="JT11:JZ11"/>
    <mergeCell ref="KA11:KG11"/>
    <mergeCell ref="KH11:KN11"/>
    <mergeCell ref="IK2:IQ2"/>
    <mergeCell ref="IR2:IX2"/>
    <mergeCell ref="HB2:HH2"/>
    <mergeCell ref="HI2:HO2"/>
    <mergeCell ref="HP2:HV2"/>
    <mergeCell ref="HW2:IC2"/>
    <mergeCell ref="IR11:IX11"/>
    <mergeCell ref="FS11:FY11"/>
    <mergeCell ref="JF2:JL2"/>
    <mergeCell ref="JM2:JS2"/>
    <mergeCell ref="YO1:YU1"/>
    <mergeCell ref="YV1:ZB1"/>
    <mergeCell ref="ZC1:ZI1"/>
    <mergeCell ref="ZJ1:ZP1"/>
    <mergeCell ref="ZQ1:ZW1"/>
    <mergeCell ref="ZX1:AAD1"/>
    <mergeCell ref="AAE1:AAK1"/>
    <mergeCell ref="AAL1:AAR1"/>
    <mergeCell ref="AAS1:AAY1"/>
    <mergeCell ref="AAZ1:ABF1"/>
    <mergeCell ref="ABG1:ABM1"/>
    <mergeCell ref="ABN1:ABT1"/>
    <mergeCell ref="ABU1:ACA1"/>
    <mergeCell ref="ACB1:ACH1"/>
    <mergeCell ref="ACI1:ACO1"/>
    <mergeCell ref="KO2:KU2"/>
    <mergeCell ref="KV2:LB2"/>
    <mergeCell ref="QM1:QS1"/>
    <mergeCell ref="QT1:QZ1"/>
    <mergeCell ref="VI1:VO1"/>
    <mergeCell ref="VP1:VV1"/>
    <mergeCell ref="WR2:WX2"/>
    <mergeCell ref="XF1:XL1"/>
    <mergeCell ref="XM1:XS1"/>
    <mergeCell ref="RA2:RG2"/>
    <mergeCell ref="RH2:RN2"/>
    <mergeCell ref="WY2:XE2"/>
    <mergeCell ref="XF2:XL2"/>
    <mergeCell ref="XM2:XS2"/>
    <mergeCell ref="WK2:WQ2"/>
    <mergeCell ref="ACP1:ACV1"/>
    <mergeCell ref="ACW1:ADC1"/>
    <mergeCell ref="ADD1:ADJ1"/>
    <mergeCell ref="ADK1:ADQ1"/>
    <mergeCell ref="ADR1:ADX1"/>
    <mergeCell ref="ADY1:AEE1"/>
    <mergeCell ref="AEF1:AEL1"/>
    <mergeCell ref="AEM1:AES1"/>
    <mergeCell ref="AET1:AEZ1"/>
    <mergeCell ref="AFA1:AFG1"/>
    <mergeCell ref="AFH1:AFN1"/>
    <mergeCell ref="AFO1:AFU1"/>
    <mergeCell ref="AFV1:AGB1"/>
    <mergeCell ref="AGC1:AGI1"/>
    <mergeCell ref="AGJ1:AGP1"/>
    <mergeCell ref="AGQ1:AGW1"/>
    <mergeCell ref="AGX1:AHD1"/>
    <mergeCell ref="AHE1:AHK1"/>
    <mergeCell ref="AHL1:AHR1"/>
    <mergeCell ref="AHS1:AHY1"/>
    <mergeCell ref="AHZ1:AIF1"/>
    <mergeCell ref="AIG1:AIM1"/>
    <mergeCell ref="AIN1:AIT1"/>
    <mergeCell ref="AIU1:AJA1"/>
    <mergeCell ref="AJB1:AJH1"/>
    <mergeCell ref="YO2:YU2"/>
    <mergeCell ref="YV2:ZB2"/>
    <mergeCell ref="ZC2:ZI2"/>
    <mergeCell ref="ZJ2:ZP2"/>
    <mergeCell ref="ZQ2:ZW2"/>
    <mergeCell ref="ZX2:AAD2"/>
    <mergeCell ref="AAE2:AAK2"/>
    <mergeCell ref="AAL2:AAR2"/>
    <mergeCell ref="AAS2:AAY2"/>
    <mergeCell ref="AAZ2:ABF2"/>
    <mergeCell ref="ABG2:ABM2"/>
    <mergeCell ref="ABN2:ABT2"/>
    <mergeCell ref="ABU2:ACA2"/>
    <mergeCell ref="ACB2:ACH2"/>
    <mergeCell ref="ACI2:ACO2"/>
    <mergeCell ref="ACP2:ACV2"/>
    <mergeCell ref="ACW2:ADC2"/>
    <mergeCell ref="ADD2:ADJ2"/>
    <mergeCell ref="ADK2:ADQ2"/>
    <mergeCell ref="ADR2:ADX2"/>
    <mergeCell ref="ADY2:AEE2"/>
    <mergeCell ref="AEF2:AEL2"/>
    <mergeCell ref="AEM2:AES2"/>
    <mergeCell ref="AET2:AEZ2"/>
    <mergeCell ref="AFA2:AFG2"/>
    <mergeCell ref="AFH2:AFN2"/>
    <mergeCell ref="AFO2:AFU2"/>
    <mergeCell ref="AFV2:AGB2"/>
    <mergeCell ref="AGC2:AGI2"/>
    <mergeCell ref="AGJ2:AGP2"/>
    <mergeCell ref="AGQ2:AGW2"/>
    <mergeCell ref="AGX2:AHD2"/>
    <mergeCell ref="AHE2:AHK2"/>
    <mergeCell ref="AHL2:AHR2"/>
    <mergeCell ref="AHS2:AHY2"/>
    <mergeCell ref="AHZ2:AIF2"/>
    <mergeCell ref="AIG2:AIM2"/>
    <mergeCell ref="AIN2:AIT2"/>
    <mergeCell ref="AIU2:AJA2"/>
    <mergeCell ref="AJB2:AJH2"/>
    <mergeCell ref="YO3:YU3"/>
    <mergeCell ref="YV3:ZB3"/>
    <mergeCell ref="ZC3:ZI3"/>
    <mergeCell ref="ZJ3:ZP3"/>
    <mergeCell ref="ZQ3:ZW3"/>
    <mergeCell ref="ZX3:AAD3"/>
    <mergeCell ref="AAE3:AAK3"/>
    <mergeCell ref="AAL3:AAR3"/>
    <mergeCell ref="AAS3:AAY3"/>
    <mergeCell ref="AAZ3:ABF3"/>
    <mergeCell ref="ABG3:ABM3"/>
    <mergeCell ref="ABN3:ABT3"/>
    <mergeCell ref="ABU3:ACA3"/>
    <mergeCell ref="ACB3:ACH3"/>
    <mergeCell ref="ACI3:ACO3"/>
    <mergeCell ref="ACP3:ACV3"/>
    <mergeCell ref="ACW3:ADC3"/>
    <mergeCell ref="ADD3:ADJ3"/>
    <mergeCell ref="ADK3:ADQ3"/>
    <mergeCell ref="ADR3:ADX3"/>
    <mergeCell ref="ADY3:AEE3"/>
    <mergeCell ref="AEF3:AEL3"/>
    <mergeCell ref="AEM3:AES3"/>
    <mergeCell ref="AET3:AEZ3"/>
    <mergeCell ref="AFA3:AFG3"/>
    <mergeCell ref="AFH3:AFN3"/>
    <mergeCell ref="AFO3:AFU3"/>
    <mergeCell ref="AFV3:AGB3"/>
    <mergeCell ref="AGC3:AGI3"/>
    <mergeCell ref="AGJ3:AGP3"/>
    <mergeCell ref="AGQ3:AGW3"/>
    <mergeCell ref="AGX3:AHD3"/>
    <mergeCell ref="AHE3:AHK3"/>
    <mergeCell ref="AHL3:AHR3"/>
    <mergeCell ref="AHS3:AHY3"/>
    <mergeCell ref="AHZ3:AIF3"/>
    <mergeCell ref="AIG3:AIM3"/>
    <mergeCell ref="AIN3:AIT3"/>
    <mergeCell ref="AIU3:AJA3"/>
    <mergeCell ref="AJB3:AJH3"/>
    <mergeCell ref="YO4:YU4"/>
    <mergeCell ref="YV4:ZB4"/>
    <mergeCell ref="ZC4:ZI4"/>
    <mergeCell ref="ZJ4:ZP4"/>
    <mergeCell ref="ZQ4:ZW4"/>
    <mergeCell ref="ZX4:AAD4"/>
    <mergeCell ref="AAE4:AAK4"/>
    <mergeCell ref="AAL4:AAR4"/>
    <mergeCell ref="AAS4:AAY4"/>
    <mergeCell ref="AAZ4:ABF4"/>
    <mergeCell ref="ABG4:ABM4"/>
    <mergeCell ref="ABN4:ABT4"/>
    <mergeCell ref="ABU4:ACA4"/>
    <mergeCell ref="ACB4:ACH4"/>
    <mergeCell ref="ACI4:ACO4"/>
    <mergeCell ref="ACP4:ACV4"/>
    <mergeCell ref="ACW4:ADC4"/>
    <mergeCell ref="ADD4:ADJ4"/>
    <mergeCell ref="ADK4:ADQ4"/>
    <mergeCell ref="ADR4:ADX4"/>
    <mergeCell ref="ADY4:AEE4"/>
    <mergeCell ref="AEF4:AEL4"/>
    <mergeCell ref="AEM4:AES4"/>
    <mergeCell ref="AET4:AEZ4"/>
    <mergeCell ref="AFA4:AFG4"/>
    <mergeCell ref="AFH4:AFN4"/>
    <mergeCell ref="AFO4:AFU4"/>
    <mergeCell ref="AFV4:AGB4"/>
    <mergeCell ref="AGC4:AGI4"/>
    <mergeCell ref="AGJ4:AGP4"/>
    <mergeCell ref="AGQ4:AGW4"/>
    <mergeCell ref="AGX4:AHD4"/>
    <mergeCell ref="AHE4:AHK4"/>
    <mergeCell ref="AHL4:AHR4"/>
    <mergeCell ref="AHS4:AHY4"/>
    <mergeCell ref="AHZ4:AIF4"/>
    <mergeCell ref="AIG4:AIM4"/>
    <mergeCell ref="AIN4:AIT4"/>
    <mergeCell ref="AIU4:AJA4"/>
    <mergeCell ref="AJB4:AJH4"/>
    <mergeCell ref="YO5:YU5"/>
    <mergeCell ref="YV5:ZB5"/>
    <mergeCell ref="ZC5:ZI5"/>
    <mergeCell ref="ZJ5:ZP5"/>
    <mergeCell ref="ZQ5:ZW5"/>
    <mergeCell ref="ZX5:AAD5"/>
    <mergeCell ref="AAE5:AAK5"/>
    <mergeCell ref="AAL5:AAR5"/>
    <mergeCell ref="AAS5:AAY5"/>
    <mergeCell ref="AAZ5:ABF5"/>
    <mergeCell ref="ABG5:ABM5"/>
    <mergeCell ref="ABN5:ABT5"/>
    <mergeCell ref="ABU5:ACA5"/>
    <mergeCell ref="ACB5:ACH5"/>
    <mergeCell ref="ACI5:ACO5"/>
    <mergeCell ref="ACP5:ACV5"/>
    <mergeCell ref="ACW5:ADC5"/>
    <mergeCell ref="ADD5:ADJ5"/>
    <mergeCell ref="ADK5:ADQ5"/>
    <mergeCell ref="ADR5:ADX5"/>
    <mergeCell ref="ADY5:AEE5"/>
    <mergeCell ref="AEF5:AEL5"/>
    <mergeCell ref="AEM5:AES5"/>
    <mergeCell ref="AET5:AEZ5"/>
    <mergeCell ref="AFA5:AFG5"/>
    <mergeCell ref="AFH5:AFN5"/>
    <mergeCell ref="AFO5:AFU5"/>
    <mergeCell ref="AFV5:AGB5"/>
    <mergeCell ref="AGC5:AGI5"/>
    <mergeCell ref="AGJ5:AGP5"/>
    <mergeCell ref="AGQ5:AGW5"/>
    <mergeCell ref="AGX5:AHD5"/>
    <mergeCell ref="AHE5:AHK5"/>
    <mergeCell ref="AHL5:AHR5"/>
    <mergeCell ref="AHS5:AHY5"/>
    <mergeCell ref="AHZ5:AIF5"/>
    <mergeCell ref="AIG5:AIM5"/>
    <mergeCell ref="AIN5:AIT5"/>
    <mergeCell ref="AIU5:AJA5"/>
    <mergeCell ref="AJB5:AJH5"/>
    <mergeCell ref="YO6:YU6"/>
    <mergeCell ref="YV6:ZB6"/>
    <mergeCell ref="ZC6:ZI6"/>
    <mergeCell ref="ZJ6:ZP6"/>
    <mergeCell ref="ZQ6:ZW6"/>
    <mergeCell ref="ZX6:AAD6"/>
    <mergeCell ref="AAE6:AAK6"/>
    <mergeCell ref="AAL6:AAR6"/>
    <mergeCell ref="AAS6:AAY6"/>
    <mergeCell ref="AAZ6:ABF6"/>
    <mergeCell ref="ABG6:ABM6"/>
    <mergeCell ref="ABN6:ABT6"/>
    <mergeCell ref="ABU6:ACA6"/>
    <mergeCell ref="ACB6:ACH6"/>
    <mergeCell ref="ACI6:ACO6"/>
    <mergeCell ref="ACP6:ACV6"/>
    <mergeCell ref="ACW6:ADC6"/>
    <mergeCell ref="ADD6:ADJ6"/>
    <mergeCell ref="ADK6:ADQ6"/>
    <mergeCell ref="ADR6:ADX6"/>
    <mergeCell ref="ADY6:AEE6"/>
    <mergeCell ref="AEF6:AEL6"/>
    <mergeCell ref="AEM6:AES6"/>
    <mergeCell ref="AET6:AEZ6"/>
    <mergeCell ref="AFA6:AFG6"/>
    <mergeCell ref="AFH6:AFN6"/>
    <mergeCell ref="AFO6:AFU6"/>
    <mergeCell ref="AFV6:AGB6"/>
    <mergeCell ref="AGC6:AGI6"/>
    <mergeCell ref="AGJ6:AGP6"/>
    <mergeCell ref="AGQ6:AGW6"/>
    <mergeCell ref="AGX6:AHD6"/>
    <mergeCell ref="AHE6:AHK6"/>
    <mergeCell ref="AHL6:AHR6"/>
    <mergeCell ref="AHS6:AHY6"/>
    <mergeCell ref="AHZ6:AIF6"/>
    <mergeCell ref="AIG6:AIM6"/>
    <mergeCell ref="AIN6:AIT6"/>
    <mergeCell ref="AIU6:AJA6"/>
    <mergeCell ref="AJB6:AJH6"/>
    <mergeCell ref="YO7:YU7"/>
    <mergeCell ref="YV7:ZB7"/>
    <mergeCell ref="ZC7:ZI7"/>
    <mergeCell ref="ZJ7:ZP7"/>
    <mergeCell ref="ZQ7:ZW7"/>
    <mergeCell ref="ZX7:AAD7"/>
    <mergeCell ref="AAE7:AAK7"/>
    <mergeCell ref="AAL7:AAR7"/>
    <mergeCell ref="AAS7:AAY7"/>
    <mergeCell ref="AAZ7:ABF7"/>
    <mergeCell ref="ABG7:ABM7"/>
    <mergeCell ref="ABN7:ABT7"/>
    <mergeCell ref="ABU7:ACA7"/>
    <mergeCell ref="ACB7:ACH7"/>
    <mergeCell ref="ACI7:ACO7"/>
    <mergeCell ref="ACP7:ACV7"/>
    <mergeCell ref="ACW7:ADC7"/>
    <mergeCell ref="ADD7:ADJ7"/>
    <mergeCell ref="ADK7:ADQ7"/>
    <mergeCell ref="ADR7:ADX7"/>
    <mergeCell ref="ADY7:AEE7"/>
    <mergeCell ref="AEF7:AEL7"/>
    <mergeCell ref="AEM7:AES7"/>
    <mergeCell ref="AET7:AEZ7"/>
    <mergeCell ref="AFA7:AFG7"/>
    <mergeCell ref="AFH7:AFN7"/>
    <mergeCell ref="AFO7:AFU7"/>
    <mergeCell ref="AFV7:AGB7"/>
    <mergeCell ref="AGC7:AGI7"/>
    <mergeCell ref="AGJ7:AGP7"/>
    <mergeCell ref="AGQ7:AGW7"/>
    <mergeCell ref="AGX7:AHD7"/>
    <mergeCell ref="AHE7:AHK7"/>
    <mergeCell ref="AHL7:AHR7"/>
    <mergeCell ref="AHS7:AHY7"/>
    <mergeCell ref="AHZ7:AIF7"/>
    <mergeCell ref="AIG7:AIM7"/>
    <mergeCell ref="AIN7:AIT7"/>
    <mergeCell ref="AIU7:AJA7"/>
    <mergeCell ref="AJB7:AJH7"/>
    <mergeCell ref="YO8:YU8"/>
    <mergeCell ref="YV8:ZB8"/>
    <mergeCell ref="ZC8:ZI8"/>
    <mergeCell ref="ZJ8:ZP8"/>
    <mergeCell ref="ZQ8:ZW8"/>
    <mergeCell ref="ZX8:AAD8"/>
    <mergeCell ref="AAE8:AAK8"/>
    <mergeCell ref="AAL8:AAR8"/>
    <mergeCell ref="AAS8:AAY8"/>
    <mergeCell ref="AAZ8:ABF8"/>
    <mergeCell ref="ABG8:ABM8"/>
    <mergeCell ref="ABN8:ABT8"/>
    <mergeCell ref="ABU8:ACA8"/>
    <mergeCell ref="ACB8:ACH8"/>
    <mergeCell ref="ACI8:ACO8"/>
    <mergeCell ref="ACP8:ACV8"/>
    <mergeCell ref="ACW8:ADC8"/>
    <mergeCell ref="ADD8:ADJ8"/>
    <mergeCell ref="ADK8:ADQ8"/>
    <mergeCell ref="ADR8:ADX8"/>
    <mergeCell ref="ADY8:AEE8"/>
    <mergeCell ref="AEF8:AEL8"/>
    <mergeCell ref="AEM8:AES8"/>
    <mergeCell ref="AET8:AEZ8"/>
    <mergeCell ref="AFA8:AFG8"/>
    <mergeCell ref="AFH8:AFN8"/>
    <mergeCell ref="AFO8:AFU8"/>
    <mergeCell ref="AFV8:AGB8"/>
    <mergeCell ref="AGC8:AGI8"/>
    <mergeCell ref="AGJ8:AGP8"/>
    <mergeCell ref="AGQ8:AGW8"/>
    <mergeCell ref="AGX8:AHD8"/>
    <mergeCell ref="AHE8:AHK8"/>
    <mergeCell ref="AHL8:AHR8"/>
    <mergeCell ref="AHS8:AHY8"/>
    <mergeCell ref="AHZ8:AIF8"/>
    <mergeCell ref="AIG8:AIM8"/>
    <mergeCell ref="AIN8:AIT8"/>
    <mergeCell ref="AIU8:AJA8"/>
    <mergeCell ref="AJB8:AJH8"/>
    <mergeCell ref="YO9:YU9"/>
    <mergeCell ref="YV9:ZB9"/>
    <mergeCell ref="ZC9:ZI9"/>
    <mergeCell ref="ZJ9:ZP9"/>
    <mergeCell ref="ZQ9:ZW9"/>
    <mergeCell ref="ZX9:AAD9"/>
    <mergeCell ref="AAE9:AAK9"/>
    <mergeCell ref="AAL9:AAR9"/>
    <mergeCell ref="AAS9:AAY9"/>
    <mergeCell ref="AAZ9:ABF9"/>
    <mergeCell ref="ABG9:ABM9"/>
    <mergeCell ref="ABN9:ABT9"/>
    <mergeCell ref="ABU9:ACA9"/>
    <mergeCell ref="ACB9:ACH9"/>
    <mergeCell ref="ACI9:ACO9"/>
    <mergeCell ref="ACP9:ACV9"/>
    <mergeCell ref="ACW9:ADC9"/>
    <mergeCell ref="ADD9:ADJ9"/>
    <mergeCell ref="ADK9:ADQ9"/>
    <mergeCell ref="ADR9:ADX9"/>
    <mergeCell ref="ADY9:AEE9"/>
    <mergeCell ref="AEF9:AEL9"/>
    <mergeCell ref="AEM9:AES9"/>
    <mergeCell ref="AET9:AEZ9"/>
    <mergeCell ref="AFA9:AFG9"/>
    <mergeCell ref="AFH9:AFN9"/>
    <mergeCell ref="AFO9:AFU9"/>
    <mergeCell ref="AFV9:AGB9"/>
    <mergeCell ref="AGC9:AGI9"/>
    <mergeCell ref="AGJ9:AGP9"/>
    <mergeCell ref="AGQ9:AGW9"/>
    <mergeCell ref="AGX9:AHD9"/>
    <mergeCell ref="AHE9:AHK9"/>
    <mergeCell ref="AHL9:AHR9"/>
    <mergeCell ref="AHS9:AHY9"/>
    <mergeCell ref="AHZ9:AIF9"/>
    <mergeCell ref="AIG9:AIM9"/>
    <mergeCell ref="AIN9:AIT9"/>
    <mergeCell ref="AIU9:AJA9"/>
    <mergeCell ref="AJB9:AJH9"/>
    <mergeCell ref="YO10:YU10"/>
    <mergeCell ref="YV10:ZB10"/>
    <mergeCell ref="ZC10:ZI10"/>
    <mergeCell ref="ZJ10:ZP10"/>
    <mergeCell ref="ZQ10:ZW10"/>
    <mergeCell ref="ZX10:AAD10"/>
    <mergeCell ref="AAE10:AAK10"/>
    <mergeCell ref="AAL10:AAR10"/>
    <mergeCell ref="AAS10:AAY10"/>
    <mergeCell ref="AAZ10:ABF10"/>
    <mergeCell ref="ABG10:ABM10"/>
    <mergeCell ref="ABN10:ABT10"/>
    <mergeCell ref="ABU10:ACA10"/>
    <mergeCell ref="ACB10:ACH10"/>
    <mergeCell ref="ACI10:ACO10"/>
    <mergeCell ref="ACP10:ACV10"/>
    <mergeCell ref="ACW10:ADC10"/>
    <mergeCell ref="ADD10:ADJ10"/>
    <mergeCell ref="ADK10:ADQ10"/>
    <mergeCell ref="ADR10:ADX10"/>
    <mergeCell ref="ADY10:AEE10"/>
    <mergeCell ref="AEF10:AEL10"/>
    <mergeCell ref="AEM10:AES10"/>
    <mergeCell ref="AET10:AEZ10"/>
    <mergeCell ref="AFA10:AFG10"/>
    <mergeCell ref="AFH10:AFN10"/>
    <mergeCell ref="AFO10:AFU10"/>
    <mergeCell ref="AFV10:AGB10"/>
    <mergeCell ref="AGC10:AGI10"/>
    <mergeCell ref="AGJ10:AGP10"/>
    <mergeCell ref="AGQ10:AGW10"/>
    <mergeCell ref="AGX10:AHD10"/>
    <mergeCell ref="AHE10:AHK10"/>
    <mergeCell ref="AHL10:AHR10"/>
    <mergeCell ref="AHS10:AHY10"/>
    <mergeCell ref="AHZ10:AIF10"/>
    <mergeCell ref="AIG10:AIM10"/>
    <mergeCell ref="AIN10:AIT10"/>
    <mergeCell ref="AIU10:AJA10"/>
    <mergeCell ref="AJB10:AJH10"/>
    <mergeCell ref="YO11:YU11"/>
    <mergeCell ref="YV11:ZB11"/>
    <mergeCell ref="ZC11:ZI11"/>
    <mergeCell ref="ZJ11:ZP11"/>
    <mergeCell ref="ZQ11:ZW11"/>
    <mergeCell ref="ZX11:AAD11"/>
    <mergeCell ref="AAE11:AAK11"/>
    <mergeCell ref="AAL11:AAR11"/>
    <mergeCell ref="AAS11:AAY11"/>
    <mergeCell ref="AAZ11:ABF11"/>
    <mergeCell ref="ABG11:ABM11"/>
    <mergeCell ref="ABN11:ABT11"/>
    <mergeCell ref="ABU11:ACA11"/>
    <mergeCell ref="ACB11:ACH11"/>
    <mergeCell ref="ACI11:ACO11"/>
    <mergeCell ref="ACP11:ACV11"/>
    <mergeCell ref="ACW11:ADC11"/>
    <mergeCell ref="ADD11:ADJ11"/>
    <mergeCell ref="ADK11:ADQ11"/>
    <mergeCell ref="ADR11:ADX11"/>
    <mergeCell ref="ADY11:AEE11"/>
    <mergeCell ref="AEF11:AEL11"/>
    <mergeCell ref="AJB11:AJH11"/>
    <mergeCell ref="AEM11:AES11"/>
    <mergeCell ref="AET11:AEZ11"/>
    <mergeCell ref="AFA11:AFG11"/>
    <mergeCell ref="AFH11:AFN11"/>
    <mergeCell ref="AFO11:AFU11"/>
    <mergeCell ref="AFV11:AGB11"/>
    <mergeCell ref="AGC11:AGI11"/>
    <mergeCell ref="AGJ11:AGP11"/>
    <mergeCell ref="AGQ11:AGW11"/>
    <mergeCell ref="AGX11:AHD11"/>
    <mergeCell ref="AHE11:AHK11"/>
    <mergeCell ref="AHL11:AHR11"/>
    <mergeCell ref="AHS11:AHY11"/>
    <mergeCell ref="AHZ11:AIF11"/>
    <mergeCell ref="AIG11:AIM11"/>
    <mergeCell ref="AIN11:AIT11"/>
    <mergeCell ref="AIU11:AJA11"/>
    <mergeCell ref="AJI1:AJO1"/>
    <mergeCell ref="AJP1:AJV1"/>
    <mergeCell ref="AJW1:AKC1"/>
    <mergeCell ref="AKD1:AKJ1"/>
    <mergeCell ref="AKK1:AKQ1"/>
    <mergeCell ref="AKR1:AKX1"/>
    <mergeCell ref="AKY1:ALE1"/>
    <mergeCell ref="ALF1:ALL1"/>
    <mergeCell ref="ALM1:ALS1"/>
    <mergeCell ref="AJI2:AJO2"/>
    <mergeCell ref="AJP2:AJV2"/>
    <mergeCell ref="AJW2:AKC2"/>
    <mergeCell ref="AKD2:AKJ2"/>
    <mergeCell ref="AKK2:AKQ2"/>
    <mergeCell ref="AKR2:AKX2"/>
    <mergeCell ref="AKY2:ALE2"/>
    <mergeCell ref="ALF2:ALL2"/>
    <mergeCell ref="ALM2:ALS2"/>
    <mergeCell ref="AJI3:AJO3"/>
    <mergeCell ref="AJP3:AJV3"/>
    <mergeCell ref="AJW3:AKC3"/>
    <mergeCell ref="AKD3:AKJ3"/>
    <mergeCell ref="AKK3:AKQ3"/>
    <mergeCell ref="AKR3:AKX3"/>
    <mergeCell ref="AKY3:ALE3"/>
    <mergeCell ref="ALF3:ALL3"/>
    <mergeCell ref="ALM3:ALS3"/>
    <mergeCell ref="AJI4:AJO4"/>
    <mergeCell ref="AJP4:AJV4"/>
    <mergeCell ref="AJW4:AKC4"/>
    <mergeCell ref="AKD4:AKJ4"/>
    <mergeCell ref="AKK4:AKQ4"/>
    <mergeCell ref="AKR4:AKX4"/>
    <mergeCell ref="AKY4:ALE4"/>
    <mergeCell ref="ALF4:ALL4"/>
    <mergeCell ref="ALM4:ALS4"/>
    <mergeCell ref="AJI5:AJO5"/>
    <mergeCell ref="AJP5:AJV5"/>
    <mergeCell ref="AJW5:AKC5"/>
    <mergeCell ref="AKD5:AKJ5"/>
    <mergeCell ref="AKK5:AKQ5"/>
    <mergeCell ref="AKR5:AKX5"/>
    <mergeCell ref="AKY5:ALE5"/>
    <mergeCell ref="ALF5:ALL5"/>
    <mergeCell ref="ALM5:ALS5"/>
    <mergeCell ref="AJI6:AJO6"/>
    <mergeCell ref="AJP6:AJV6"/>
    <mergeCell ref="AJW6:AKC6"/>
    <mergeCell ref="AKD6:AKJ6"/>
    <mergeCell ref="AKK6:AKQ6"/>
    <mergeCell ref="AKR6:AKX6"/>
    <mergeCell ref="AKY6:ALE6"/>
    <mergeCell ref="ALF6:ALL6"/>
    <mergeCell ref="ALM6:ALS6"/>
    <mergeCell ref="AJI7:AJO7"/>
    <mergeCell ref="AJP7:AJV7"/>
    <mergeCell ref="AJW7:AKC7"/>
    <mergeCell ref="AKD7:AKJ7"/>
    <mergeCell ref="AKK7:AKQ7"/>
    <mergeCell ref="AKR7:AKX7"/>
    <mergeCell ref="AKY7:ALE7"/>
    <mergeCell ref="ALF7:ALL7"/>
    <mergeCell ref="ALM7:ALS7"/>
    <mergeCell ref="AJI8:AJO8"/>
    <mergeCell ref="AJP8:AJV8"/>
    <mergeCell ref="AJW8:AKC8"/>
    <mergeCell ref="AKD8:AKJ8"/>
    <mergeCell ref="AKK8:AKQ8"/>
    <mergeCell ref="AKR8:AKX8"/>
    <mergeCell ref="AKY8:ALE8"/>
    <mergeCell ref="ALF8:ALL8"/>
    <mergeCell ref="ALM8:ALS8"/>
    <mergeCell ref="AJP9:AJV9"/>
    <mergeCell ref="AJW9:AKC9"/>
    <mergeCell ref="AKD9:AKJ9"/>
    <mergeCell ref="AKK9:AKQ9"/>
    <mergeCell ref="AKR9:AKX9"/>
    <mergeCell ref="AKY9:ALE9"/>
    <mergeCell ref="ALF9:ALL9"/>
    <mergeCell ref="ALM9:ALS9"/>
    <mergeCell ref="AJI10:AJO10"/>
    <mergeCell ref="AJP10:AJV10"/>
    <mergeCell ref="AJW10:AKC10"/>
    <mergeCell ref="AKD10:AKJ10"/>
    <mergeCell ref="AKK10:AKQ10"/>
    <mergeCell ref="AKR10:AKX10"/>
    <mergeCell ref="AKY10:ALE10"/>
    <mergeCell ref="ALF10:ALL10"/>
    <mergeCell ref="ALM10:ALS10"/>
    <mergeCell ref="AJI11:AJO11"/>
    <mergeCell ref="AJP11:AJV11"/>
    <mergeCell ref="AJW11:AKC11"/>
    <mergeCell ref="AKD11:AKJ11"/>
    <mergeCell ref="AKK11:AKQ11"/>
    <mergeCell ref="AKR11:AKX11"/>
    <mergeCell ref="AKY11:ALE11"/>
    <mergeCell ref="ALF11:ALL11"/>
    <mergeCell ref="ALM11:ALS11"/>
    <mergeCell ref="ALT1:ALZ1"/>
    <mergeCell ref="AMA1:AMG1"/>
    <mergeCell ref="ALT2:ALZ2"/>
    <mergeCell ref="AMA2:AMG2"/>
    <mergeCell ref="ALT3:ALZ3"/>
    <mergeCell ref="AMA3:AMG3"/>
    <mergeCell ref="ALT4:ALZ4"/>
    <mergeCell ref="AMA4:AMG4"/>
    <mergeCell ref="ALT5:ALZ5"/>
    <mergeCell ref="AMA5:AMG5"/>
    <mergeCell ref="ALT6:ALZ6"/>
    <mergeCell ref="AMA6:AMG6"/>
    <mergeCell ref="ALT7:ALZ7"/>
    <mergeCell ref="AMA7:AMG7"/>
    <mergeCell ref="ALT8:ALZ8"/>
    <mergeCell ref="AMA8:AMG8"/>
    <mergeCell ref="ALT9:ALZ9"/>
    <mergeCell ref="AMA9:AMG9"/>
    <mergeCell ref="ALT10:ALZ10"/>
    <mergeCell ref="AMA10:AMG10"/>
    <mergeCell ref="ALT11:ALZ11"/>
    <mergeCell ref="AMA11:AMG11"/>
    <mergeCell ref="AJI9:AJO9"/>
    <mergeCell ref="AMH1:AMN1"/>
    <mergeCell ref="AMH2:AMN2"/>
    <mergeCell ref="AMH3:AMN3"/>
    <mergeCell ref="AMH4:AMN4"/>
    <mergeCell ref="AMH5:AMN5"/>
    <mergeCell ref="AMH6:AMN6"/>
    <mergeCell ref="AMH7:AMN7"/>
    <mergeCell ref="AMH8:AMN8"/>
    <mergeCell ref="AMH9:AMN9"/>
    <mergeCell ref="AMH10:AMN10"/>
    <mergeCell ref="AMH11:AMN11"/>
    <mergeCell ref="AMO1:AMU1"/>
    <mergeCell ref="AMO2:AMU2"/>
    <mergeCell ref="AMO3:AMU3"/>
    <mergeCell ref="AMO4:AMU4"/>
    <mergeCell ref="AMO5:AMU5"/>
    <mergeCell ref="AMO6:AMU6"/>
    <mergeCell ref="AMO7:AMU7"/>
    <mergeCell ref="AMO8:AMU8"/>
    <mergeCell ref="AMO9:AMU9"/>
    <mergeCell ref="AMO10:AMU10"/>
    <mergeCell ref="AMO11:AMU11"/>
    <mergeCell ref="AMV1:ANB1"/>
    <mergeCell ref="AMV2:ANB2"/>
    <mergeCell ref="AMV3:ANB3"/>
    <mergeCell ref="AMV4:ANB4"/>
    <mergeCell ref="AMV5:ANB5"/>
    <mergeCell ref="AMV6:ANB6"/>
    <mergeCell ref="AMV7:ANB7"/>
    <mergeCell ref="AMV8:ANB8"/>
    <mergeCell ref="AMV9:ANB9"/>
    <mergeCell ref="AMV10:ANB10"/>
    <mergeCell ref="AMV11:ANB11"/>
    <mergeCell ref="ANC1:ANI1"/>
    <mergeCell ref="ANJ1:ANP1"/>
    <mergeCell ref="ANQ1:ANW1"/>
    <mergeCell ref="ANX1:AOD1"/>
    <mergeCell ref="AOE1:AOK1"/>
    <mergeCell ref="AOL1:AOR1"/>
    <mergeCell ref="ANC2:ANI2"/>
    <mergeCell ref="ANJ2:ANP2"/>
    <mergeCell ref="ANQ2:ANW2"/>
    <mergeCell ref="ANX2:AOD2"/>
    <mergeCell ref="AOE2:AOK2"/>
    <mergeCell ref="AOL2:AOR2"/>
    <mergeCell ref="ANC3:ANI3"/>
    <mergeCell ref="ANJ3:ANP3"/>
    <mergeCell ref="ANQ3:ANW3"/>
    <mergeCell ref="ANX3:AOD3"/>
    <mergeCell ref="AOE3:AOK3"/>
    <mergeCell ref="AOL3:AOR3"/>
    <mergeCell ref="ANC4:ANI4"/>
    <mergeCell ref="ANJ4:ANP4"/>
    <mergeCell ref="ANQ4:ANW4"/>
    <mergeCell ref="ANX4:AOD4"/>
    <mergeCell ref="AOE4:AOK4"/>
    <mergeCell ref="AOL4:AOR4"/>
    <mergeCell ref="ANC5:ANI5"/>
    <mergeCell ref="ANJ5:ANP5"/>
    <mergeCell ref="ANQ5:ANW5"/>
    <mergeCell ref="ANX5:AOD5"/>
    <mergeCell ref="AOE5:AOK5"/>
    <mergeCell ref="AOL5:AOR5"/>
    <mergeCell ref="ANC6:ANI6"/>
    <mergeCell ref="ANJ6:ANP6"/>
    <mergeCell ref="ANQ6:ANW6"/>
    <mergeCell ref="ANX6:AOD6"/>
    <mergeCell ref="AOE6:AOK6"/>
    <mergeCell ref="AOL6:AOR6"/>
    <mergeCell ref="ANC7:ANI7"/>
    <mergeCell ref="ANJ7:ANP7"/>
    <mergeCell ref="ANQ7:ANW7"/>
    <mergeCell ref="ANX7:AOD7"/>
    <mergeCell ref="AOE7:AOK7"/>
    <mergeCell ref="AOL7:AOR7"/>
    <mergeCell ref="ANC11:ANI11"/>
    <mergeCell ref="ANJ11:ANP11"/>
    <mergeCell ref="ANQ11:ANW11"/>
    <mergeCell ref="ANX11:AOD11"/>
    <mergeCell ref="AOE11:AOK11"/>
    <mergeCell ref="AOL11:AOR11"/>
    <mergeCell ref="ANC8:ANI8"/>
    <mergeCell ref="ANJ8:ANP8"/>
    <mergeCell ref="ANQ8:ANW8"/>
    <mergeCell ref="ANX8:AOD8"/>
    <mergeCell ref="AOE8:AOK8"/>
    <mergeCell ref="AOL8:AOR8"/>
    <mergeCell ref="ANC9:ANI9"/>
    <mergeCell ref="ANJ9:ANP9"/>
    <mergeCell ref="ANQ9:ANW9"/>
    <mergeCell ref="ANX9:AOD9"/>
    <mergeCell ref="AOE9:AOK9"/>
    <mergeCell ref="AOL9:AOR9"/>
    <mergeCell ref="ANC10:ANI10"/>
    <mergeCell ref="ANJ10:ANP10"/>
    <mergeCell ref="ANQ10:ANW10"/>
    <mergeCell ref="ANX10:AOD10"/>
    <mergeCell ref="AOE10:AOK10"/>
    <mergeCell ref="AOL10:AOR10"/>
  </mergeCells>
  <conditionalFormatting sqref="A12:XFD12">
    <cfRule type="timePeriod" dxfId="37" priority="127" timePeriod="today">
      <formula>FLOOR(A12,1)=TODAY()</formula>
    </cfRule>
  </conditionalFormatting>
  <conditionalFormatting sqref="D59:D65">
    <cfRule type="cellIs" dxfId="36" priority="2" operator="lessThan">
      <formula>0.01</formula>
    </cfRule>
  </conditionalFormatting>
  <conditionalFormatting sqref="JD46:JJ46">
    <cfRule type="cellIs" dxfId="35" priority="135" operator="lessThan">
      <formula>0.01</formula>
    </cfRule>
  </conditionalFormatting>
  <conditionalFormatting sqref="MZ13:ND25 NG13:NK25 NN13:NR25 NU13:NY25 OB13:OF25 OI13:OM25 OP13:OT25 PK13:PO25 PR13:PV25 PY13:QC25 QF13:QJ25 ACI35:ACM35 ACJ36:ACL37 JF47:JJ58 ACI52:ACM52 ACI58:ACM65">
    <cfRule type="cellIs" dxfId="34" priority="11" operator="lessThan">
      <formula>0.01</formula>
    </cfRule>
  </conditionalFormatting>
  <conditionalFormatting sqref="OW31:PH31">
    <cfRule type="cellIs" dxfId="33" priority="132" operator="lessThan">
      <formula>0.01</formula>
    </cfRule>
  </conditionalFormatting>
  <conditionalFormatting sqref="SU29">
    <cfRule type="cellIs" dxfId="32" priority="125" operator="lessThan">
      <formula>0.01</formula>
    </cfRule>
  </conditionalFormatting>
  <conditionalFormatting sqref="ACI34:ACL35 ACM34:ACM37 H59:L65 O59:S65 V59:Z65 AC59:AG65 AJ59:AN65 AQ59:AU65 AX59:BB65 BE59:BI65 BL59:BP65 BS59:BW65 BZ59:CD65 CG59:CK65 CN59:CR65 CU59:CY65 DB59:DF65 DI59:DM65 DP59:DT65 DW59:EA65 ED59:EH65 EK59:EO65 EY59:FC65 FF59:FJ65 FM59:JJ65">
    <cfRule type="cellIs" dxfId="31" priority="3" operator="lessThan">
      <formula>0.01</formula>
    </cfRule>
  </conditionalFormatting>
  <conditionalFormatting sqref="ACI13:ACM33 AOS13:XFD33 JF13:JJ45 A13:E58 G13:BG58 BK13:BO58 BR13:BV58 BY13:CC58 CF13:CJ58 CM13:CQ58 CT13:CX58 DA13:DE58 DH13:DL58 DO13:DS58 DV13:DZ58 EC13:EG58 EJ13:EN58 EQ13:EU58 EX13:FB58 FE13:FI58 FL13:FP58 FS13:FW58 FZ13:GD58 GG13:GK58 GN13:GR58 GU13:GY58 HB13:HF58 HI13:HM58 HP13:HT58 HW13:IA58 ID13:IH58 IK13:IO58 IR13:IV58 IY13:JC58 JM13:JQ65 JT13:JX65 KA13:KE65 KH13:KI65 KL13:KL65 KO13:KP65 KR13:KS65 KW13:KZ65 LC13:LG65 LJ13:LN65 LQ13:LU65 LX13:MB65 ME13:MI65 ML13:MP65 MS13:MW65 OW13:PA65 PD13:PH65 QM13:QQ65 QT13:QX65 RA13:RE65 RH13:RL65 RO13:RS65 RV13:RZ65 SC13:SG65 SJ13:SN65 SQ13:SU65 SX13:TB65 TE13:TI65 TL13:TP65 TS13:TW65 TZ13:UD65 UG13:UK65 UN13:UR65 UU13:UY65 VB13:VF65 VI13:VM65 VP13:VT65 VW13:WA65 WD13:WH65 WK13:WO65 WR13:WV65 WY13:XC65 XF13:XJ65 XM13:XQ65 XT13:XX65 YA13:YE65 YH13:YL65 YO13:YS65 YV13:YZ65 ZC13:ZG65 ZJ13:ZN65 ZQ13:ZU65 ZX13:AAB65 AAE13:AAI65 AAL13:AAP65 AAS13:AAW65 AAZ13:ABD65 ABG13:ABK65 ABN13:ABR65 ABU13:ABY65 ACB13:ACF65 ACP13:ACT65 ACW13:ADA65 ADD13:ADH65 ADK13:ADO65 ADR13:ADV65 ADY13:AEC65 AEF13:AEJ65 AEM13:AEQ65 AET13:AEX65 AFA13:AFE65 AFH13:AFL65 AFO13:AFS65 AFV13:AFZ65 AGC13:AGG65 AGJ13:AGN65 AGX13:AHB65 AHE13:AHI65 AHL13:AHP65 AHS13:AHW65 AHZ13:AID65 AIG13:AIK65 AIN13:AIR65 AIU13:AIY65 AJB13:AJF65 AJI13:AJM65 AJP13:AJT65 AJW13:AKA65 AKD13:AKH65 AKK13:AKO65 AKR13:AKV65 AKY13:ALC65 ALF13:ALJ65 ALM13:ALQ65 ALT13:ALX65 AMA13:AME65 AMH13:AML65 AMO13:AMS65 AMV13:AMZ65 ANC13:ANG65 ANJ13:ANN65 ANQ13:ANU65 ANX13:AOB65 AOE13:AOI65 AOL13:AOP65 MZ27:ND65 NG27:NK65 NN27:NR65 NU27:NY65 OB27:OF65 OI27:OM65 OP27:OT65 PK27:PO65 PR27:PV65 PY27:QC65 QF27:QJ65 AOX34:XFD58 AOS34:AOW65 ACI36:ACI57 ACJ38:ACM57 ER59:EV65 AGQ13:AGU65">
    <cfRule type="cellIs" dxfId="30" priority="4" operator="lessThan">
      <formula>0.01</formula>
    </cfRule>
  </conditionalFormatting>
  <pageMargins left="0.7" right="0.7" top="0.75" bottom="0.75" header="0.3" footer="0.3"/>
  <pageSetup paperSize="9" orientation="portrait" horizontalDpi="300" verticalDpi="300" r:id="rId1"/>
  <headerFooter>
    <oddFooter xml:space="preserve">&amp;L_x000D_&amp;1#&amp;"Calibri"&amp;10&amp;K000000 Classified as C2 - General Business </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E87B-3681-4206-A8F9-89E596567C03}">
  <dimension ref="A1:J69"/>
  <sheetViews>
    <sheetView topLeftCell="A31" workbookViewId="0">
      <selection activeCell="B54" sqref="B54"/>
    </sheetView>
  </sheetViews>
  <sheetFormatPr defaultColWidth="8.85546875" defaultRowHeight="15"/>
  <cols>
    <col min="1" max="1" width="43.42578125" bestFit="1" customWidth="1"/>
    <col min="2" max="2" width="25.7109375" bestFit="1" customWidth="1"/>
    <col min="3" max="6" width="11.7109375" customWidth="1"/>
    <col min="7" max="7" width="125" customWidth="1"/>
  </cols>
  <sheetData>
    <row r="1" spans="1:10" s="398" customFormat="1">
      <c r="A1" s="398" t="s">
        <v>49</v>
      </c>
      <c r="B1" s="398" t="s">
        <v>50</v>
      </c>
      <c r="C1" s="398" t="s">
        <v>51</v>
      </c>
      <c r="D1" s="398" t="s">
        <v>227</v>
      </c>
      <c r="E1" s="398" t="s">
        <v>228</v>
      </c>
      <c r="F1" s="398" t="s">
        <v>229</v>
      </c>
      <c r="G1" s="398" t="s">
        <v>230</v>
      </c>
    </row>
    <row r="2" spans="1:10">
      <c r="A2" t="s">
        <v>231</v>
      </c>
      <c r="B2" t="s">
        <v>232</v>
      </c>
      <c r="C2" t="s">
        <v>5</v>
      </c>
      <c r="G2" t="s">
        <v>233</v>
      </c>
    </row>
    <row r="3" spans="1:10" s="400" customFormat="1">
      <c r="A3" s="400" t="s">
        <v>234</v>
      </c>
      <c r="B3" s="400" t="s">
        <v>235</v>
      </c>
      <c r="C3" s="400" t="s">
        <v>5</v>
      </c>
      <c r="G3" s="400" t="s">
        <v>236</v>
      </c>
    </row>
    <row r="4" spans="1:10" ht="21" customHeight="1">
      <c r="A4" s="406" t="s">
        <v>237</v>
      </c>
      <c r="B4" t="s">
        <v>235</v>
      </c>
      <c r="C4" t="s">
        <v>5</v>
      </c>
      <c r="G4" t="s">
        <v>238</v>
      </c>
      <c r="J4" s="404" t="s">
        <v>239</v>
      </c>
    </row>
    <row r="5" spans="1:10">
      <c r="A5" t="s">
        <v>240</v>
      </c>
      <c r="B5" t="s">
        <v>241</v>
      </c>
      <c r="C5" t="s">
        <v>5</v>
      </c>
      <c r="G5" t="s">
        <v>242</v>
      </c>
    </row>
    <row r="6" spans="1:10">
      <c r="A6" s="401" t="s">
        <v>243</v>
      </c>
      <c r="B6" t="s">
        <v>235</v>
      </c>
      <c r="C6" t="s">
        <v>5</v>
      </c>
      <c r="G6" s="395" t="s">
        <v>244</v>
      </c>
    </row>
    <row r="7" spans="1:10">
      <c r="A7" s="406" t="s">
        <v>245</v>
      </c>
      <c r="B7" t="s">
        <v>235</v>
      </c>
      <c r="C7" t="s">
        <v>5</v>
      </c>
      <c r="G7" s="395" t="s">
        <v>246</v>
      </c>
    </row>
    <row r="8" spans="1:10">
      <c r="A8" t="s">
        <v>247</v>
      </c>
      <c r="B8" t="s">
        <v>235</v>
      </c>
      <c r="C8" t="s">
        <v>5</v>
      </c>
      <c r="G8" s="395" t="s">
        <v>248</v>
      </c>
    </row>
    <row r="9" spans="1:10">
      <c r="A9" t="s">
        <v>249</v>
      </c>
      <c r="B9" t="s">
        <v>250</v>
      </c>
      <c r="C9" t="s">
        <v>5</v>
      </c>
      <c r="G9" s="395" t="s">
        <v>244</v>
      </c>
    </row>
    <row r="10" spans="1:10">
      <c r="A10" t="s">
        <v>251</v>
      </c>
      <c r="B10" t="s">
        <v>250</v>
      </c>
      <c r="C10" t="s">
        <v>5</v>
      </c>
      <c r="G10" s="395" t="s">
        <v>252</v>
      </c>
    </row>
    <row r="11" spans="1:10">
      <c r="A11" t="s">
        <v>253</v>
      </c>
      <c r="B11" t="s">
        <v>235</v>
      </c>
      <c r="C11" t="s">
        <v>5</v>
      </c>
      <c r="G11" s="395" t="s">
        <v>254</v>
      </c>
    </row>
    <row r="12" spans="1:10">
      <c r="A12" s="406" t="s">
        <v>255</v>
      </c>
      <c r="B12" t="s">
        <v>235</v>
      </c>
      <c r="C12" t="s">
        <v>5</v>
      </c>
      <c r="G12" s="395" t="s">
        <v>256</v>
      </c>
    </row>
    <row r="13" spans="1:10">
      <c r="A13" s="406" t="s">
        <v>257</v>
      </c>
      <c r="B13" t="s">
        <v>235</v>
      </c>
      <c r="C13" t="s">
        <v>5</v>
      </c>
      <c r="G13" s="395" t="s">
        <v>256</v>
      </c>
    </row>
    <row r="14" spans="1:10">
      <c r="A14" t="s">
        <v>258</v>
      </c>
      <c r="B14" t="s">
        <v>259</v>
      </c>
      <c r="C14" t="s">
        <v>5</v>
      </c>
      <c r="G14" t="s">
        <v>260</v>
      </c>
    </row>
    <row r="15" spans="1:10">
      <c r="A15" t="s">
        <v>261</v>
      </c>
      <c r="B15" t="s">
        <v>259</v>
      </c>
      <c r="C15" t="s">
        <v>5</v>
      </c>
      <c r="G15" t="s">
        <v>262</v>
      </c>
    </row>
    <row r="16" spans="1:10">
      <c r="A16" t="s">
        <v>263</v>
      </c>
      <c r="B16" t="s">
        <v>259</v>
      </c>
      <c r="C16" t="s">
        <v>5</v>
      </c>
      <c r="G16" t="s">
        <v>264</v>
      </c>
    </row>
    <row r="17" spans="1:7">
      <c r="A17" t="s">
        <v>265</v>
      </c>
      <c r="B17" t="s">
        <v>266</v>
      </c>
      <c r="C17" t="s">
        <v>5</v>
      </c>
      <c r="G17" t="s">
        <v>267</v>
      </c>
    </row>
    <row r="18" spans="1:7">
      <c r="A18" t="s">
        <v>268</v>
      </c>
      <c r="B18" t="s">
        <v>250</v>
      </c>
      <c r="C18" t="s">
        <v>6</v>
      </c>
      <c r="G18" t="s">
        <v>269</v>
      </c>
    </row>
    <row r="19" spans="1:7">
      <c r="A19" t="s">
        <v>270</v>
      </c>
      <c r="B19" t="s">
        <v>250</v>
      </c>
      <c r="C19" t="s">
        <v>6</v>
      </c>
      <c r="G19" t="s">
        <v>271</v>
      </c>
    </row>
    <row r="20" spans="1:7">
      <c r="A20" t="s">
        <v>272</v>
      </c>
      <c r="B20" t="s">
        <v>250</v>
      </c>
      <c r="C20" t="s">
        <v>6</v>
      </c>
      <c r="G20" t="s">
        <v>273</v>
      </c>
    </row>
    <row r="21" spans="1:7">
      <c r="A21" t="s">
        <v>274</v>
      </c>
      <c r="B21" t="s">
        <v>232</v>
      </c>
      <c r="C21" t="s">
        <v>6</v>
      </c>
      <c r="G21" t="s">
        <v>275</v>
      </c>
    </row>
    <row r="22" spans="1:7">
      <c r="A22" t="s">
        <v>276</v>
      </c>
      <c r="B22" t="s">
        <v>235</v>
      </c>
      <c r="C22" t="s">
        <v>6</v>
      </c>
      <c r="G22" t="s">
        <v>277</v>
      </c>
    </row>
    <row r="23" spans="1:7">
      <c r="A23" t="s">
        <v>278</v>
      </c>
      <c r="B23" t="s">
        <v>235</v>
      </c>
      <c r="C23" t="s">
        <v>6</v>
      </c>
      <c r="G23" t="s">
        <v>279</v>
      </c>
    </row>
    <row r="24" spans="1:7">
      <c r="A24" t="s">
        <v>280</v>
      </c>
      <c r="B24" t="s">
        <v>259</v>
      </c>
      <c r="C24" t="s">
        <v>6</v>
      </c>
      <c r="G24" t="s">
        <v>281</v>
      </c>
    </row>
    <row r="25" spans="1:7">
      <c r="A25" t="s">
        <v>282</v>
      </c>
      <c r="B25" t="s">
        <v>259</v>
      </c>
      <c r="C25" t="s">
        <v>6</v>
      </c>
      <c r="G25" t="s">
        <v>281</v>
      </c>
    </row>
    <row r="26" spans="1:7">
      <c r="A26" t="s">
        <v>283</v>
      </c>
      <c r="B26" t="s">
        <v>259</v>
      </c>
      <c r="C26" t="s">
        <v>6</v>
      </c>
      <c r="G26" t="s">
        <v>281</v>
      </c>
    </row>
    <row r="27" spans="1:7">
      <c r="A27" t="s">
        <v>284</v>
      </c>
      <c r="B27" t="s">
        <v>250</v>
      </c>
      <c r="C27" t="s">
        <v>7</v>
      </c>
      <c r="G27" t="s">
        <v>285</v>
      </c>
    </row>
    <row r="28" spans="1:7">
      <c r="A28" t="s">
        <v>286</v>
      </c>
      <c r="B28" t="s">
        <v>250</v>
      </c>
      <c r="C28" t="s">
        <v>7</v>
      </c>
      <c r="G28" t="s">
        <v>287</v>
      </c>
    </row>
    <row r="29" spans="1:7">
      <c r="A29" t="s">
        <v>288</v>
      </c>
      <c r="B29" t="s">
        <v>235</v>
      </c>
      <c r="C29" t="s">
        <v>5</v>
      </c>
      <c r="G29" t="s">
        <v>289</v>
      </c>
    </row>
    <row r="30" spans="1:7">
      <c r="A30" t="s">
        <v>288</v>
      </c>
      <c r="B30" t="s">
        <v>235</v>
      </c>
      <c r="C30" t="s">
        <v>7</v>
      </c>
      <c r="G30" t="s">
        <v>290</v>
      </c>
    </row>
    <row r="31" spans="1:7">
      <c r="A31" t="s">
        <v>291</v>
      </c>
      <c r="B31" t="s">
        <v>235</v>
      </c>
      <c r="C31" t="s">
        <v>7</v>
      </c>
      <c r="G31" t="s">
        <v>292</v>
      </c>
    </row>
    <row r="32" spans="1:7">
      <c r="A32" t="s">
        <v>293</v>
      </c>
      <c r="B32" t="s">
        <v>235</v>
      </c>
      <c r="C32" t="s">
        <v>7</v>
      </c>
      <c r="G32" t="s">
        <v>294</v>
      </c>
    </row>
    <row r="33" spans="1:7">
      <c r="A33" t="s">
        <v>295</v>
      </c>
      <c r="B33" t="s">
        <v>241</v>
      </c>
      <c r="C33" t="s">
        <v>7</v>
      </c>
      <c r="G33" t="s">
        <v>296</v>
      </c>
    </row>
    <row r="34" spans="1:7">
      <c r="A34" t="s">
        <v>297</v>
      </c>
      <c r="B34" t="s">
        <v>266</v>
      </c>
      <c r="C34" t="s">
        <v>7</v>
      </c>
      <c r="G34" t="s">
        <v>298</v>
      </c>
    </row>
    <row r="35" spans="1:7">
      <c r="A35" t="s">
        <v>299</v>
      </c>
      <c r="B35" t="s">
        <v>235</v>
      </c>
      <c r="C35" t="s">
        <v>7</v>
      </c>
      <c r="G35" t="s">
        <v>300</v>
      </c>
    </row>
    <row r="36" spans="1:7">
      <c r="A36" t="s">
        <v>301</v>
      </c>
      <c r="B36" t="s">
        <v>232</v>
      </c>
      <c r="C36" t="s">
        <v>7</v>
      </c>
      <c r="G36" t="s">
        <v>302</v>
      </c>
    </row>
    <row r="37" spans="1:7">
      <c r="A37" t="s">
        <v>303</v>
      </c>
      <c r="B37" t="s">
        <v>259</v>
      </c>
      <c r="C37" t="s">
        <v>7</v>
      </c>
      <c r="G37" t="s">
        <v>304</v>
      </c>
    </row>
    <row r="38" spans="1:7">
      <c r="A38" t="s">
        <v>305</v>
      </c>
      <c r="B38" t="s">
        <v>259</v>
      </c>
      <c r="C38" t="s">
        <v>7</v>
      </c>
      <c r="G38" t="s">
        <v>306</v>
      </c>
    </row>
    <row r="39" spans="1:7">
      <c r="A39" t="s">
        <v>307</v>
      </c>
      <c r="B39" t="s">
        <v>259</v>
      </c>
      <c r="C39" t="s">
        <v>7</v>
      </c>
      <c r="G39" t="s">
        <v>304</v>
      </c>
    </row>
    <row r="40" spans="1:7">
      <c r="A40" t="s">
        <v>308</v>
      </c>
      <c r="B40" t="s">
        <v>259</v>
      </c>
      <c r="C40" t="s">
        <v>7</v>
      </c>
      <c r="G40" t="s">
        <v>306</v>
      </c>
    </row>
    <row r="41" spans="1:7">
      <c r="A41" t="s">
        <v>309</v>
      </c>
      <c r="B41" t="s">
        <v>250</v>
      </c>
      <c r="C41" t="s">
        <v>8</v>
      </c>
      <c r="G41" t="s">
        <v>310</v>
      </c>
    </row>
    <row r="42" spans="1:7">
      <c r="A42" t="s">
        <v>311</v>
      </c>
      <c r="B42" t="s">
        <v>312</v>
      </c>
      <c r="C42" t="s">
        <v>8</v>
      </c>
      <c r="G42" t="s">
        <v>313</v>
      </c>
    </row>
    <row r="43" spans="1:7">
      <c r="A43" t="s">
        <v>314</v>
      </c>
      <c r="B43" t="s">
        <v>235</v>
      </c>
      <c r="C43" t="s">
        <v>8</v>
      </c>
      <c r="G43" t="s">
        <v>315</v>
      </c>
    </row>
    <row r="44" spans="1:7">
      <c r="A44" t="s">
        <v>316</v>
      </c>
      <c r="B44" t="s">
        <v>235</v>
      </c>
      <c r="C44" t="s">
        <v>8</v>
      </c>
      <c r="G44" t="s">
        <v>317</v>
      </c>
    </row>
    <row r="45" spans="1:7" ht="13.5" customHeight="1">
      <c r="A45" t="s">
        <v>318</v>
      </c>
      <c r="B45" t="s">
        <v>259</v>
      </c>
      <c r="C45" t="s">
        <v>8</v>
      </c>
    </row>
    <row r="46" spans="1:7">
      <c r="A46" t="s">
        <v>319</v>
      </c>
      <c r="B46" t="s">
        <v>232</v>
      </c>
      <c r="C46" t="s">
        <v>9</v>
      </c>
      <c r="G46" t="s">
        <v>320</v>
      </c>
    </row>
    <row r="47" spans="1:7">
      <c r="A47" t="s">
        <v>321</v>
      </c>
      <c r="B47" t="s">
        <v>322</v>
      </c>
      <c r="C47" t="s">
        <v>9</v>
      </c>
      <c r="G47" t="s">
        <v>323</v>
      </c>
    </row>
    <row r="48" spans="1:7">
      <c r="A48" t="s">
        <v>321</v>
      </c>
      <c r="B48" t="s">
        <v>235</v>
      </c>
      <c r="C48" t="s">
        <v>9</v>
      </c>
      <c r="G48" t="s">
        <v>323</v>
      </c>
    </row>
    <row r="49" spans="1:7">
      <c r="A49" t="s">
        <v>321</v>
      </c>
      <c r="B49" t="s">
        <v>241</v>
      </c>
      <c r="C49" t="s">
        <v>9</v>
      </c>
      <c r="G49" t="s">
        <v>323</v>
      </c>
    </row>
    <row r="50" spans="1:7">
      <c r="A50" t="s">
        <v>321</v>
      </c>
      <c r="B50" t="s">
        <v>241</v>
      </c>
      <c r="C50" t="s">
        <v>9</v>
      </c>
      <c r="G50" t="s">
        <v>323</v>
      </c>
    </row>
    <row r="51" spans="1:7">
      <c r="A51" t="s">
        <v>321</v>
      </c>
      <c r="B51" t="s">
        <v>250</v>
      </c>
      <c r="C51" t="s">
        <v>9</v>
      </c>
      <c r="G51" t="s">
        <v>323</v>
      </c>
    </row>
    <row r="52" spans="1:7">
      <c r="A52" t="s">
        <v>321</v>
      </c>
      <c r="B52" t="s">
        <v>241</v>
      </c>
      <c r="C52" t="s">
        <v>9</v>
      </c>
      <c r="G52" t="s">
        <v>323</v>
      </c>
    </row>
    <row r="53" spans="1:7">
      <c r="A53" t="s">
        <v>205</v>
      </c>
      <c r="B53" t="s">
        <v>266</v>
      </c>
      <c r="C53" t="s">
        <v>9</v>
      </c>
      <c r="G53" t="s">
        <v>320</v>
      </c>
    </row>
    <row r="54" spans="1:7">
      <c r="A54" t="s">
        <v>157</v>
      </c>
      <c r="B54" t="s">
        <v>259</v>
      </c>
      <c r="C54" t="s">
        <v>9</v>
      </c>
      <c r="G54" t="s">
        <v>320</v>
      </c>
    </row>
    <row r="55" spans="1:7">
      <c r="A55" t="s">
        <v>324</v>
      </c>
      <c r="B55" t="s">
        <v>259</v>
      </c>
      <c r="C55" t="s">
        <v>9</v>
      </c>
      <c r="G55" t="s">
        <v>320</v>
      </c>
    </row>
    <row r="56" spans="1:7">
      <c r="A56" t="s">
        <v>325</v>
      </c>
      <c r="B56" t="s">
        <v>326</v>
      </c>
      <c r="C56" t="s">
        <v>327</v>
      </c>
      <c r="G56" t="s">
        <v>269</v>
      </c>
    </row>
    <row r="57" spans="1:7">
      <c r="A57" t="s">
        <v>328</v>
      </c>
      <c r="B57" t="s">
        <v>329</v>
      </c>
      <c r="C57" t="s">
        <v>327</v>
      </c>
    </row>
    <row r="58" spans="1:7">
      <c r="A58" t="s">
        <v>330</v>
      </c>
      <c r="B58" t="s">
        <v>331</v>
      </c>
      <c r="C58" t="s">
        <v>327</v>
      </c>
    </row>
    <row r="59" spans="1:7">
      <c r="A59" t="s">
        <v>332</v>
      </c>
      <c r="B59" t="s">
        <v>333</v>
      </c>
      <c r="C59" t="s">
        <v>327</v>
      </c>
    </row>
    <row r="60" spans="1:7">
      <c r="A60" t="s">
        <v>334</v>
      </c>
      <c r="B60" t="s">
        <v>333</v>
      </c>
      <c r="C60" t="s">
        <v>327</v>
      </c>
    </row>
    <row r="61" spans="1:7">
      <c r="A61" t="s">
        <v>335</v>
      </c>
      <c r="B61" t="s">
        <v>333</v>
      </c>
      <c r="C61" t="s">
        <v>327</v>
      </c>
    </row>
    <row r="62" spans="1:7">
      <c r="A62" t="s">
        <v>336</v>
      </c>
      <c r="B62" t="s">
        <v>333</v>
      </c>
      <c r="C62" t="s">
        <v>327</v>
      </c>
    </row>
    <row r="63" spans="1:7">
      <c r="A63" t="s">
        <v>337</v>
      </c>
      <c r="B63" t="s">
        <v>338</v>
      </c>
      <c r="C63" t="s">
        <v>327</v>
      </c>
    </row>
    <row r="64" spans="1:7">
      <c r="A64" t="s">
        <v>339</v>
      </c>
      <c r="B64" t="s">
        <v>331</v>
      </c>
      <c r="C64" t="s">
        <v>327</v>
      </c>
    </row>
    <row r="65" spans="1:7">
      <c r="A65" t="s">
        <v>340</v>
      </c>
      <c r="B65" t="s">
        <v>341</v>
      </c>
      <c r="C65" t="s">
        <v>342</v>
      </c>
      <c r="G65" t="s">
        <v>343</v>
      </c>
    </row>
    <row r="66" spans="1:7">
      <c r="A66" t="s">
        <v>216</v>
      </c>
      <c r="B66" t="s">
        <v>341</v>
      </c>
      <c r="C66" t="s">
        <v>342</v>
      </c>
      <c r="G66" t="s">
        <v>344</v>
      </c>
    </row>
    <row r="67" spans="1:7">
      <c r="A67" t="s">
        <v>213</v>
      </c>
      <c r="B67" t="s">
        <v>341</v>
      </c>
      <c r="C67" t="s">
        <v>342</v>
      </c>
      <c r="G67" t="s">
        <v>345</v>
      </c>
    </row>
    <row r="68" spans="1:7">
      <c r="A68" t="s">
        <v>219</v>
      </c>
      <c r="B68" t="s">
        <v>346</v>
      </c>
      <c r="C68" t="s">
        <v>342</v>
      </c>
      <c r="G68" t="s">
        <v>347</v>
      </c>
    </row>
    <row r="69" spans="1:7">
      <c r="A69" t="s">
        <v>221</v>
      </c>
      <c r="B69" t="s">
        <v>346</v>
      </c>
      <c r="C69" t="s">
        <v>342</v>
      </c>
      <c r="G69" t="s">
        <v>348</v>
      </c>
    </row>
  </sheetData>
  <autoFilter ref="A1:G69" xr:uid="{B0A6E87B-3681-4206-A8F9-89E596567C03}"/>
  <pageMargins left="0.7" right="0.7" top="0.75" bottom="0.75" header="0.3" footer="0.3"/>
  <headerFooter>
    <oddFooter xml:space="preserve">&amp;L_x000D_&amp;1#&amp;"Calibri"&amp;10&amp;K000000 Classified as C2 - General Business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7171-9740-4A44-AC41-BB3CB1FE9B50}">
  <sheetPr>
    <tabColor theme="9" tint="0.39997558519241921"/>
  </sheetPr>
  <dimension ref="A2:AN62"/>
  <sheetViews>
    <sheetView showGridLines="0" zoomScale="90" zoomScaleNormal="90" workbookViewId="0">
      <pane xSplit="4" ySplit="4" topLeftCell="E55" activePane="bottomRight" state="frozen"/>
      <selection pane="bottomRight" activeCell="I60" sqref="I60"/>
      <selection pane="bottomLeft" activeCell="A5" sqref="A5"/>
      <selection pane="topRight" activeCell="E1" sqref="E1"/>
    </sheetView>
  </sheetViews>
  <sheetFormatPr defaultColWidth="9.28515625" defaultRowHeight="15" customHeight="1" outlineLevelRow="1" outlineLevelCol="1"/>
  <cols>
    <col min="1" max="1" width="1.28515625" style="812" customWidth="1"/>
    <col min="2" max="2" width="14.28515625" style="813" customWidth="1"/>
    <col min="3" max="3" width="9.28515625" style="813" customWidth="1" outlineLevel="1"/>
    <col min="4" max="4" width="9.28515625" style="814" customWidth="1" outlineLevel="1"/>
    <col min="5" max="5" width="8.28515625" style="815" customWidth="1"/>
    <col min="6" max="6" width="28.28515625" style="815" customWidth="1"/>
    <col min="7" max="7" width="10.28515625" style="815" customWidth="1"/>
    <col min="8" max="8" width="8.28515625" style="815" customWidth="1"/>
    <col min="9" max="9" width="28.28515625" style="815" customWidth="1"/>
    <col min="10" max="10" width="10.28515625" style="815" customWidth="1"/>
    <col min="11" max="11" width="8.28515625" style="815" customWidth="1"/>
    <col min="12" max="12" width="28.28515625" style="815" customWidth="1"/>
    <col min="13" max="13" width="10.28515625" style="815" customWidth="1"/>
    <col min="14" max="14" width="8.28515625" style="815" customWidth="1"/>
    <col min="15" max="15" width="28.28515625" style="815" customWidth="1"/>
    <col min="16" max="16" width="10.28515625" style="815" customWidth="1"/>
    <col min="17" max="17" width="8.28515625" style="815" customWidth="1"/>
    <col min="18" max="18" width="28.28515625" style="815" customWidth="1"/>
    <col min="19" max="19" width="10.28515625" style="815" customWidth="1"/>
    <col min="20" max="20" width="8.28515625" style="815" customWidth="1"/>
    <col min="21" max="21" width="28.28515625" style="815" customWidth="1"/>
    <col min="22" max="22" width="10.28515625" style="815" customWidth="1"/>
    <col min="23" max="23" width="8.28515625" style="815" customWidth="1"/>
    <col min="24" max="24" width="28.28515625" style="815" customWidth="1"/>
    <col min="25" max="25" width="10.28515625" style="815" customWidth="1"/>
    <col min="26" max="26" width="8.28515625" style="815" customWidth="1"/>
    <col min="27" max="27" width="28.28515625" style="815" customWidth="1"/>
    <col min="28" max="28" width="10.28515625" style="815" customWidth="1"/>
    <col min="29" max="29" width="8.28515625" style="815" customWidth="1"/>
    <col min="30" max="30" width="28.28515625" style="815" customWidth="1"/>
    <col min="31" max="31" width="10.28515625" style="815" customWidth="1"/>
    <col min="32" max="32" width="8.28515625" style="815" customWidth="1"/>
    <col min="33" max="33" width="28.28515625" style="815" customWidth="1"/>
    <col min="34" max="34" width="10.28515625" style="815" customWidth="1"/>
    <col min="35" max="35" width="8.28515625" style="815" customWidth="1"/>
    <col min="36" max="36" width="28.28515625" style="815" customWidth="1"/>
    <col min="37" max="37" width="10.28515625" style="815" customWidth="1"/>
    <col min="38" max="38" width="8.28515625" style="815" customWidth="1"/>
    <col min="39" max="39" width="28.28515625" style="815" customWidth="1"/>
    <col min="40" max="40" width="10.28515625" style="815" customWidth="1"/>
    <col min="41" max="16384" width="9.28515625" style="812"/>
  </cols>
  <sheetData>
    <row r="2" spans="1:40" s="816" customFormat="1" ht="15" customHeight="1">
      <c r="A2" s="893" t="s">
        <v>349</v>
      </c>
      <c r="B2" s="817"/>
      <c r="D2" s="818"/>
      <c r="E2" s="1100" t="s">
        <v>350</v>
      </c>
      <c r="F2" s="1101"/>
      <c r="G2" s="1102"/>
      <c r="H2" s="1100" t="s">
        <v>350</v>
      </c>
      <c r="I2" s="1101"/>
      <c r="J2" s="1102"/>
      <c r="K2" s="1100" t="s">
        <v>350</v>
      </c>
      <c r="L2" s="1101"/>
      <c r="M2" s="1102"/>
      <c r="N2" s="1100" t="s">
        <v>350</v>
      </c>
      <c r="O2" s="1101"/>
      <c r="P2" s="1102"/>
      <c r="Q2" s="1103" t="s">
        <v>350</v>
      </c>
      <c r="R2" s="1103"/>
      <c r="S2" s="1103"/>
      <c r="T2" s="1104" t="s">
        <v>350</v>
      </c>
      <c r="U2" s="1104"/>
      <c r="V2" s="1104"/>
      <c r="W2" s="1104" t="s">
        <v>351</v>
      </c>
      <c r="X2" s="1104"/>
      <c r="Y2" s="1104"/>
      <c r="Z2" s="1104" t="s">
        <v>352</v>
      </c>
      <c r="AA2" s="1104"/>
      <c r="AB2" s="1104"/>
      <c r="AC2" s="1105" t="s">
        <v>353</v>
      </c>
      <c r="AD2" s="1105"/>
      <c r="AE2" s="1105"/>
      <c r="AF2" s="1105" t="s">
        <v>353</v>
      </c>
      <c r="AG2" s="1105"/>
      <c r="AH2" s="1105"/>
      <c r="AI2" s="1105" t="s">
        <v>354</v>
      </c>
      <c r="AJ2" s="1105"/>
      <c r="AK2" s="1105"/>
      <c r="AL2" s="1105" t="s">
        <v>354</v>
      </c>
      <c r="AM2" s="1105"/>
      <c r="AN2" s="1105"/>
    </row>
    <row r="3" spans="1:40" s="819" customFormat="1" ht="15" customHeight="1">
      <c r="B3" s="820"/>
      <c r="D3" s="821"/>
      <c r="E3" s="1095">
        <v>271</v>
      </c>
      <c r="F3" s="1106"/>
      <c r="G3" s="1107"/>
      <c r="H3" s="1095">
        <v>270</v>
      </c>
      <c r="I3" s="1106"/>
      <c r="J3" s="1107"/>
      <c r="K3" s="1095">
        <v>269</v>
      </c>
      <c r="L3" s="1106"/>
      <c r="M3" s="1107"/>
      <c r="N3" s="1095">
        <v>268</v>
      </c>
      <c r="O3" s="1106"/>
      <c r="P3" s="1107"/>
      <c r="Q3" s="1108">
        <v>267</v>
      </c>
      <c r="R3" s="1108"/>
      <c r="S3" s="1108"/>
      <c r="T3" s="1095">
        <v>266</v>
      </c>
      <c r="U3" s="1095"/>
      <c r="V3" s="1095"/>
      <c r="W3" s="1095">
        <v>265</v>
      </c>
      <c r="X3" s="1095"/>
      <c r="Y3" s="1095"/>
      <c r="Z3" s="1095">
        <v>264</v>
      </c>
      <c r="AA3" s="1095"/>
      <c r="AB3" s="1095"/>
      <c r="AC3" s="1099">
        <v>263</v>
      </c>
      <c r="AD3" s="1099"/>
      <c r="AE3" s="1099"/>
      <c r="AF3" s="1099">
        <v>262</v>
      </c>
      <c r="AG3" s="1099"/>
      <c r="AH3" s="1099"/>
      <c r="AI3" s="1099">
        <v>261</v>
      </c>
      <c r="AJ3" s="1099"/>
      <c r="AK3" s="1099"/>
      <c r="AL3" s="1099">
        <v>260</v>
      </c>
      <c r="AM3" s="1099"/>
      <c r="AN3" s="1099"/>
    </row>
    <row r="4" spans="1:40" s="822" customFormat="1" ht="12" outlineLevel="1">
      <c r="B4" s="823"/>
      <c r="C4" s="824"/>
      <c r="D4" s="818"/>
      <c r="E4" s="1096" t="s">
        <v>355</v>
      </c>
      <c r="F4" s="1097"/>
      <c r="G4" s="1098"/>
      <c r="H4" s="1096" t="s">
        <v>356</v>
      </c>
      <c r="I4" s="1097"/>
      <c r="J4" s="1098"/>
      <c r="K4" s="1096" t="s">
        <v>357</v>
      </c>
      <c r="L4" s="1097"/>
      <c r="M4" s="1098"/>
      <c r="N4" s="1096" t="s">
        <v>358</v>
      </c>
      <c r="O4" s="1097"/>
      <c r="P4" s="1098"/>
      <c r="Q4" s="1093" t="s">
        <v>359</v>
      </c>
      <c r="R4" s="1093"/>
      <c r="S4" s="1093"/>
      <c r="T4" s="1093" t="s">
        <v>360</v>
      </c>
      <c r="U4" s="1093"/>
      <c r="V4" s="1093"/>
      <c r="W4" s="1094" t="s">
        <v>361</v>
      </c>
      <c r="X4" s="1094"/>
      <c r="Y4" s="1094"/>
      <c r="Z4" s="1094" t="s">
        <v>362</v>
      </c>
      <c r="AA4" s="1094"/>
      <c r="AB4" s="1094"/>
      <c r="AC4" s="1094" t="s">
        <v>363</v>
      </c>
      <c r="AD4" s="1094"/>
      <c r="AE4" s="1094"/>
      <c r="AF4" s="1093" t="s">
        <v>364</v>
      </c>
      <c r="AG4" s="1093"/>
      <c r="AH4" s="1093"/>
      <c r="AI4" s="1093" t="s">
        <v>365</v>
      </c>
      <c r="AJ4" s="1093"/>
      <c r="AK4" s="1093"/>
      <c r="AL4" s="1093" t="s">
        <v>366</v>
      </c>
      <c r="AM4" s="1093"/>
      <c r="AN4" s="1093"/>
    </row>
    <row r="5" spans="1:40" s="825" customFormat="1" ht="165" customHeight="1" outlineLevel="1">
      <c r="B5" s="823"/>
      <c r="C5" s="823"/>
      <c r="D5" s="826" t="s">
        <v>367</v>
      </c>
      <c r="E5" s="1109" t="s">
        <v>368</v>
      </c>
      <c r="F5" s="1079"/>
      <c r="G5" s="1080"/>
      <c r="H5" s="1109" t="s">
        <v>368</v>
      </c>
      <c r="I5" s="1079"/>
      <c r="J5" s="1080"/>
      <c r="K5" s="1081" t="s">
        <v>369</v>
      </c>
      <c r="L5" s="1079"/>
      <c r="M5" s="1080"/>
      <c r="N5" s="1078" t="s">
        <v>370</v>
      </c>
      <c r="O5" s="1079"/>
      <c r="P5" s="1080"/>
      <c r="Q5" s="1081" t="s">
        <v>371</v>
      </c>
      <c r="R5" s="1082"/>
      <c r="S5" s="1083"/>
      <c r="T5" s="1081" t="s">
        <v>372</v>
      </c>
      <c r="U5" s="1082"/>
      <c r="V5" s="1082"/>
      <c r="W5" s="1084" t="s">
        <v>373</v>
      </c>
      <c r="X5" s="1085"/>
      <c r="Y5" s="1085"/>
      <c r="Z5" s="1086" t="s">
        <v>374</v>
      </c>
      <c r="AA5" s="1087"/>
      <c r="AB5" s="1087"/>
      <c r="AC5" s="1088" t="s">
        <v>375</v>
      </c>
      <c r="AD5" s="1085"/>
      <c r="AE5" s="1085"/>
      <c r="AF5" s="1085" t="s">
        <v>376</v>
      </c>
      <c r="AG5" s="1085"/>
      <c r="AH5" s="1085"/>
      <c r="AI5" s="1089" t="s">
        <v>377</v>
      </c>
      <c r="AJ5" s="1090"/>
      <c r="AK5" s="1090"/>
      <c r="AL5" s="1091" t="s">
        <v>378</v>
      </c>
      <c r="AM5" s="1092"/>
      <c r="AN5" s="1092"/>
    </row>
    <row r="6" spans="1:40" s="825" customFormat="1" ht="18" customHeight="1" outlineLevel="1">
      <c r="B6" s="823"/>
      <c r="C6" s="823"/>
      <c r="D6" s="826" t="s">
        <v>379</v>
      </c>
      <c r="E6" s="1075"/>
      <c r="F6" s="1076"/>
      <c r="G6" s="1077"/>
      <c r="H6" s="1075"/>
      <c r="I6" s="1076"/>
      <c r="J6" s="1077"/>
      <c r="K6" s="1075"/>
      <c r="L6" s="1076"/>
      <c r="M6" s="1077"/>
      <c r="N6" s="1075"/>
      <c r="O6" s="1076"/>
      <c r="P6" s="1077"/>
      <c r="Q6" s="1075"/>
      <c r="R6" s="1075"/>
      <c r="S6" s="1075"/>
      <c r="T6" s="1075"/>
      <c r="U6" s="1075"/>
      <c r="V6" s="1075"/>
      <c r="W6" s="1075"/>
      <c r="X6" s="1075"/>
      <c r="Y6" s="1075"/>
      <c r="Z6" s="1075">
        <v>46177</v>
      </c>
      <c r="AA6" s="1075"/>
      <c r="AB6" s="1075"/>
      <c r="AC6" s="1075"/>
      <c r="AD6" s="1075"/>
      <c r="AE6" s="1075"/>
      <c r="AF6" s="1075">
        <v>46143</v>
      </c>
      <c r="AG6" s="1075"/>
      <c r="AH6" s="1075"/>
      <c r="AL6" s="1075"/>
      <c r="AM6" s="1075"/>
      <c r="AN6" s="1075"/>
    </row>
    <row r="7" spans="1:40" s="816" customFormat="1" ht="31.5" customHeight="1">
      <c r="B7" s="827" t="s">
        <v>380</v>
      </c>
      <c r="C7" s="827" t="s">
        <v>381</v>
      </c>
      <c r="D7" s="826" t="s">
        <v>382</v>
      </c>
      <c r="E7" s="826" t="s">
        <v>383</v>
      </c>
      <c r="F7" s="826" t="s">
        <v>384</v>
      </c>
      <c r="G7" s="826" t="s">
        <v>385</v>
      </c>
      <c r="H7" s="826" t="s">
        <v>383</v>
      </c>
      <c r="I7" s="826" t="s">
        <v>384</v>
      </c>
      <c r="J7" s="826" t="s">
        <v>385</v>
      </c>
      <c r="K7" s="826" t="s">
        <v>383</v>
      </c>
      <c r="L7" s="826" t="s">
        <v>384</v>
      </c>
      <c r="M7" s="826" t="s">
        <v>385</v>
      </c>
      <c r="N7" s="826" t="s">
        <v>383</v>
      </c>
      <c r="O7" s="826" t="s">
        <v>384</v>
      </c>
      <c r="P7" s="826" t="s">
        <v>385</v>
      </c>
      <c r="Q7" s="826" t="s">
        <v>383</v>
      </c>
      <c r="R7" s="826" t="s">
        <v>384</v>
      </c>
      <c r="S7" s="826" t="s">
        <v>385</v>
      </c>
      <c r="T7" s="826" t="s">
        <v>383</v>
      </c>
      <c r="U7" s="826" t="s">
        <v>384</v>
      </c>
      <c r="V7" s="826" t="s">
        <v>385</v>
      </c>
      <c r="W7" s="826" t="s">
        <v>383</v>
      </c>
      <c r="X7" s="826" t="s">
        <v>384</v>
      </c>
      <c r="Y7" s="826" t="s">
        <v>385</v>
      </c>
      <c r="Z7" s="826" t="s">
        <v>383</v>
      </c>
      <c r="AA7" s="826" t="s">
        <v>384</v>
      </c>
      <c r="AB7" s="826" t="s">
        <v>385</v>
      </c>
      <c r="AC7" s="826" t="s">
        <v>383</v>
      </c>
      <c r="AD7" s="826" t="s">
        <v>384</v>
      </c>
      <c r="AE7" s="826" t="s">
        <v>385</v>
      </c>
      <c r="AF7" s="826" t="s">
        <v>383</v>
      </c>
      <c r="AG7" s="826" t="s">
        <v>384</v>
      </c>
      <c r="AH7" s="826" t="s">
        <v>385</v>
      </c>
      <c r="AI7" s="826" t="s">
        <v>383</v>
      </c>
      <c r="AJ7" s="826" t="s">
        <v>384</v>
      </c>
      <c r="AK7" s="826" t="s">
        <v>385</v>
      </c>
      <c r="AL7" s="826" t="s">
        <v>383</v>
      </c>
      <c r="AM7" s="826" t="s">
        <v>384</v>
      </c>
      <c r="AN7" s="826" t="s">
        <v>385</v>
      </c>
    </row>
    <row r="8" spans="1:40" ht="59.25" customHeight="1">
      <c r="B8" s="828" t="s">
        <v>231</v>
      </c>
      <c r="C8" s="828" t="s">
        <v>137</v>
      </c>
      <c r="D8" s="829" t="s">
        <v>5</v>
      </c>
      <c r="E8" s="830" t="s">
        <v>386</v>
      </c>
      <c r="F8" s="831"/>
      <c r="G8" s="829" t="s">
        <v>5</v>
      </c>
      <c r="H8" s="830" t="s">
        <v>386</v>
      </c>
      <c r="I8" s="831"/>
      <c r="J8" s="829" t="s">
        <v>5</v>
      </c>
      <c r="K8" s="830" t="s">
        <v>387</v>
      </c>
      <c r="L8" s="831" t="s">
        <v>388</v>
      </c>
      <c r="M8" s="831" t="s">
        <v>5</v>
      </c>
      <c r="N8" s="830" t="s">
        <v>389</v>
      </c>
      <c r="O8" s="831" t="s">
        <v>390</v>
      </c>
      <c r="P8" s="829" t="str">
        <f>D8</f>
        <v>ALF</v>
      </c>
      <c r="Q8" s="830" t="s">
        <v>389</v>
      </c>
      <c r="R8" s="831" t="s">
        <v>391</v>
      </c>
      <c r="S8" s="829" t="str">
        <f>P8</f>
        <v>ALF</v>
      </c>
      <c r="T8" s="830" t="s">
        <v>389</v>
      </c>
      <c r="U8" s="845" t="s">
        <v>392</v>
      </c>
      <c r="V8" s="829" t="str">
        <f>D8</f>
        <v>ALF</v>
      </c>
      <c r="W8" s="830" t="s">
        <v>389</v>
      </c>
      <c r="X8" s="831" t="s">
        <v>393</v>
      </c>
      <c r="Y8" s="829" t="str">
        <f>D8</f>
        <v>ALF</v>
      </c>
      <c r="Z8" s="830" t="s">
        <v>389</v>
      </c>
      <c r="AA8" s="831" t="s">
        <v>394</v>
      </c>
      <c r="AB8" s="828" t="s">
        <v>5</v>
      </c>
      <c r="AC8" s="830" t="s">
        <v>387</v>
      </c>
      <c r="AD8" s="831" t="s">
        <v>395</v>
      </c>
      <c r="AE8" s="828" t="s">
        <v>5</v>
      </c>
      <c r="AF8" s="830" t="s">
        <v>387</v>
      </c>
      <c r="AG8" s="831" t="s">
        <v>396</v>
      </c>
      <c r="AH8" s="828" t="s">
        <v>5</v>
      </c>
      <c r="AI8" s="830" t="s">
        <v>389</v>
      </c>
      <c r="AJ8" s="831" t="s">
        <v>397</v>
      </c>
      <c r="AK8" s="828" t="s">
        <v>5</v>
      </c>
      <c r="AL8" s="830" t="s">
        <v>389</v>
      </c>
      <c r="AM8" s="831" t="s">
        <v>398</v>
      </c>
      <c r="AN8" s="829" t="str">
        <f t="shared" ref="AN8:AN41" si="0">D8</f>
        <v>ALF</v>
      </c>
    </row>
    <row r="9" spans="1:40" ht="59.25" customHeight="1">
      <c r="B9" s="828" t="s">
        <v>237</v>
      </c>
      <c r="C9" s="828" t="s">
        <v>138</v>
      </c>
      <c r="D9" s="829" t="s">
        <v>5</v>
      </c>
      <c r="E9" s="830" t="s">
        <v>386</v>
      </c>
      <c r="F9" s="831"/>
      <c r="G9" s="829" t="s">
        <v>5</v>
      </c>
      <c r="H9" s="830" t="s">
        <v>387</v>
      </c>
      <c r="I9" s="831" t="s">
        <v>399</v>
      </c>
      <c r="J9" s="829" t="s">
        <v>5</v>
      </c>
      <c r="K9" s="830" t="s">
        <v>387</v>
      </c>
      <c r="L9" s="845" t="s">
        <v>400</v>
      </c>
      <c r="M9" s="829" t="s">
        <v>5</v>
      </c>
      <c r="N9" s="830" t="s">
        <v>387</v>
      </c>
      <c r="O9" s="831" t="s">
        <v>401</v>
      </c>
      <c r="P9" s="829" t="str">
        <f t="shared" ref="P9:P61" si="1">D9</f>
        <v>ALF</v>
      </c>
      <c r="Q9" s="830" t="s">
        <v>387</v>
      </c>
      <c r="R9" s="845" t="s">
        <v>402</v>
      </c>
      <c r="S9" s="843" t="str">
        <f>P9</f>
        <v>ALF</v>
      </c>
      <c r="T9" s="830" t="s">
        <v>389</v>
      </c>
      <c r="U9" s="831" t="s">
        <v>402</v>
      </c>
      <c r="V9" s="829" t="str">
        <f t="shared" ref="V9:V60" si="2">D9</f>
        <v>ALF</v>
      </c>
      <c r="W9" s="830" t="s">
        <v>387</v>
      </c>
      <c r="X9" s="831" t="s">
        <v>403</v>
      </c>
      <c r="Y9" s="829" t="str">
        <f t="shared" ref="Y9:Y60" si="3">D9</f>
        <v>ALF</v>
      </c>
      <c r="Z9" s="830" t="s">
        <v>387</v>
      </c>
      <c r="AA9" s="831" t="s">
        <v>403</v>
      </c>
      <c r="AB9" s="828" t="s">
        <v>5</v>
      </c>
      <c r="AC9" s="830" t="s">
        <v>387</v>
      </c>
      <c r="AD9" s="831" t="s">
        <v>404</v>
      </c>
      <c r="AE9" s="828" t="s">
        <v>5</v>
      </c>
      <c r="AF9" s="830" t="s">
        <v>387</v>
      </c>
      <c r="AG9" s="831" t="s">
        <v>404</v>
      </c>
      <c r="AH9" s="828" t="s">
        <v>5</v>
      </c>
      <c r="AI9" s="830" t="s">
        <v>387</v>
      </c>
      <c r="AJ9" s="831" t="s">
        <v>405</v>
      </c>
      <c r="AK9" s="828" t="s">
        <v>5</v>
      </c>
      <c r="AL9" s="830" t="s">
        <v>389</v>
      </c>
      <c r="AM9" s="831" t="s">
        <v>406</v>
      </c>
      <c r="AN9" s="829" t="str">
        <f t="shared" si="0"/>
        <v>ALF</v>
      </c>
    </row>
    <row r="10" spans="1:40" ht="59.25" customHeight="1">
      <c r="B10" s="828" t="s">
        <v>240</v>
      </c>
      <c r="C10" s="828" t="s">
        <v>139</v>
      </c>
      <c r="D10" s="829" t="s">
        <v>5</v>
      </c>
      <c r="E10" s="830" t="s">
        <v>386</v>
      </c>
      <c r="F10" s="831"/>
      <c r="G10" s="829" t="s">
        <v>5</v>
      </c>
      <c r="H10" s="830" t="s">
        <v>386</v>
      </c>
      <c r="I10" s="831"/>
      <c r="J10" s="829" t="s">
        <v>5</v>
      </c>
      <c r="K10" s="830" t="s">
        <v>386</v>
      </c>
      <c r="L10" s="843" t="s">
        <v>407</v>
      </c>
      <c r="M10" s="829" t="s">
        <v>5</v>
      </c>
      <c r="N10" s="830" t="s">
        <v>408</v>
      </c>
      <c r="O10" s="831" t="s">
        <v>409</v>
      </c>
      <c r="P10" s="829" t="str">
        <f t="shared" si="1"/>
        <v>ALF</v>
      </c>
      <c r="Q10" s="830" t="s">
        <v>386</v>
      </c>
      <c r="R10" s="831" t="s">
        <v>409</v>
      </c>
      <c r="S10" s="829" t="str">
        <f>P10</f>
        <v>ALF</v>
      </c>
      <c r="T10" s="830" t="s">
        <v>389</v>
      </c>
      <c r="U10" s="831" t="s">
        <v>410</v>
      </c>
      <c r="V10" s="829" t="str">
        <f t="shared" si="2"/>
        <v>ALF</v>
      </c>
      <c r="W10" s="830" t="s">
        <v>389</v>
      </c>
      <c r="X10" s="831" t="s">
        <v>411</v>
      </c>
      <c r="Y10" s="829" t="str">
        <f t="shared" si="3"/>
        <v>ALF</v>
      </c>
      <c r="Z10" s="830" t="s">
        <v>389</v>
      </c>
      <c r="AA10" s="831" t="s">
        <v>412</v>
      </c>
      <c r="AB10" s="828" t="s">
        <v>5</v>
      </c>
      <c r="AC10" s="830" t="s">
        <v>389</v>
      </c>
      <c r="AD10" s="831" t="s">
        <v>413</v>
      </c>
      <c r="AE10" s="828" t="s">
        <v>5</v>
      </c>
      <c r="AF10" s="830" t="s">
        <v>389</v>
      </c>
      <c r="AG10" s="831" t="s">
        <v>414</v>
      </c>
      <c r="AH10" s="828" t="s">
        <v>5</v>
      </c>
      <c r="AI10" s="830" t="s">
        <v>389</v>
      </c>
      <c r="AJ10" s="831" t="s">
        <v>415</v>
      </c>
      <c r="AK10" s="828" t="s">
        <v>5</v>
      </c>
      <c r="AL10" s="830" t="s">
        <v>389</v>
      </c>
      <c r="AM10" s="831" t="s">
        <v>416</v>
      </c>
      <c r="AN10" s="829" t="str">
        <f t="shared" si="0"/>
        <v>ALF</v>
      </c>
    </row>
    <row r="11" spans="1:40" ht="59.25" customHeight="1">
      <c r="B11" s="828" t="s">
        <v>243</v>
      </c>
      <c r="C11" s="828" t="s">
        <v>138</v>
      </c>
      <c r="D11" s="829" t="s">
        <v>5</v>
      </c>
      <c r="E11" s="830" t="s">
        <v>386</v>
      </c>
      <c r="F11" s="831"/>
      <c r="G11" s="829" t="s">
        <v>5</v>
      </c>
      <c r="H11" s="830" t="s">
        <v>386</v>
      </c>
      <c r="I11" s="831"/>
      <c r="J11" s="829" t="s">
        <v>5</v>
      </c>
      <c r="K11" s="830" t="s">
        <v>386</v>
      </c>
      <c r="L11" s="831" t="s">
        <v>417</v>
      </c>
      <c r="M11" s="829" t="s">
        <v>5</v>
      </c>
      <c r="N11" s="830" t="s">
        <v>408</v>
      </c>
      <c r="O11" s="831" t="s">
        <v>417</v>
      </c>
      <c r="P11" s="829" t="str">
        <f t="shared" si="1"/>
        <v>ALF</v>
      </c>
      <c r="Q11" s="830" t="s">
        <v>408</v>
      </c>
      <c r="R11" s="831" t="s">
        <v>417</v>
      </c>
      <c r="S11" s="829" t="str">
        <f t="shared" ref="S11:S60" si="4">P11</f>
        <v>ALF</v>
      </c>
      <c r="T11" s="830" t="s">
        <v>387</v>
      </c>
      <c r="U11" s="831" t="s">
        <v>418</v>
      </c>
      <c r="V11" s="829" t="str">
        <f t="shared" si="2"/>
        <v>ALF</v>
      </c>
      <c r="W11" s="830" t="s">
        <v>387</v>
      </c>
      <c r="X11" s="845" t="s">
        <v>417</v>
      </c>
      <c r="Y11" s="829" t="str">
        <f t="shared" si="3"/>
        <v>ALF</v>
      </c>
      <c r="Z11" s="830" t="s">
        <v>408</v>
      </c>
      <c r="AA11" s="831" t="s">
        <v>417</v>
      </c>
      <c r="AB11" s="831" t="s">
        <v>5</v>
      </c>
      <c r="AC11" s="830" t="s">
        <v>408</v>
      </c>
      <c r="AD11" s="831" t="s">
        <v>417</v>
      </c>
      <c r="AE11" s="831" t="s">
        <v>5</v>
      </c>
      <c r="AF11" s="830" t="s">
        <v>387</v>
      </c>
      <c r="AG11" s="831" t="s">
        <v>419</v>
      </c>
      <c r="AH11" s="831" t="s">
        <v>5</v>
      </c>
      <c r="AI11" s="830" t="s">
        <v>387</v>
      </c>
      <c r="AJ11" s="831" t="s">
        <v>420</v>
      </c>
      <c r="AK11" s="847" t="s">
        <v>5</v>
      </c>
      <c r="AL11" s="830" t="s">
        <v>389</v>
      </c>
      <c r="AM11" s="831" t="s">
        <v>421</v>
      </c>
      <c r="AN11" s="829" t="str">
        <f t="shared" si="0"/>
        <v>ALF</v>
      </c>
    </row>
    <row r="12" spans="1:40" ht="79.5" customHeight="1">
      <c r="B12" s="828" t="s">
        <v>245</v>
      </c>
      <c r="C12" s="828" t="s">
        <v>138</v>
      </c>
      <c r="D12" s="829" t="s">
        <v>5</v>
      </c>
      <c r="E12" s="830" t="s">
        <v>386</v>
      </c>
      <c r="F12" s="831"/>
      <c r="G12" s="829" t="s">
        <v>5</v>
      </c>
      <c r="H12" s="830" t="s">
        <v>386</v>
      </c>
      <c r="I12" s="831"/>
      <c r="J12" s="829" t="s">
        <v>5</v>
      </c>
      <c r="K12" s="830" t="s">
        <v>386</v>
      </c>
      <c r="L12" s="831" t="s">
        <v>422</v>
      </c>
      <c r="M12" s="829" t="s">
        <v>5</v>
      </c>
      <c r="N12" s="830" t="s">
        <v>386</v>
      </c>
      <c r="O12" s="831" t="s">
        <v>423</v>
      </c>
      <c r="P12" s="829" t="str">
        <f t="shared" si="1"/>
        <v>ALF</v>
      </c>
      <c r="Q12" s="830" t="s">
        <v>408</v>
      </c>
      <c r="R12" s="831" t="s">
        <v>424</v>
      </c>
      <c r="S12" s="829" t="str">
        <f t="shared" si="4"/>
        <v>ALF</v>
      </c>
      <c r="T12" s="830" t="s">
        <v>387</v>
      </c>
      <c r="U12" s="831" t="s">
        <v>424</v>
      </c>
      <c r="V12" s="829" t="str">
        <f t="shared" si="2"/>
        <v>ALF</v>
      </c>
      <c r="W12" s="830" t="s">
        <v>387</v>
      </c>
      <c r="X12" s="831" t="s">
        <v>425</v>
      </c>
      <c r="Y12" s="829" t="str">
        <f t="shared" si="3"/>
        <v>ALF</v>
      </c>
      <c r="Z12" s="830" t="s">
        <v>387</v>
      </c>
      <c r="AA12" s="831" t="s">
        <v>426</v>
      </c>
      <c r="AB12" s="831" t="s">
        <v>5</v>
      </c>
      <c r="AC12" s="830" t="s">
        <v>389</v>
      </c>
      <c r="AD12" s="831" t="s">
        <v>427</v>
      </c>
      <c r="AE12" s="831" t="s">
        <v>5</v>
      </c>
      <c r="AF12" s="830" t="s">
        <v>389</v>
      </c>
      <c r="AG12" s="831" t="s">
        <v>428</v>
      </c>
      <c r="AH12" s="831" t="s">
        <v>5</v>
      </c>
      <c r="AI12" s="830" t="s">
        <v>387</v>
      </c>
      <c r="AJ12" s="831" t="s">
        <v>429</v>
      </c>
      <c r="AK12" s="847" t="s">
        <v>5</v>
      </c>
      <c r="AL12" s="830" t="s">
        <v>389</v>
      </c>
      <c r="AM12" s="831" t="s">
        <v>430</v>
      </c>
      <c r="AN12" s="829" t="str">
        <f t="shared" si="0"/>
        <v>ALF</v>
      </c>
    </row>
    <row r="13" spans="1:40" ht="59.25" customHeight="1">
      <c r="B13" s="828" t="s">
        <v>247</v>
      </c>
      <c r="C13" s="828" t="s">
        <v>138</v>
      </c>
      <c r="D13" s="829" t="s">
        <v>5</v>
      </c>
      <c r="E13" s="830" t="s">
        <v>386</v>
      </c>
      <c r="F13" s="831"/>
      <c r="G13" s="829" t="s">
        <v>5</v>
      </c>
      <c r="H13" s="830" t="s">
        <v>386</v>
      </c>
      <c r="I13" s="831"/>
      <c r="J13" s="829" t="s">
        <v>5</v>
      </c>
      <c r="K13" s="830" t="s">
        <v>387</v>
      </c>
      <c r="L13" s="831" t="s">
        <v>431</v>
      </c>
      <c r="M13" s="829" t="s">
        <v>5</v>
      </c>
      <c r="N13" s="830" t="s">
        <v>386</v>
      </c>
      <c r="O13" s="831" t="s">
        <v>432</v>
      </c>
      <c r="P13" s="829" t="str">
        <f t="shared" si="1"/>
        <v>ALF</v>
      </c>
      <c r="Q13" s="830" t="s">
        <v>389</v>
      </c>
      <c r="R13" s="831" t="s">
        <v>433</v>
      </c>
      <c r="S13" s="829" t="str">
        <f t="shared" si="4"/>
        <v>ALF</v>
      </c>
      <c r="T13" s="830" t="s">
        <v>387</v>
      </c>
      <c r="U13" s="831" t="s">
        <v>434</v>
      </c>
      <c r="V13" s="829" t="str">
        <f t="shared" si="2"/>
        <v>ALF</v>
      </c>
      <c r="W13" s="830" t="s">
        <v>387</v>
      </c>
      <c r="X13" s="831" t="s">
        <v>435</v>
      </c>
      <c r="Y13" s="829" t="str">
        <f t="shared" si="3"/>
        <v>ALF</v>
      </c>
      <c r="Z13" s="830" t="s">
        <v>387</v>
      </c>
      <c r="AA13" s="831" t="s">
        <v>417</v>
      </c>
      <c r="AB13" s="831" t="s">
        <v>5</v>
      </c>
      <c r="AC13" s="830" t="s">
        <v>387</v>
      </c>
      <c r="AD13" s="831" t="s">
        <v>436</v>
      </c>
      <c r="AE13" s="831" t="s">
        <v>5</v>
      </c>
      <c r="AF13" s="830" t="s">
        <v>387</v>
      </c>
      <c r="AG13" s="831" t="s">
        <v>437</v>
      </c>
      <c r="AH13" s="831" t="s">
        <v>5</v>
      </c>
      <c r="AI13" s="830" t="s">
        <v>389</v>
      </c>
      <c r="AJ13" s="831" t="s">
        <v>438</v>
      </c>
      <c r="AK13" s="847" t="s">
        <v>5</v>
      </c>
      <c r="AL13" s="830" t="s">
        <v>389</v>
      </c>
      <c r="AM13" s="831" t="s">
        <v>439</v>
      </c>
      <c r="AN13" s="829" t="str">
        <f>D13</f>
        <v>ALF</v>
      </c>
    </row>
    <row r="14" spans="1:40" s="833" customFormat="1" ht="59.25" customHeight="1">
      <c r="A14" s="812"/>
      <c r="B14" s="828" t="s">
        <v>249</v>
      </c>
      <c r="C14" s="828" t="s">
        <v>144</v>
      </c>
      <c r="D14" s="829" t="s">
        <v>5</v>
      </c>
      <c r="E14" s="830" t="s">
        <v>386</v>
      </c>
      <c r="F14" s="831"/>
      <c r="G14" s="829" t="s">
        <v>5</v>
      </c>
      <c r="H14" s="830" t="s">
        <v>386</v>
      </c>
      <c r="I14" s="831"/>
      <c r="J14" s="829" t="s">
        <v>5</v>
      </c>
      <c r="K14" s="830" t="s">
        <v>386</v>
      </c>
      <c r="L14" s="831" t="s">
        <v>399</v>
      </c>
      <c r="M14" s="829" t="s">
        <v>5</v>
      </c>
      <c r="N14" s="830" t="s">
        <v>387</v>
      </c>
      <c r="O14" s="831" t="s">
        <v>440</v>
      </c>
      <c r="P14" s="829" t="str">
        <f t="shared" si="1"/>
        <v>ALF</v>
      </c>
      <c r="Q14" s="830" t="s">
        <v>389</v>
      </c>
      <c r="R14" s="831" t="s">
        <v>441</v>
      </c>
      <c r="S14" s="829" t="str">
        <f t="shared" si="4"/>
        <v>ALF</v>
      </c>
      <c r="T14" s="830" t="s">
        <v>389</v>
      </c>
      <c r="U14" s="831" t="s">
        <v>442</v>
      </c>
      <c r="V14" s="829" t="str">
        <f t="shared" si="2"/>
        <v>ALF</v>
      </c>
      <c r="W14" s="830" t="s">
        <v>387</v>
      </c>
      <c r="X14" s="831" t="s">
        <v>441</v>
      </c>
      <c r="Y14" s="829" t="str">
        <f t="shared" si="3"/>
        <v>ALF</v>
      </c>
      <c r="Z14" s="830" t="s">
        <v>389</v>
      </c>
      <c r="AA14" s="831" t="s">
        <v>443</v>
      </c>
      <c r="AB14" s="831" t="s">
        <v>5</v>
      </c>
      <c r="AC14" s="830" t="s">
        <v>387</v>
      </c>
      <c r="AD14" s="831" t="s">
        <v>444</v>
      </c>
      <c r="AE14" s="831" t="s">
        <v>5</v>
      </c>
      <c r="AF14" s="830" t="s">
        <v>389</v>
      </c>
      <c r="AG14" s="831" t="s">
        <v>445</v>
      </c>
      <c r="AH14" s="831" t="s">
        <v>5</v>
      </c>
      <c r="AI14" s="830" t="s">
        <v>389</v>
      </c>
      <c r="AJ14" s="831" t="s">
        <v>446</v>
      </c>
      <c r="AK14" s="847" t="s">
        <v>5</v>
      </c>
      <c r="AL14" s="830" t="s">
        <v>389</v>
      </c>
      <c r="AM14" s="831" t="s">
        <v>447</v>
      </c>
      <c r="AN14" s="829" t="str">
        <f t="shared" si="0"/>
        <v>ALF</v>
      </c>
    </row>
    <row r="15" spans="1:40" s="833" customFormat="1" ht="59.25" customHeight="1">
      <c r="A15" s="812"/>
      <c r="B15" s="828" t="s">
        <v>255</v>
      </c>
      <c r="C15" s="828" t="s">
        <v>138</v>
      </c>
      <c r="D15" s="829" t="s">
        <v>5</v>
      </c>
      <c r="E15" s="830" t="s">
        <v>386</v>
      </c>
      <c r="F15" s="831"/>
      <c r="G15" s="829" t="s">
        <v>5</v>
      </c>
      <c r="H15" s="830" t="s">
        <v>386</v>
      </c>
      <c r="I15" s="831"/>
      <c r="J15" s="829" t="s">
        <v>5</v>
      </c>
      <c r="K15" s="830" t="s">
        <v>386</v>
      </c>
      <c r="L15" s="831" t="s">
        <v>448</v>
      </c>
      <c r="M15" s="829" t="s">
        <v>5</v>
      </c>
      <c r="N15" s="830" t="s">
        <v>389</v>
      </c>
      <c r="O15" s="831" t="s">
        <v>449</v>
      </c>
      <c r="P15" s="829" t="str">
        <f t="shared" si="1"/>
        <v>ALF</v>
      </c>
      <c r="Q15" s="830" t="s">
        <v>389</v>
      </c>
      <c r="R15" s="831" t="s">
        <v>441</v>
      </c>
      <c r="S15" s="829" t="str">
        <f t="shared" si="4"/>
        <v>ALF</v>
      </c>
      <c r="T15" s="830" t="s">
        <v>389</v>
      </c>
      <c r="U15" s="831" t="s">
        <v>441</v>
      </c>
      <c r="V15" s="829" t="str">
        <f t="shared" si="2"/>
        <v>ALF</v>
      </c>
      <c r="W15" s="830" t="s">
        <v>387</v>
      </c>
      <c r="X15" s="831" t="s">
        <v>441</v>
      </c>
      <c r="Y15" s="829" t="str">
        <f t="shared" si="3"/>
        <v>ALF</v>
      </c>
      <c r="Z15" s="830" t="s">
        <v>387</v>
      </c>
      <c r="AA15" s="831" t="s">
        <v>441</v>
      </c>
      <c r="AB15" s="831" t="s">
        <v>5</v>
      </c>
      <c r="AC15" s="830" t="s">
        <v>387</v>
      </c>
      <c r="AD15" s="831" t="s">
        <v>441</v>
      </c>
      <c r="AE15" s="831" t="s">
        <v>5</v>
      </c>
      <c r="AF15" s="830" t="s">
        <v>389</v>
      </c>
      <c r="AG15" s="831" t="s">
        <v>441</v>
      </c>
      <c r="AH15" s="831" t="s">
        <v>5</v>
      </c>
      <c r="AI15" s="830" t="s">
        <v>389</v>
      </c>
      <c r="AJ15" s="831" t="s">
        <v>441</v>
      </c>
      <c r="AK15" s="847" t="s">
        <v>5</v>
      </c>
      <c r="AL15" s="830" t="s">
        <v>389</v>
      </c>
      <c r="AM15" s="831" t="s">
        <v>441</v>
      </c>
      <c r="AN15" s="829" t="str">
        <f t="shared" si="0"/>
        <v>ALF</v>
      </c>
    </row>
    <row r="16" spans="1:40" s="833" customFormat="1" ht="59.25" customHeight="1">
      <c r="A16" s="812"/>
      <c r="B16" s="828" t="s">
        <v>257</v>
      </c>
      <c r="C16" s="828" t="s">
        <v>138</v>
      </c>
      <c r="D16" s="829" t="s">
        <v>5</v>
      </c>
      <c r="E16" s="830" t="s">
        <v>386</v>
      </c>
      <c r="F16" s="831"/>
      <c r="G16" s="829" t="s">
        <v>5</v>
      </c>
      <c r="H16" s="830" t="s">
        <v>386</v>
      </c>
      <c r="I16" s="831"/>
      <c r="J16" s="829" t="s">
        <v>5</v>
      </c>
      <c r="K16" s="830" t="s">
        <v>386</v>
      </c>
      <c r="L16" s="831" t="s">
        <v>448</v>
      </c>
      <c r="M16" s="829" t="s">
        <v>5</v>
      </c>
      <c r="N16" s="830" t="s">
        <v>389</v>
      </c>
      <c r="O16" s="831" t="s">
        <v>450</v>
      </c>
      <c r="P16" s="829" t="str">
        <f t="shared" si="1"/>
        <v>ALF</v>
      </c>
      <c r="Q16" s="830" t="s">
        <v>389</v>
      </c>
      <c r="R16" s="831" t="s">
        <v>451</v>
      </c>
      <c r="S16" s="829" t="str">
        <f t="shared" si="4"/>
        <v>ALF</v>
      </c>
      <c r="T16" s="830" t="s">
        <v>389</v>
      </c>
      <c r="U16" s="831" t="s">
        <v>441</v>
      </c>
      <c r="V16" s="829" t="str">
        <f t="shared" si="2"/>
        <v>ALF</v>
      </c>
      <c r="W16" s="830" t="s">
        <v>387</v>
      </c>
      <c r="X16" s="831" t="s">
        <v>441</v>
      </c>
      <c r="Y16" s="829" t="str">
        <f t="shared" si="3"/>
        <v>ALF</v>
      </c>
      <c r="Z16" s="830" t="s">
        <v>387</v>
      </c>
      <c r="AA16" s="831" t="s">
        <v>441</v>
      </c>
      <c r="AB16" s="831" t="s">
        <v>5</v>
      </c>
      <c r="AC16" s="830" t="s">
        <v>387</v>
      </c>
      <c r="AD16" s="831" t="s">
        <v>441</v>
      </c>
      <c r="AE16" s="831" t="s">
        <v>5</v>
      </c>
      <c r="AF16" s="830" t="s">
        <v>389</v>
      </c>
      <c r="AG16" s="831" t="s">
        <v>452</v>
      </c>
      <c r="AH16" s="831" t="s">
        <v>5</v>
      </c>
      <c r="AI16" s="830" t="s">
        <v>389</v>
      </c>
      <c r="AJ16" s="845" t="s">
        <v>441</v>
      </c>
      <c r="AK16" s="847" t="s">
        <v>5</v>
      </c>
      <c r="AL16" s="830" t="s">
        <v>389</v>
      </c>
      <c r="AM16" s="831" t="s">
        <v>441</v>
      </c>
      <c r="AN16" s="829" t="str">
        <f t="shared" si="0"/>
        <v>ALF</v>
      </c>
    </row>
    <row r="17" spans="1:40" ht="83.25" customHeight="1">
      <c r="B17" s="828" t="s">
        <v>258</v>
      </c>
      <c r="C17" s="828" t="s">
        <v>146</v>
      </c>
      <c r="D17" s="829" t="s">
        <v>5</v>
      </c>
      <c r="E17" s="830" t="s">
        <v>386</v>
      </c>
      <c r="F17" s="831"/>
      <c r="G17" s="829" t="s">
        <v>5</v>
      </c>
      <c r="H17" s="830" t="s">
        <v>386</v>
      </c>
      <c r="I17" s="831"/>
      <c r="J17" s="829" t="s">
        <v>5</v>
      </c>
      <c r="K17" s="830" t="s">
        <v>386</v>
      </c>
      <c r="L17" s="831"/>
      <c r="M17" s="829" t="s">
        <v>5</v>
      </c>
      <c r="N17" s="830" t="s">
        <v>386</v>
      </c>
      <c r="O17" s="831" t="s">
        <v>453</v>
      </c>
      <c r="P17" s="829" t="str">
        <f t="shared" si="1"/>
        <v>ALF</v>
      </c>
      <c r="Q17" s="830" t="s">
        <v>389</v>
      </c>
      <c r="R17" s="831" t="s">
        <v>454</v>
      </c>
      <c r="S17" s="829" t="str">
        <f t="shared" si="4"/>
        <v>ALF</v>
      </c>
      <c r="T17" s="830" t="s">
        <v>389</v>
      </c>
      <c r="U17" s="831" t="s">
        <v>455</v>
      </c>
      <c r="V17" s="829" t="str">
        <f t="shared" si="2"/>
        <v>ALF</v>
      </c>
      <c r="W17" s="830" t="s">
        <v>387</v>
      </c>
      <c r="X17" s="831" t="s">
        <v>456</v>
      </c>
      <c r="Y17" s="829" t="str">
        <f t="shared" si="3"/>
        <v>ALF</v>
      </c>
      <c r="Z17" s="830" t="s">
        <v>387</v>
      </c>
      <c r="AA17" s="831" t="s">
        <v>457</v>
      </c>
      <c r="AB17" s="831" t="s">
        <v>5</v>
      </c>
      <c r="AC17" s="830" t="s">
        <v>389</v>
      </c>
      <c r="AD17" s="831" t="s">
        <v>458</v>
      </c>
      <c r="AE17" s="831" t="s">
        <v>5</v>
      </c>
      <c r="AF17" s="830" t="s">
        <v>389</v>
      </c>
      <c r="AG17" s="831" t="s">
        <v>459</v>
      </c>
      <c r="AH17" s="831" t="s">
        <v>5</v>
      </c>
      <c r="AI17" s="830" t="s">
        <v>389</v>
      </c>
      <c r="AJ17" s="831" t="s">
        <v>460</v>
      </c>
      <c r="AK17" s="847" t="s">
        <v>5</v>
      </c>
      <c r="AL17" s="830" t="s">
        <v>389</v>
      </c>
      <c r="AM17" s="831" t="s">
        <v>461</v>
      </c>
      <c r="AN17" s="829" t="str">
        <f t="shared" si="0"/>
        <v>ALF</v>
      </c>
    </row>
    <row r="18" spans="1:40" ht="59.25" customHeight="1">
      <c r="B18" s="828" t="s">
        <v>261</v>
      </c>
      <c r="C18" s="828" t="s">
        <v>147</v>
      </c>
      <c r="D18" s="829" t="s">
        <v>5</v>
      </c>
      <c r="E18" s="830" t="s">
        <v>386</v>
      </c>
      <c r="F18" s="831"/>
      <c r="G18" s="829" t="s">
        <v>5</v>
      </c>
      <c r="H18" s="830" t="s">
        <v>386</v>
      </c>
      <c r="I18" s="831"/>
      <c r="J18" s="829" t="s">
        <v>5</v>
      </c>
      <c r="K18" s="830" t="s">
        <v>386</v>
      </c>
      <c r="L18" s="831"/>
      <c r="M18" s="829" t="s">
        <v>5</v>
      </c>
      <c r="N18" s="830" t="s">
        <v>389</v>
      </c>
      <c r="O18" s="831" t="s">
        <v>462</v>
      </c>
      <c r="P18" s="829" t="str">
        <f t="shared" si="1"/>
        <v>ALF</v>
      </c>
      <c r="Q18" s="830" t="s">
        <v>387</v>
      </c>
      <c r="R18" s="831" t="s">
        <v>463</v>
      </c>
      <c r="S18" s="829" t="str">
        <f t="shared" si="4"/>
        <v>ALF</v>
      </c>
      <c r="T18" s="830" t="s">
        <v>387</v>
      </c>
      <c r="U18" s="891" t="s">
        <v>464</v>
      </c>
      <c r="V18" s="829" t="str">
        <f t="shared" si="2"/>
        <v>ALF</v>
      </c>
      <c r="W18" s="830" t="s">
        <v>387</v>
      </c>
      <c r="X18" s="831" t="s">
        <v>441</v>
      </c>
      <c r="Y18" s="829" t="str">
        <f t="shared" si="3"/>
        <v>ALF</v>
      </c>
      <c r="Z18" s="830" t="s">
        <v>387</v>
      </c>
      <c r="AA18" s="831" t="s">
        <v>465</v>
      </c>
      <c r="AB18" s="831" t="s">
        <v>5</v>
      </c>
      <c r="AC18" s="830" t="s">
        <v>387</v>
      </c>
      <c r="AD18" s="831" t="s">
        <v>466</v>
      </c>
      <c r="AE18" s="831" t="s">
        <v>5</v>
      </c>
      <c r="AF18" s="830" t="s">
        <v>387</v>
      </c>
      <c r="AG18" s="831" t="s">
        <v>467</v>
      </c>
      <c r="AH18" s="831" t="s">
        <v>5</v>
      </c>
      <c r="AI18" s="830" t="s">
        <v>389</v>
      </c>
      <c r="AJ18" s="831" t="s">
        <v>468</v>
      </c>
      <c r="AK18" s="847" t="s">
        <v>5</v>
      </c>
      <c r="AL18" s="830" t="s">
        <v>387</v>
      </c>
      <c r="AM18" s="831" t="s">
        <v>469</v>
      </c>
      <c r="AN18" s="829" t="str">
        <f t="shared" si="0"/>
        <v>ALF</v>
      </c>
    </row>
    <row r="19" spans="1:40" ht="59.25" customHeight="1">
      <c r="B19" s="828" t="s">
        <v>288</v>
      </c>
      <c r="C19" s="828" t="s">
        <v>138</v>
      </c>
      <c r="D19" s="829" t="s">
        <v>5</v>
      </c>
      <c r="E19" s="830" t="s">
        <v>386</v>
      </c>
      <c r="F19" s="829"/>
      <c r="G19" s="829" t="s">
        <v>5</v>
      </c>
      <c r="H19" s="830" t="s">
        <v>386</v>
      </c>
      <c r="I19" s="829"/>
      <c r="J19" s="829" t="s">
        <v>5</v>
      </c>
      <c r="K19" s="830" t="s">
        <v>387</v>
      </c>
      <c r="L19" s="829" t="s">
        <v>470</v>
      </c>
      <c r="M19" s="829" t="s">
        <v>5</v>
      </c>
      <c r="N19" s="830" t="s">
        <v>386</v>
      </c>
      <c r="O19" s="829" t="s">
        <v>407</v>
      </c>
      <c r="P19" s="829" t="str">
        <f t="shared" si="1"/>
        <v>ALF</v>
      </c>
      <c r="Q19" s="830" t="s">
        <v>387</v>
      </c>
      <c r="R19" s="829" t="s">
        <v>417</v>
      </c>
      <c r="S19" s="829" t="str">
        <f t="shared" si="4"/>
        <v>ALF</v>
      </c>
      <c r="T19" s="830" t="s">
        <v>387</v>
      </c>
      <c r="U19" s="829" t="s">
        <v>417</v>
      </c>
      <c r="V19" s="829" t="str">
        <f t="shared" si="2"/>
        <v>ALF</v>
      </c>
      <c r="W19" s="830" t="s">
        <v>387</v>
      </c>
      <c r="X19" s="829" t="s">
        <v>417</v>
      </c>
      <c r="Y19" s="829" t="str">
        <f t="shared" si="3"/>
        <v>ALF</v>
      </c>
      <c r="Z19" s="830" t="s">
        <v>387</v>
      </c>
      <c r="AA19" s="829" t="s">
        <v>417</v>
      </c>
      <c r="AB19" s="829" t="s">
        <v>5</v>
      </c>
      <c r="AC19" s="830" t="s">
        <v>387</v>
      </c>
      <c r="AD19" s="829" t="s">
        <v>471</v>
      </c>
      <c r="AE19" s="829" t="s">
        <v>5</v>
      </c>
      <c r="AF19" s="830" t="s">
        <v>389</v>
      </c>
      <c r="AG19" s="829" t="s">
        <v>472</v>
      </c>
      <c r="AH19" s="829" t="s">
        <v>5</v>
      </c>
      <c r="AI19" s="830" t="s">
        <v>387</v>
      </c>
      <c r="AJ19" s="829" t="s">
        <v>473</v>
      </c>
      <c r="AK19" s="847" t="s">
        <v>5</v>
      </c>
      <c r="AL19" s="830" t="s">
        <v>389</v>
      </c>
      <c r="AM19" s="829" t="s">
        <v>474</v>
      </c>
      <c r="AN19" s="829" t="str">
        <f t="shared" si="0"/>
        <v>ALF</v>
      </c>
    </row>
    <row r="20" spans="1:40" ht="82.5" customHeight="1">
      <c r="B20" s="828" t="s">
        <v>157</v>
      </c>
      <c r="C20" s="828" t="s">
        <v>147</v>
      </c>
      <c r="D20" s="829" t="s">
        <v>5</v>
      </c>
      <c r="E20" s="830" t="s">
        <v>386</v>
      </c>
      <c r="F20" s="831"/>
      <c r="G20" s="829" t="s">
        <v>5</v>
      </c>
      <c r="H20" s="830" t="s">
        <v>386</v>
      </c>
      <c r="I20" s="831"/>
      <c r="J20" s="829" t="s">
        <v>5</v>
      </c>
      <c r="K20" s="830" t="s">
        <v>386</v>
      </c>
      <c r="L20" s="831"/>
      <c r="M20" s="829" t="s">
        <v>5</v>
      </c>
      <c r="N20" s="830" t="s">
        <v>386</v>
      </c>
      <c r="O20" s="831" t="s">
        <v>475</v>
      </c>
      <c r="P20" s="829" t="str">
        <f t="shared" si="1"/>
        <v>ALF</v>
      </c>
      <c r="Q20" s="830" t="s">
        <v>387</v>
      </c>
      <c r="R20" s="831" t="s">
        <v>476</v>
      </c>
      <c r="S20" s="829" t="str">
        <f t="shared" si="4"/>
        <v>ALF</v>
      </c>
      <c r="T20" s="830" t="s">
        <v>389</v>
      </c>
      <c r="U20" s="831" t="s">
        <v>477</v>
      </c>
      <c r="V20" s="829" t="str">
        <f t="shared" si="2"/>
        <v>ALF</v>
      </c>
      <c r="W20" s="830" t="s">
        <v>387</v>
      </c>
      <c r="X20" s="831" t="s">
        <v>478</v>
      </c>
      <c r="Y20" s="829" t="str">
        <f t="shared" si="3"/>
        <v>ALF</v>
      </c>
      <c r="Z20" s="830" t="s">
        <v>387</v>
      </c>
      <c r="AA20" s="831" t="s">
        <v>479</v>
      </c>
      <c r="AB20" s="831" t="s">
        <v>5</v>
      </c>
      <c r="AC20" s="830" t="s">
        <v>387</v>
      </c>
      <c r="AD20" s="831" t="s">
        <v>480</v>
      </c>
      <c r="AE20" s="831" t="s">
        <v>5</v>
      </c>
      <c r="AF20" s="830" t="s">
        <v>387</v>
      </c>
      <c r="AG20" s="831" t="s">
        <v>481</v>
      </c>
      <c r="AH20" s="831" t="s">
        <v>5</v>
      </c>
      <c r="AI20" s="830" t="s">
        <v>389</v>
      </c>
      <c r="AJ20" s="831" t="s">
        <v>482</v>
      </c>
      <c r="AK20" s="847" t="s">
        <v>5</v>
      </c>
      <c r="AL20" s="830" t="s">
        <v>389</v>
      </c>
      <c r="AM20" s="845" t="s">
        <v>483</v>
      </c>
      <c r="AN20" s="829" t="str">
        <f t="shared" si="0"/>
        <v>ALF</v>
      </c>
    </row>
    <row r="21" spans="1:40" ht="59.25" customHeight="1">
      <c r="B21" s="828" t="s">
        <v>150</v>
      </c>
      <c r="C21" s="828" t="s">
        <v>151</v>
      </c>
      <c r="D21" s="829" t="s">
        <v>5</v>
      </c>
      <c r="E21" s="830" t="s">
        <v>386</v>
      </c>
      <c r="F21" s="831"/>
      <c r="G21" s="829" t="s">
        <v>5</v>
      </c>
      <c r="H21" s="830" t="s">
        <v>386</v>
      </c>
      <c r="I21" s="831"/>
      <c r="J21" s="829" t="s">
        <v>5</v>
      </c>
      <c r="K21" s="830" t="s">
        <v>386</v>
      </c>
      <c r="L21" s="831"/>
      <c r="M21" s="829" t="s">
        <v>5</v>
      </c>
      <c r="N21" s="830" t="s">
        <v>389</v>
      </c>
      <c r="O21" s="831" t="s">
        <v>484</v>
      </c>
      <c r="P21" s="829" t="str">
        <f t="shared" si="1"/>
        <v>ALF</v>
      </c>
      <c r="Q21" s="830" t="s">
        <v>389</v>
      </c>
      <c r="R21" s="831" t="s">
        <v>484</v>
      </c>
      <c r="S21" s="829" t="str">
        <f t="shared" si="4"/>
        <v>ALF</v>
      </c>
      <c r="T21" s="830" t="s">
        <v>386</v>
      </c>
      <c r="U21" s="831" t="s">
        <v>484</v>
      </c>
      <c r="V21" s="829" t="str">
        <f t="shared" si="2"/>
        <v>ALF</v>
      </c>
      <c r="W21" s="830" t="s">
        <v>386</v>
      </c>
      <c r="X21" s="831" t="s">
        <v>484</v>
      </c>
      <c r="Y21" s="829" t="str">
        <f t="shared" si="3"/>
        <v>ALF</v>
      </c>
      <c r="Z21" s="830" t="s">
        <v>387</v>
      </c>
      <c r="AA21" s="831" t="s">
        <v>484</v>
      </c>
      <c r="AB21" s="831" t="s">
        <v>5</v>
      </c>
      <c r="AC21" s="830" t="s">
        <v>387</v>
      </c>
      <c r="AD21" s="831" t="s">
        <v>484</v>
      </c>
      <c r="AE21" s="831" t="s">
        <v>5</v>
      </c>
      <c r="AF21" s="830" t="s">
        <v>387</v>
      </c>
      <c r="AG21" s="831" t="s">
        <v>484</v>
      </c>
      <c r="AH21" s="831" t="s">
        <v>5</v>
      </c>
      <c r="AI21" s="830" t="s">
        <v>387</v>
      </c>
      <c r="AJ21" s="831" t="s">
        <v>485</v>
      </c>
      <c r="AK21" s="847" t="s">
        <v>5</v>
      </c>
      <c r="AL21" s="830" t="s">
        <v>387</v>
      </c>
      <c r="AM21" s="845" t="s">
        <v>484</v>
      </c>
      <c r="AN21" s="829" t="str">
        <f t="shared" si="0"/>
        <v>ALF</v>
      </c>
    </row>
    <row r="22" spans="1:40" ht="59.25" customHeight="1">
      <c r="B22" s="828" t="s">
        <v>154</v>
      </c>
      <c r="C22" s="828" t="s">
        <v>147</v>
      </c>
      <c r="D22" s="829" t="s">
        <v>5</v>
      </c>
      <c r="E22" s="830" t="s">
        <v>386</v>
      </c>
      <c r="F22" s="835"/>
      <c r="G22" s="829" t="s">
        <v>5</v>
      </c>
      <c r="H22" s="830" t="s">
        <v>386</v>
      </c>
      <c r="I22" s="835"/>
      <c r="J22" s="829" t="s">
        <v>5</v>
      </c>
      <c r="K22" s="830" t="s">
        <v>386</v>
      </c>
      <c r="L22" s="835"/>
      <c r="M22" s="829" t="s">
        <v>5</v>
      </c>
      <c r="N22" s="830" t="s">
        <v>386</v>
      </c>
      <c r="O22" s="891" t="s">
        <v>486</v>
      </c>
      <c r="P22" s="829" t="str">
        <f t="shared" si="1"/>
        <v>ALF</v>
      </c>
      <c r="Q22" s="830" t="s">
        <v>386</v>
      </c>
      <c r="R22" s="891" t="s">
        <v>487</v>
      </c>
      <c r="S22" s="829" t="str">
        <f t="shared" si="4"/>
        <v>ALF</v>
      </c>
      <c r="T22" s="830" t="s">
        <v>386</v>
      </c>
      <c r="U22" s="832" t="s">
        <v>488</v>
      </c>
      <c r="V22" s="829" t="str">
        <f t="shared" si="2"/>
        <v>ALF</v>
      </c>
      <c r="W22" s="830" t="s">
        <v>386</v>
      </c>
      <c r="X22" s="832" t="s">
        <v>405</v>
      </c>
      <c r="Y22" s="829" t="str">
        <f t="shared" si="3"/>
        <v>ALF</v>
      </c>
      <c r="Z22" s="830" t="s">
        <v>386</v>
      </c>
      <c r="AA22" s="845" t="s">
        <v>489</v>
      </c>
      <c r="AB22" s="831" t="s">
        <v>5</v>
      </c>
      <c r="AC22" s="830" t="s">
        <v>386</v>
      </c>
      <c r="AD22" s="845" t="s">
        <v>490</v>
      </c>
      <c r="AE22" s="831" t="s">
        <v>5</v>
      </c>
      <c r="AF22" s="830" t="s">
        <v>386</v>
      </c>
      <c r="AG22" s="845" t="s">
        <v>491</v>
      </c>
      <c r="AH22" s="831" t="s">
        <v>5</v>
      </c>
      <c r="AI22" s="830" t="s">
        <v>387</v>
      </c>
      <c r="AJ22" s="845" t="s">
        <v>492</v>
      </c>
      <c r="AK22" s="847" t="s">
        <v>5</v>
      </c>
      <c r="AL22" s="830" t="s">
        <v>389</v>
      </c>
      <c r="AM22" s="845" t="s">
        <v>483</v>
      </c>
      <c r="AN22" s="829" t="str">
        <f t="shared" si="0"/>
        <v>ALF</v>
      </c>
    </row>
    <row r="23" spans="1:40" ht="59.25" customHeight="1">
      <c r="B23" s="828" t="s">
        <v>213</v>
      </c>
      <c r="C23" s="828" t="s">
        <v>144</v>
      </c>
      <c r="D23" s="829" t="s">
        <v>214</v>
      </c>
      <c r="E23" s="830" t="s">
        <v>386</v>
      </c>
      <c r="G23" s="829" t="s">
        <v>214</v>
      </c>
      <c r="H23" s="830" t="s">
        <v>386</v>
      </c>
      <c r="J23" s="829" t="s">
        <v>214</v>
      </c>
      <c r="K23" s="830" t="s">
        <v>386</v>
      </c>
      <c r="M23" s="829" t="s">
        <v>214</v>
      </c>
      <c r="N23" s="894" t="s">
        <v>386</v>
      </c>
      <c r="O23" s="845" t="s">
        <v>493</v>
      </c>
      <c r="P23" s="829" t="str">
        <f t="shared" si="1"/>
        <v>IT DELIVERY</v>
      </c>
      <c r="Q23" s="830" t="s">
        <v>389</v>
      </c>
      <c r="R23" s="845" t="s">
        <v>493</v>
      </c>
      <c r="S23" s="829" t="str">
        <f t="shared" si="4"/>
        <v>IT DELIVERY</v>
      </c>
      <c r="T23" s="830" t="s">
        <v>389</v>
      </c>
      <c r="U23" s="845" t="s">
        <v>493</v>
      </c>
      <c r="V23" s="829" t="str">
        <f t="shared" si="2"/>
        <v>IT DELIVERY</v>
      </c>
      <c r="W23" s="830" t="s">
        <v>389</v>
      </c>
      <c r="X23" s="845" t="s">
        <v>493</v>
      </c>
      <c r="Y23" s="829" t="str">
        <f t="shared" si="3"/>
        <v>IT DELIVERY</v>
      </c>
      <c r="Z23" s="830" t="s">
        <v>389</v>
      </c>
      <c r="AA23" s="845" t="s">
        <v>493</v>
      </c>
      <c r="AB23" s="831" t="s">
        <v>214</v>
      </c>
      <c r="AC23" s="830" t="s">
        <v>389</v>
      </c>
      <c r="AD23" s="845" t="s">
        <v>493</v>
      </c>
      <c r="AE23" s="831" t="s">
        <v>214</v>
      </c>
      <c r="AF23" s="830" t="s">
        <v>389</v>
      </c>
      <c r="AG23" s="845" t="s">
        <v>493</v>
      </c>
      <c r="AH23" s="831" t="s">
        <v>214</v>
      </c>
      <c r="AI23" s="830" t="s">
        <v>389</v>
      </c>
      <c r="AJ23" s="845" t="s">
        <v>493</v>
      </c>
      <c r="AK23" s="831" t="s">
        <v>214</v>
      </c>
      <c r="AL23" s="830" t="s">
        <v>389</v>
      </c>
      <c r="AM23" s="831" t="s">
        <v>494</v>
      </c>
      <c r="AN23" s="829" t="str">
        <f t="shared" si="0"/>
        <v>IT DELIVERY</v>
      </c>
    </row>
    <row r="24" spans="1:40" ht="59.25" customHeight="1">
      <c r="A24" s="812" t="s">
        <v>495</v>
      </c>
      <c r="B24" s="828" t="s">
        <v>216</v>
      </c>
      <c r="C24" s="828" t="s">
        <v>144</v>
      </c>
      <c r="D24" s="829" t="s">
        <v>214</v>
      </c>
      <c r="E24" s="830" t="s">
        <v>386</v>
      </c>
      <c r="F24" s="831"/>
      <c r="G24" s="829" t="s">
        <v>214</v>
      </c>
      <c r="H24" s="830" t="s">
        <v>386</v>
      </c>
      <c r="I24" s="831"/>
      <c r="J24" s="829" t="s">
        <v>214</v>
      </c>
      <c r="K24" s="830" t="s">
        <v>386</v>
      </c>
      <c r="L24" s="831" t="s">
        <v>496</v>
      </c>
      <c r="M24" s="829" t="s">
        <v>214</v>
      </c>
      <c r="N24" s="830" t="s">
        <v>386</v>
      </c>
      <c r="O24" s="831" t="s">
        <v>496</v>
      </c>
      <c r="P24" s="829" t="str">
        <f t="shared" si="1"/>
        <v>IT DELIVERY</v>
      </c>
      <c r="Q24" s="830" t="s">
        <v>389</v>
      </c>
      <c r="R24" s="831" t="s">
        <v>496</v>
      </c>
      <c r="S24" s="829" t="str">
        <f t="shared" si="4"/>
        <v>IT DELIVERY</v>
      </c>
      <c r="T24" s="830" t="s">
        <v>389</v>
      </c>
      <c r="U24" s="831" t="s">
        <v>496</v>
      </c>
      <c r="V24" s="829" t="str">
        <f t="shared" si="2"/>
        <v>IT DELIVERY</v>
      </c>
      <c r="W24" s="830" t="s">
        <v>389</v>
      </c>
      <c r="X24" s="831" t="s">
        <v>496</v>
      </c>
      <c r="Y24" s="829" t="str">
        <f t="shared" si="3"/>
        <v>IT DELIVERY</v>
      </c>
      <c r="Z24" s="830" t="s">
        <v>389</v>
      </c>
      <c r="AA24" s="831" t="s">
        <v>496</v>
      </c>
      <c r="AB24" s="831" t="s">
        <v>214</v>
      </c>
      <c r="AC24" s="830" t="s">
        <v>389</v>
      </c>
      <c r="AD24" s="844" t="s">
        <v>497</v>
      </c>
      <c r="AE24" s="831" t="s">
        <v>214</v>
      </c>
      <c r="AF24" s="830" t="s">
        <v>389</v>
      </c>
      <c r="AG24" s="844" t="s">
        <v>498</v>
      </c>
      <c r="AH24" s="831" t="s">
        <v>214</v>
      </c>
      <c r="AI24" s="830" t="s">
        <v>389</v>
      </c>
      <c r="AJ24" s="836" t="s">
        <v>499</v>
      </c>
      <c r="AK24" s="831" t="s">
        <v>214</v>
      </c>
      <c r="AL24" s="830" t="s">
        <v>389</v>
      </c>
      <c r="AM24" s="836" t="s">
        <v>500</v>
      </c>
      <c r="AN24" s="829" t="str">
        <f t="shared" si="0"/>
        <v>IT DELIVERY</v>
      </c>
    </row>
    <row r="25" spans="1:40" ht="59.25" customHeight="1">
      <c r="B25" s="828" t="s">
        <v>219</v>
      </c>
      <c r="C25" s="828" t="s">
        <v>144</v>
      </c>
      <c r="D25" s="829" t="s">
        <v>214</v>
      </c>
      <c r="E25" s="830" t="s">
        <v>386</v>
      </c>
      <c r="F25" s="854"/>
      <c r="G25" s="829" t="s">
        <v>214</v>
      </c>
      <c r="H25" s="830" t="s">
        <v>386</v>
      </c>
      <c r="I25" s="854"/>
      <c r="J25" s="829" t="s">
        <v>214</v>
      </c>
      <c r="K25" s="830" t="s">
        <v>386</v>
      </c>
      <c r="L25" s="854" t="s">
        <v>501</v>
      </c>
      <c r="M25" s="829" t="s">
        <v>214</v>
      </c>
      <c r="N25" s="830" t="s">
        <v>386</v>
      </c>
      <c r="O25" s="854" t="s">
        <v>502</v>
      </c>
      <c r="P25" s="829" t="str">
        <f t="shared" si="1"/>
        <v>IT DELIVERY</v>
      </c>
      <c r="Q25" s="830" t="s">
        <v>386</v>
      </c>
      <c r="R25" s="832" t="s">
        <v>503</v>
      </c>
      <c r="S25" s="829" t="str">
        <f t="shared" si="4"/>
        <v>IT DELIVERY</v>
      </c>
      <c r="T25" s="830" t="s">
        <v>386</v>
      </c>
      <c r="U25" s="832" t="s">
        <v>504</v>
      </c>
      <c r="V25" s="829" t="str">
        <f t="shared" si="2"/>
        <v>IT DELIVERY</v>
      </c>
      <c r="W25" s="830" t="s">
        <v>386</v>
      </c>
      <c r="X25" s="832" t="s">
        <v>505</v>
      </c>
      <c r="Y25" s="829" t="str">
        <f t="shared" si="3"/>
        <v>IT DELIVERY</v>
      </c>
      <c r="Z25" s="830" t="s">
        <v>386</v>
      </c>
      <c r="AA25" s="832" t="s">
        <v>506</v>
      </c>
      <c r="AB25" s="831" t="s">
        <v>214</v>
      </c>
      <c r="AC25" s="830" t="s">
        <v>389</v>
      </c>
      <c r="AD25" s="832" t="s">
        <v>507</v>
      </c>
      <c r="AE25" s="831" t="s">
        <v>214</v>
      </c>
      <c r="AF25" s="830" t="s">
        <v>389</v>
      </c>
      <c r="AG25" s="832" t="s">
        <v>508</v>
      </c>
      <c r="AH25" s="831" t="s">
        <v>214</v>
      </c>
      <c r="AI25" s="830" t="s">
        <v>389</v>
      </c>
      <c r="AJ25" s="832" t="s">
        <v>509</v>
      </c>
      <c r="AK25" s="831" t="s">
        <v>214</v>
      </c>
      <c r="AL25" s="830" t="s">
        <v>389</v>
      </c>
      <c r="AM25" s="832" t="s">
        <v>510</v>
      </c>
      <c r="AN25" s="829" t="str">
        <f t="shared" si="0"/>
        <v>IT DELIVERY</v>
      </c>
    </row>
    <row r="26" spans="1:40" ht="59.25" customHeight="1">
      <c r="B26" s="828" t="s">
        <v>221</v>
      </c>
      <c r="C26" s="828" t="s">
        <v>144</v>
      </c>
      <c r="D26" s="829" t="s">
        <v>214</v>
      </c>
      <c r="E26" s="830" t="s">
        <v>386</v>
      </c>
      <c r="F26" s="845"/>
      <c r="G26" s="829" t="s">
        <v>214</v>
      </c>
      <c r="H26" s="830" t="s">
        <v>386</v>
      </c>
      <c r="I26" s="845"/>
      <c r="J26" s="829" t="s">
        <v>214</v>
      </c>
      <c r="K26" s="830" t="s">
        <v>389</v>
      </c>
      <c r="L26" s="953" t="s">
        <v>511</v>
      </c>
      <c r="M26" s="829" t="s">
        <v>214</v>
      </c>
      <c r="N26" s="830" t="s">
        <v>389</v>
      </c>
      <c r="O26" s="953" t="s">
        <v>512</v>
      </c>
      <c r="P26" s="829" t="str">
        <f t="shared" si="1"/>
        <v>IT DELIVERY</v>
      </c>
      <c r="Q26" s="830" t="s">
        <v>389</v>
      </c>
      <c r="R26" s="953" t="s">
        <v>513</v>
      </c>
      <c r="S26" s="829" t="str">
        <f t="shared" si="4"/>
        <v>IT DELIVERY</v>
      </c>
      <c r="T26" s="830" t="s">
        <v>389</v>
      </c>
      <c r="U26" s="953" t="s">
        <v>514</v>
      </c>
      <c r="V26" s="829" t="str">
        <f t="shared" si="2"/>
        <v>IT DELIVERY</v>
      </c>
      <c r="W26" s="830" t="s">
        <v>389</v>
      </c>
      <c r="X26" s="832" t="s">
        <v>515</v>
      </c>
      <c r="Y26" s="829" t="str">
        <f t="shared" si="3"/>
        <v>IT DELIVERY</v>
      </c>
      <c r="Z26" s="830" t="s">
        <v>389</v>
      </c>
      <c r="AA26" s="845" t="s">
        <v>516</v>
      </c>
      <c r="AB26" s="831" t="s">
        <v>214</v>
      </c>
      <c r="AC26" s="830" t="s">
        <v>389</v>
      </c>
      <c r="AD26" s="845" t="s">
        <v>516</v>
      </c>
      <c r="AE26" s="831" t="s">
        <v>214</v>
      </c>
      <c r="AF26" s="830" t="s">
        <v>389</v>
      </c>
      <c r="AG26" s="831" t="s">
        <v>517</v>
      </c>
      <c r="AH26" s="831" t="s">
        <v>214</v>
      </c>
      <c r="AI26" s="830" t="s">
        <v>389</v>
      </c>
      <c r="AJ26" s="845" t="s">
        <v>518</v>
      </c>
      <c r="AK26" s="845" t="s">
        <v>214</v>
      </c>
      <c r="AL26" s="830" t="s">
        <v>389</v>
      </c>
      <c r="AM26" s="849" t="s">
        <v>519</v>
      </c>
      <c r="AN26" s="829" t="str">
        <f t="shared" si="0"/>
        <v>IT DELIVERY</v>
      </c>
    </row>
    <row r="27" spans="1:40" ht="59.25" customHeight="1">
      <c r="B27" s="828" t="s">
        <v>223</v>
      </c>
      <c r="C27" s="828" t="s">
        <v>144</v>
      </c>
      <c r="D27" s="829" t="s">
        <v>214</v>
      </c>
      <c r="E27" s="830" t="s">
        <v>386</v>
      </c>
      <c r="F27" s="831"/>
      <c r="G27" s="829" t="s">
        <v>214</v>
      </c>
      <c r="H27" s="830" t="s">
        <v>386</v>
      </c>
      <c r="I27" s="831"/>
      <c r="J27" s="829" t="s">
        <v>214</v>
      </c>
      <c r="K27" s="830" t="s">
        <v>386</v>
      </c>
      <c r="L27" s="845"/>
      <c r="M27" s="829" t="s">
        <v>214</v>
      </c>
      <c r="N27" s="830" t="s">
        <v>386</v>
      </c>
      <c r="O27" s="831" t="s">
        <v>116</v>
      </c>
      <c r="P27" s="829" t="str">
        <f t="shared" si="1"/>
        <v>IT DELIVERY</v>
      </c>
      <c r="Q27" s="830" t="s">
        <v>386</v>
      </c>
      <c r="R27" s="831" t="s">
        <v>116</v>
      </c>
      <c r="S27" s="829" t="str">
        <f t="shared" si="4"/>
        <v>IT DELIVERY</v>
      </c>
      <c r="T27" s="830" t="s">
        <v>386</v>
      </c>
      <c r="U27" s="831" t="s">
        <v>116</v>
      </c>
      <c r="V27" s="829" t="str">
        <f t="shared" si="2"/>
        <v>IT DELIVERY</v>
      </c>
      <c r="W27" s="830" t="s">
        <v>386</v>
      </c>
      <c r="X27" s="831"/>
      <c r="Y27" s="829" t="str">
        <f t="shared" si="3"/>
        <v>IT DELIVERY</v>
      </c>
      <c r="Z27" s="830" t="s">
        <v>386</v>
      </c>
      <c r="AA27" s="831" t="s">
        <v>520</v>
      </c>
      <c r="AB27" s="831" t="s">
        <v>214</v>
      </c>
      <c r="AC27" s="830" t="s">
        <v>387</v>
      </c>
      <c r="AD27" s="831" t="s">
        <v>521</v>
      </c>
      <c r="AE27" s="831" t="s">
        <v>214</v>
      </c>
      <c r="AF27" s="830" t="s">
        <v>387</v>
      </c>
      <c r="AG27" s="831" t="s">
        <v>521</v>
      </c>
      <c r="AH27" s="831" t="s">
        <v>214</v>
      </c>
      <c r="AI27" s="830" t="s">
        <v>389</v>
      </c>
      <c r="AJ27" s="831" t="s">
        <v>522</v>
      </c>
      <c r="AK27" s="845" t="s">
        <v>214</v>
      </c>
      <c r="AL27" s="830" t="s">
        <v>389</v>
      </c>
      <c r="AM27" s="831" t="s">
        <v>523</v>
      </c>
      <c r="AN27" s="829" t="str">
        <f t="shared" si="0"/>
        <v>IT DELIVERY</v>
      </c>
    </row>
    <row r="28" spans="1:40" ht="59.25" customHeight="1">
      <c r="B28" s="828" t="s">
        <v>226</v>
      </c>
      <c r="C28" s="828" t="s">
        <v>137</v>
      </c>
      <c r="D28" s="829" t="s">
        <v>214</v>
      </c>
      <c r="E28" s="830" t="s">
        <v>386</v>
      </c>
      <c r="F28" s="831"/>
      <c r="G28" s="829" t="s">
        <v>214</v>
      </c>
      <c r="H28" s="830" t="s">
        <v>386</v>
      </c>
      <c r="I28" s="831"/>
      <c r="J28" s="829" t="s">
        <v>214</v>
      </c>
      <c r="K28" s="830" t="s">
        <v>386</v>
      </c>
      <c r="L28" s="845"/>
      <c r="M28" s="829" t="s">
        <v>214</v>
      </c>
      <c r="N28" s="830" t="s">
        <v>386</v>
      </c>
      <c r="O28" s="831" t="s">
        <v>524</v>
      </c>
      <c r="P28" s="829" t="str">
        <f t="shared" si="1"/>
        <v>IT DELIVERY</v>
      </c>
      <c r="Q28" s="830" t="s">
        <v>386</v>
      </c>
      <c r="R28" s="831" t="s">
        <v>525</v>
      </c>
      <c r="S28" s="829" t="str">
        <f t="shared" si="4"/>
        <v>IT DELIVERY</v>
      </c>
      <c r="T28" s="830" t="s">
        <v>386</v>
      </c>
      <c r="U28" s="831" t="s">
        <v>526</v>
      </c>
      <c r="V28" s="829" t="str">
        <f t="shared" si="2"/>
        <v>IT DELIVERY</v>
      </c>
      <c r="W28" s="830" t="s">
        <v>387</v>
      </c>
      <c r="X28" s="831" t="s">
        <v>527</v>
      </c>
      <c r="Y28" s="829" t="str">
        <f t="shared" si="3"/>
        <v>IT DELIVERY</v>
      </c>
      <c r="Z28" s="830" t="s">
        <v>387</v>
      </c>
      <c r="AA28" s="831" t="s">
        <v>528</v>
      </c>
      <c r="AB28" s="831" t="s">
        <v>214</v>
      </c>
      <c r="AC28" s="830" t="s">
        <v>386</v>
      </c>
      <c r="AD28" s="831" t="s">
        <v>529</v>
      </c>
      <c r="AE28" s="831" t="s">
        <v>214</v>
      </c>
      <c r="AF28" s="830" t="s">
        <v>386</v>
      </c>
      <c r="AG28" s="831" t="s">
        <v>530</v>
      </c>
      <c r="AH28" s="831" t="s">
        <v>214</v>
      </c>
      <c r="AI28" s="830" t="s">
        <v>386</v>
      </c>
      <c r="AJ28" s="831" t="s">
        <v>531</v>
      </c>
      <c r="AK28" s="845" t="s">
        <v>214</v>
      </c>
      <c r="AL28" s="830" t="s">
        <v>389</v>
      </c>
      <c r="AM28" s="831" t="s">
        <v>532</v>
      </c>
      <c r="AN28" s="829" t="str">
        <f t="shared" si="0"/>
        <v>IT DELIVERY</v>
      </c>
    </row>
    <row r="29" spans="1:40" ht="59.25" customHeight="1">
      <c r="B29" s="828" t="s">
        <v>533</v>
      </c>
      <c r="C29" s="828" t="s">
        <v>210</v>
      </c>
      <c r="D29" s="829" t="s">
        <v>211</v>
      </c>
      <c r="E29" s="830" t="s">
        <v>386</v>
      </c>
      <c r="F29" s="831"/>
      <c r="G29" s="829" t="s">
        <v>211</v>
      </c>
      <c r="H29" s="830" t="s">
        <v>386</v>
      </c>
      <c r="I29" s="831"/>
      <c r="J29" s="829" t="s">
        <v>211</v>
      </c>
      <c r="K29" s="830" t="s">
        <v>386</v>
      </c>
      <c r="L29" s="831"/>
      <c r="M29" s="829" t="s">
        <v>211</v>
      </c>
      <c r="N29" s="830" t="s">
        <v>386</v>
      </c>
      <c r="O29" s="831"/>
      <c r="P29" s="829" t="str">
        <f t="shared" si="1"/>
        <v>ITRND</v>
      </c>
      <c r="Q29" s="830" t="s">
        <v>386</v>
      </c>
      <c r="R29" s="831"/>
      <c r="S29" s="829" t="str">
        <f t="shared" si="4"/>
        <v>ITRND</v>
      </c>
      <c r="T29" s="830" t="s">
        <v>386</v>
      </c>
      <c r="U29" s="831"/>
      <c r="V29" s="829" t="str">
        <f t="shared" si="2"/>
        <v>ITRND</v>
      </c>
      <c r="W29" s="830" t="s">
        <v>386</v>
      </c>
      <c r="X29" s="831"/>
      <c r="Y29" s="829" t="str">
        <f t="shared" si="3"/>
        <v>ITRND</v>
      </c>
      <c r="Z29" s="830" t="s">
        <v>386</v>
      </c>
      <c r="AA29" s="831"/>
      <c r="AB29" s="831" t="s">
        <v>211</v>
      </c>
      <c r="AC29" s="830" t="s">
        <v>386</v>
      </c>
      <c r="AD29" s="831"/>
      <c r="AE29" s="831" t="s">
        <v>211</v>
      </c>
      <c r="AF29" s="830" t="s">
        <v>386</v>
      </c>
      <c r="AG29" s="831"/>
      <c r="AH29" s="831" t="s">
        <v>211</v>
      </c>
      <c r="AI29" s="830" t="s">
        <v>389</v>
      </c>
      <c r="AJ29" s="831" t="s">
        <v>534</v>
      </c>
      <c r="AK29" s="831" t="s">
        <v>211</v>
      </c>
      <c r="AL29" s="830" t="s">
        <v>389</v>
      </c>
      <c r="AM29" s="836" t="s">
        <v>535</v>
      </c>
      <c r="AN29" s="829" t="str">
        <f t="shared" si="0"/>
        <v>ITRND</v>
      </c>
    </row>
    <row r="30" spans="1:40" ht="59.25" customHeight="1">
      <c r="B30" s="828" t="s">
        <v>319</v>
      </c>
      <c r="C30" s="828" t="s">
        <v>137</v>
      </c>
      <c r="D30" s="829" t="s">
        <v>9</v>
      </c>
      <c r="E30" s="830" t="s">
        <v>386</v>
      </c>
      <c r="F30" s="831"/>
      <c r="G30" s="829" t="s">
        <v>9</v>
      </c>
      <c r="H30" s="830" t="s">
        <v>386</v>
      </c>
      <c r="I30" s="831"/>
      <c r="J30" s="829" t="s">
        <v>9</v>
      </c>
      <c r="K30" s="830" t="s">
        <v>386</v>
      </c>
      <c r="L30" s="831"/>
      <c r="M30" s="829" t="s">
        <v>9</v>
      </c>
      <c r="N30" s="830" t="s">
        <v>389</v>
      </c>
      <c r="O30" s="831" t="s">
        <v>478</v>
      </c>
      <c r="P30" s="829" t="str">
        <f t="shared" si="1"/>
        <v>MAGENTO</v>
      </c>
      <c r="Q30" s="830" t="s">
        <v>389</v>
      </c>
      <c r="R30" s="831" t="s">
        <v>478</v>
      </c>
      <c r="S30" s="829" t="str">
        <f t="shared" si="4"/>
        <v>MAGENTO</v>
      </c>
      <c r="T30" s="830" t="s">
        <v>389</v>
      </c>
      <c r="U30" s="831" t="s">
        <v>478</v>
      </c>
      <c r="V30" s="829" t="str">
        <f t="shared" si="2"/>
        <v>MAGENTO</v>
      </c>
      <c r="W30" s="830" t="s">
        <v>389</v>
      </c>
      <c r="X30" s="831" t="s">
        <v>478</v>
      </c>
      <c r="Y30" s="829" t="str">
        <f t="shared" si="3"/>
        <v>MAGENTO</v>
      </c>
      <c r="Z30" s="830" t="s">
        <v>389</v>
      </c>
      <c r="AA30" s="831" t="s">
        <v>478</v>
      </c>
      <c r="AB30" s="829" t="s">
        <v>9</v>
      </c>
      <c r="AC30" s="830" t="s">
        <v>389</v>
      </c>
      <c r="AD30" s="831" t="s">
        <v>478</v>
      </c>
      <c r="AE30" s="829" t="s">
        <v>9</v>
      </c>
      <c r="AF30" s="830" t="s">
        <v>389</v>
      </c>
      <c r="AG30" s="831" t="s">
        <v>478</v>
      </c>
      <c r="AH30" s="829" t="s">
        <v>9</v>
      </c>
      <c r="AI30" s="830" t="s">
        <v>389</v>
      </c>
      <c r="AJ30" s="845" t="s">
        <v>536</v>
      </c>
      <c r="AK30" s="829" t="s">
        <v>9</v>
      </c>
      <c r="AL30" s="830" t="s">
        <v>389</v>
      </c>
      <c r="AM30" s="844" t="s">
        <v>537</v>
      </c>
      <c r="AN30" s="829" t="str">
        <f t="shared" si="0"/>
        <v>MAGENTO</v>
      </c>
    </row>
    <row r="31" spans="1:40" ht="59.25" customHeight="1">
      <c r="B31" s="828" t="s">
        <v>321</v>
      </c>
      <c r="C31" s="828" t="s">
        <v>138</v>
      </c>
      <c r="D31" s="829" t="s">
        <v>9</v>
      </c>
      <c r="E31" s="830" t="s">
        <v>386</v>
      </c>
      <c r="F31" s="851"/>
      <c r="G31" s="829" t="s">
        <v>9</v>
      </c>
      <c r="H31" s="830" t="s">
        <v>386</v>
      </c>
      <c r="I31" s="851"/>
      <c r="J31" s="829" t="s">
        <v>9</v>
      </c>
      <c r="K31" s="830" t="s">
        <v>386</v>
      </c>
      <c r="L31" s="851"/>
      <c r="M31" s="829" t="s">
        <v>9</v>
      </c>
      <c r="N31" s="830" t="s">
        <v>408</v>
      </c>
      <c r="O31" s="851" t="s">
        <v>478</v>
      </c>
      <c r="P31" s="829" t="str">
        <f t="shared" si="1"/>
        <v>MAGENTO</v>
      </c>
      <c r="Q31" s="830" t="s">
        <v>389</v>
      </c>
      <c r="R31" s="831" t="s">
        <v>478</v>
      </c>
      <c r="S31" s="829" t="str">
        <f t="shared" si="4"/>
        <v>MAGENTO</v>
      </c>
      <c r="T31" s="830" t="s">
        <v>389</v>
      </c>
      <c r="U31" s="831" t="s">
        <v>478</v>
      </c>
      <c r="V31" s="829" t="str">
        <f t="shared" si="2"/>
        <v>MAGENTO</v>
      </c>
      <c r="W31" s="830" t="s">
        <v>389</v>
      </c>
      <c r="X31" s="831" t="s">
        <v>478</v>
      </c>
      <c r="Y31" s="829" t="str">
        <f t="shared" si="3"/>
        <v>MAGENTO</v>
      </c>
      <c r="Z31" s="830" t="s">
        <v>389</v>
      </c>
      <c r="AA31" s="831" t="s">
        <v>478</v>
      </c>
      <c r="AB31" s="829" t="s">
        <v>9</v>
      </c>
      <c r="AC31" s="830" t="s">
        <v>389</v>
      </c>
      <c r="AD31" s="831" t="s">
        <v>478</v>
      </c>
      <c r="AE31" s="829" t="s">
        <v>9</v>
      </c>
      <c r="AF31" s="830" t="s">
        <v>389</v>
      </c>
      <c r="AG31" s="831" t="s">
        <v>478</v>
      </c>
      <c r="AH31" s="829" t="s">
        <v>9</v>
      </c>
      <c r="AI31" s="830" t="s">
        <v>387</v>
      </c>
      <c r="AJ31" s="850" t="s">
        <v>538</v>
      </c>
      <c r="AK31" s="829" t="s">
        <v>9</v>
      </c>
      <c r="AL31" s="830" t="s">
        <v>389</v>
      </c>
      <c r="AM31" s="850" t="s">
        <v>538</v>
      </c>
      <c r="AN31" s="829" t="str">
        <f t="shared" si="0"/>
        <v>MAGENTO</v>
      </c>
    </row>
    <row r="32" spans="1:40" ht="59.25" customHeight="1">
      <c r="B32" s="828" t="s">
        <v>321</v>
      </c>
      <c r="C32" s="828" t="s">
        <v>139</v>
      </c>
      <c r="D32" s="829" t="s">
        <v>9</v>
      </c>
      <c r="E32" s="830" t="s">
        <v>386</v>
      </c>
      <c r="F32" s="842"/>
      <c r="G32" s="829" t="s">
        <v>9</v>
      </c>
      <c r="H32" s="830" t="s">
        <v>386</v>
      </c>
      <c r="I32" s="842"/>
      <c r="J32" s="829" t="s">
        <v>9</v>
      </c>
      <c r="K32" s="830" t="s">
        <v>386</v>
      </c>
      <c r="L32" s="842"/>
      <c r="M32" s="829" t="s">
        <v>9</v>
      </c>
      <c r="N32" s="830" t="s">
        <v>408</v>
      </c>
      <c r="O32" s="842" t="s">
        <v>478</v>
      </c>
      <c r="P32" s="829" t="str">
        <f t="shared" si="1"/>
        <v>MAGENTO</v>
      </c>
      <c r="Q32" s="830" t="s">
        <v>389</v>
      </c>
      <c r="R32" s="842" t="s">
        <v>478</v>
      </c>
      <c r="S32" s="829" t="str">
        <f t="shared" si="4"/>
        <v>MAGENTO</v>
      </c>
      <c r="T32" s="830" t="s">
        <v>389</v>
      </c>
      <c r="U32" s="842" t="s">
        <v>478</v>
      </c>
      <c r="V32" s="829" t="str">
        <f t="shared" si="2"/>
        <v>MAGENTO</v>
      </c>
      <c r="W32" s="830" t="s">
        <v>389</v>
      </c>
      <c r="X32" s="842" t="s">
        <v>478</v>
      </c>
      <c r="Y32" s="829" t="str">
        <f t="shared" si="3"/>
        <v>MAGENTO</v>
      </c>
      <c r="Z32" s="830" t="s">
        <v>389</v>
      </c>
      <c r="AA32" s="842" t="s">
        <v>478</v>
      </c>
      <c r="AB32" s="829" t="s">
        <v>9</v>
      </c>
      <c r="AC32" s="830" t="s">
        <v>389</v>
      </c>
      <c r="AD32" s="842" t="s">
        <v>478</v>
      </c>
      <c r="AE32" s="829" t="s">
        <v>9</v>
      </c>
      <c r="AF32" s="830" t="s">
        <v>389</v>
      </c>
      <c r="AG32" s="842" t="s">
        <v>478</v>
      </c>
      <c r="AH32" s="829" t="s">
        <v>9</v>
      </c>
      <c r="AI32" s="830" t="s">
        <v>408</v>
      </c>
      <c r="AJ32" s="842" t="s">
        <v>539</v>
      </c>
      <c r="AK32" s="829" t="s">
        <v>9</v>
      </c>
      <c r="AL32" s="830" t="s">
        <v>408</v>
      </c>
      <c r="AM32" s="844" t="s">
        <v>540</v>
      </c>
      <c r="AN32" s="829" t="str">
        <f t="shared" si="0"/>
        <v>MAGENTO</v>
      </c>
    </row>
    <row r="33" spans="2:40" ht="59.25" customHeight="1">
      <c r="B33" s="828" t="s">
        <v>321</v>
      </c>
      <c r="C33" s="828" t="s">
        <v>139</v>
      </c>
      <c r="D33" s="829" t="s">
        <v>9</v>
      </c>
      <c r="E33" s="830" t="s">
        <v>386</v>
      </c>
      <c r="F33" s="831"/>
      <c r="G33" s="829" t="s">
        <v>9</v>
      </c>
      <c r="H33" s="830" t="s">
        <v>386</v>
      </c>
      <c r="I33" s="831"/>
      <c r="J33" s="829" t="s">
        <v>9</v>
      </c>
      <c r="K33" s="830" t="s">
        <v>386</v>
      </c>
      <c r="L33" s="831"/>
      <c r="M33" s="829" t="s">
        <v>9</v>
      </c>
      <c r="N33" s="830" t="s">
        <v>408</v>
      </c>
      <c r="O33" s="831" t="s">
        <v>417</v>
      </c>
      <c r="P33" s="829" t="str">
        <f t="shared" si="1"/>
        <v>MAGENTO</v>
      </c>
      <c r="Q33" s="830" t="s">
        <v>408</v>
      </c>
      <c r="R33" s="831" t="s">
        <v>417</v>
      </c>
      <c r="S33" s="829" t="str">
        <f t="shared" si="4"/>
        <v>MAGENTO</v>
      </c>
      <c r="T33" s="830" t="s">
        <v>408</v>
      </c>
      <c r="U33" s="831" t="s">
        <v>417</v>
      </c>
      <c r="V33" s="829" t="str">
        <f t="shared" si="2"/>
        <v>MAGENTO</v>
      </c>
      <c r="W33" s="830" t="s">
        <v>408</v>
      </c>
      <c r="X33" s="831" t="s">
        <v>417</v>
      </c>
      <c r="Y33" s="829" t="str">
        <f t="shared" si="3"/>
        <v>MAGENTO</v>
      </c>
      <c r="Z33" s="830" t="s">
        <v>408</v>
      </c>
      <c r="AA33" s="831" t="s">
        <v>417</v>
      </c>
      <c r="AB33" s="831" t="s">
        <v>9</v>
      </c>
      <c r="AC33" s="830" t="s">
        <v>408</v>
      </c>
      <c r="AD33" s="831" t="s">
        <v>417</v>
      </c>
      <c r="AE33" s="831" t="s">
        <v>9</v>
      </c>
      <c r="AF33" s="830" t="s">
        <v>408</v>
      </c>
      <c r="AG33" s="831" t="s">
        <v>417</v>
      </c>
      <c r="AH33" s="831" t="s">
        <v>9</v>
      </c>
      <c r="AI33" s="830" t="s">
        <v>389</v>
      </c>
      <c r="AJ33" s="851" t="s">
        <v>541</v>
      </c>
      <c r="AK33" s="831" t="s">
        <v>9</v>
      </c>
      <c r="AL33" s="830" t="s">
        <v>389</v>
      </c>
      <c r="AM33" s="851" t="s">
        <v>541</v>
      </c>
      <c r="AN33" s="829" t="str">
        <f t="shared" si="0"/>
        <v>MAGENTO</v>
      </c>
    </row>
    <row r="34" spans="2:40" ht="59.25" customHeight="1">
      <c r="B34" s="828" t="s">
        <v>205</v>
      </c>
      <c r="C34" s="828" t="s">
        <v>146</v>
      </c>
      <c r="D34" s="829" t="s">
        <v>9</v>
      </c>
      <c r="E34" s="830" t="s">
        <v>386</v>
      </c>
      <c r="F34" s="831"/>
      <c r="G34" s="829" t="s">
        <v>9</v>
      </c>
      <c r="H34" s="830" t="s">
        <v>386</v>
      </c>
      <c r="I34" s="831"/>
      <c r="J34" s="829" t="s">
        <v>9</v>
      </c>
      <c r="K34" s="830" t="s">
        <v>386</v>
      </c>
      <c r="L34" s="831"/>
      <c r="M34" s="829" t="s">
        <v>9</v>
      </c>
      <c r="N34" s="830" t="s">
        <v>389</v>
      </c>
      <c r="O34" s="831" t="s">
        <v>478</v>
      </c>
      <c r="P34" s="829" t="str">
        <f t="shared" si="1"/>
        <v>MAGENTO</v>
      </c>
      <c r="Q34" s="830" t="s">
        <v>389</v>
      </c>
      <c r="R34" s="831" t="s">
        <v>478</v>
      </c>
      <c r="S34" s="829" t="str">
        <f t="shared" si="4"/>
        <v>MAGENTO</v>
      </c>
      <c r="T34" s="830" t="s">
        <v>389</v>
      </c>
      <c r="U34" s="831" t="s">
        <v>478</v>
      </c>
      <c r="V34" s="829" t="str">
        <f t="shared" si="2"/>
        <v>MAGENTO</v>
      </c>
      <c r="W34" s="830" t="s">
        <v>389</v>
      </c>
      <c r="X34" s="831" t="s">
        <v>478</v>
      </c>
      <c r="Y34" s="829" t="str">
        <f t="shared" si="3"/>
        <v>MAGENTO</v>
      </c>
      <c r="Z34" s="830" t="s">
        <v>389</v>
      </c>
      <c r="AA34" s="831" t="s">
        <v>478</v>
      </c>
      <c r="AB34" s="831" t="s">
        <v>9</v>
      </c>
      <c r="AC34" s="830" t="s">
        <v>389</v>
      </c>
      <c r="AD34" s="831" t="s">
        <v>542</v>
      </c>
      <c r="AE34" s="831" t="s">
        <v>9</v>
      </c>
      <c r="AF34" s="830" t="s">
        <v>389</v>
      </c>
      <c r="AG34" s="831" t="s">
        <v>543</v>
      </c>
      <c r="AH34" s="831" t="s">
        <v>9</v>
      </c>
      <c r="AI34" s="830" t="s">
        <v>389</v>
      </c>
      <c r="AJ34" s="831" t="s">
        <v>544</v>
      </c>
      <c r="AK34" s="831" t="s">
        <v>9</v>
      </c>
      <c r="AL34" s="830" t="s">
        <v>389</v>
      </c>
      <c r="AM34" s="851" t="s">
        <v>545</v>
      </c>
      <c r="AN34" s="829" t="str">
        <f t="shared" si="0"/>
        <v>MAGENTO</v>
      </c>
    </row>
    <row r="35" spans="2:40" ht="62.25" customHeight="1">
      <c r="B35" s="828" t="s">
        <v>207</v>
      </c>
      <c r="C35" s="828" t="s">
        <v>147</v>
      </c>
      <c r="D35" s="894" t="s">
        <v>387</v>
      </c>
      <c r="E35" s="830" t="s">
        <v>386</v>
      </c>
      <c r="F35" s="831"/>
      <c r="G35" s="829" t="s">
        <v>9</v>
      </c>
      <c r="H35" s="830" t="s">
        <v>386</v>
      </c>
      <c r="I35" s="831"/>
      <c r="J35" s="829" t="s">
        <v>9</v>
      </c>
      <c r="K35" s="830" t="s">
        <v>386</v>
      </c>
      <c r="L35" s="831"/>
      <c r="M35" s="829" t="s">
        <v>9</v>
      </c>
      <c r="N35" s="830" t="s">
        <v>389</v>
      </c>
      <c r="O35" s="831" t="s">
        <v>546</v>
      </c>
      <c r="P35" s="829" t="s">
        <v>9</v>
      </c>
      <c r="Q35" s="830" t="s">
        <v>387</v>
      </c>
      <c r="R35" s="952" t="s">
        <v>547</v>
      </c>
      <c r="S35" s="829" t="str">
        <f t="shared" si="4"/>
        <v>MAGENTO</v>
      </c>
      <c r="T35" s="830" t="s">
        <v>389</v>
      </c>
      <c r="U35" s="831" t="s">
        <v>548</v>
      </c>
      <c r="V35" s="829" t="e">
        <f>#REF!</f>
        <v>#REF!</v>
      </c>
      <c r="W35" s="830" t="s">
        <v>389</v>
      </c>
      <c r="X35" s="831" t="s">
        <v>478</v>
      </c>
      <c r="Y35" s="829" t="e">
        <f>#REF!</f>
        <v>#REF!</v>
      </c>
      <c r="Z35" s="830" t="s">
        <v>389</v>
      </c>
      <c r="AA35" s="831" t="s">
        <v>478</v>
      </c>
      <c r="AB35" s="831" t="s">
        <v>9</v>
      </c>
      <c r="AC35" s="830" t="s">
        <v>389</v>
      </c>
      <c r="AD35" s="831" t="s">
        <v>549</v>
      </c>
      <c r="AE35" s="831" t="s">
        <v>9</v>
      </c>
      <c r="AF35" s="830" t="s">
        <v>389</v>
      </c>
      <c r="AG35" s="831" t="s">
        <v>549</v>
      </c>
      <c r="AH35" s="831" t="s">
        <v>9</v>
      </c>
      <c r="AI35" s="830" t="s">
        <v>389</v>
      </c>
      <c r="AJ35" s="831" t="s">
        <v>550</v>
      </c>
      <c r="AK35" s="831" t="s">
        <v>9</v>
      </c>
      <c r="AL35" s="830" t="s">
        <v>389</v>
      </c>
      <c r="AM35" s="851" t="s">
        <v>551</v>
      </c>
      <c r="AN35" s="829" t="e">
        <f>#REF!</f>
        <v>#REF!</v>
      </c>
    </row>
    <row r="36" spans="2:40" ht="59.25" customHeight="1">
      <c r="B36" s="828" t="s">
        <v>253</v>
      </c>
      <c r="C36" s="828" t="s">
        <v>138</v>
      </c>
      <c r="D36" s="829" t="s">
        <v>8</v>
      </c>
      <c r="E36" s="830" t="s">
        <v>386</v>
      </c>
      <c r="F36" s="831"/>
      <c r="G36" s="829" t="s">
        <v>8</v>
      </c>
      <c r="H36" s="830" t="s">
        <v>386</v>
      </c>
      <c r="I36" s="831"/>
      <c r="J36" s="829" t="s">
        <v>8</v>
      </c>
      <c r="K36" s="830" t="s">
        <v>386</v>
      </c>
      <c r="L36" s="831"/>
      <c r="M36" s="829" t="s">
        <v>8</v>
      </c>
      <c r="N36" s="830" t="s">
        <v>386</v>
      </c>
      <c r="O36" s="831" t="s">
        <v>116</v>
      </c>
      <c r="P36" s="829" t="str">
        <f t="shared" si="1"/>
        <v>MASH</v>
      </c>
      <c r="Q36" s="830" t="s">
        <v>386</v>
      </c>
      <c r="R36" s="831" t="s">
        <v>552</v>
      </c>
      <c r="S36" s="829" t="str">
        <f t="shared" si="4"/>
        <v>MASH</v>
      </c>
      <c r="T36" s="830" t="s">
        <v>386</v>
      </c>
      <c r="U36" s="831" t="s">
        <v>553</v>
      </c>
      <c r="V36" s="829" t="str">
        <f t="shared" si="2"/>
        <v>MASH</v>
      </c>
      <c r="W36" s="830" t="s">
        <v>386</v>
      </c>
      <c r="X36" s="831" t="s">
        <v>553</v>
      </c>
      <c r="Y36" s="829" t="str">
        <f t="shared" si="3"/>
        <v>MASH</v>
      </c>
      <c r="Z36" s="830" t="s">
        <v>386</v>
      </c>
      <c r="AA36" s="831" t="s">
        <v>553</v>
      </c>
      <c r="AB36" s="831" t="s">
        <v>8</v>
      </c>
      <c r="AC36" s="830" t="s">
        <v>386</v>
      </c>
      <c r="AD36" s="831" t="s">
        <v>553</v>
      </c>
      <c r="AE36" s="831" t="s">
        <v>8</v>
      </c>
      <c r="AF36" s="830" t="s">
        <v>389</v>
      </c>
      <c r="AG36" s="831" t="s">
        <v>554</v>
      </c>
      <c r="AH36" s="831" t="s">
        <v>8</v>
      </c>
      <c r="AI36" s="830" t="s">
        <v>387</v>
      </c>
      <c r="AJ36" s="845" t="s">
        <v>555</v>
      </c>
      <c r="AK36" s="831" t="s">
        <v>8</v>
      </c>
      <c r="AL36" s="830" t="s">
        <v>389</v>
      </c>
      <c r="AM36" s="831" t="s">
        <v>556</v>
      </c>
      <c r="AN36" s="829" t="str">
        <f t="shared" si="0"/>
        <v>MASH</v>
      </c>
    </row>
    <row r="37" spans="2:40" ht="59.25" customHeight="1">
      <c r="B37" s="828" t="s">
        <v>265</v>
      </c>
      <c r="C37" s="828" t="s">
        <v>158</v>
      </c>
      <c r="D37" s="829" t="s">
        <v>8</v>
      </c>
      <c r="E37" s="830" t="s">
        <v>386</v>
      </c>
      <c r="F37" s="831"/>
      <c r="G37" s="829" t="s">
        <v>8</v>
      </c>
      <c r="H37" s="830" t="s">
        <v>386</v>
      </c>
      <c r="I37" s="831"/>
      <c r="J37" s="829" t="s">
        <v>8</v>
      </c>
      <c r="K37" s="830" t="s">
        <v>386</v>
      </c>
      <c r="L37" s="831" t="s">
        <v>557</v>
      </c>
      <c r="M37" s="829" t="s">
        <v>8</v>
      </c>
      <c r="N37" s="830" t="s">
        <v>389</v>
      </c>
      <c r="O37" s="891" t="s">
        <v>558</v>
      </c>
      <c r="P37" s="829" t="str">
        <f t="shared" si="1"/>
        <v>MASH</v>
      </c>
      <c r="Q37" s="830" t="s">
        <v>389</v>
      </c>
      <c r="R37" s="831" t="s">
        <v>559</v>
      </c>
      <c r="S37" s="829" t="str">
        <f t="shared" si="4"/>
        <v>MASH</v>
      </c>
      <c r="T37" s="830" t="s">
        <v>389</v>
      </c>
      <c r="U37" s="892" t="s">
        <v>392</v>
      </c>
      <c r="V37" s="829" t="str">
        <f t="shared" si="2"/>
        <v>MASH</v>
      </c>
      <c r="W37" s="830" t="s">
        <v>389</v>
      </c>
      <c r="X37" s="831" t="s">
        <v>560</v>
      </c>
      <c r="Y37" s="829" t="str">
        <f t="shared" si="3"/>
        <v>MASH</v>
      </c>
      <c r="Z37" s="830" t="s">
        <v>386</v>
      </c>
      <c r="AA37" s="831" t="s">
        <v>561</v>
      </c>
      <c r="AB37" s="831" t="s">
        <v>8</v>
      </c>
      <c r="AC37" s="830" t="s">
        <v>386</v>
      </c>
      <c r="AD37" s="831" t="s">
        <v>562</v>
      </c>
      <c r="AE37" s="831" t="s">
        <v>8</v>
      </c>
      <c r="AF37" s="830" t="s">
        <v>386</v>
      </c>
      <c r="AG37" s="831" t="s">
        <v>562</v>
      </c>
      <c r="AH37" s="831" t="s">
        <v>8</v>
      </c>
      <c r="AI37" s="830" t="s">
        <v>389</v>
      </c>
      <c r="AJ37" s="831" t="s">
        <v>563</v>
      </c>
      <c r="AK37" s="831" t="s">
        <v>8</v>
      </c>
      <c r="AL37" s="830" t="s">
        <v>389</v>
      </c>
      <c r="AM37" s="832" t="s">
        <v>564</v>
      </c>
      <c r="AN37" s="829" t="str">
        <f t="shared" si="0"/>
        <v>MASH</v>
      </c>
    </row>
    <row r="38" spans="2:40" ht="59.25" customHeight="1">
      <c r="B38" s="828" t="s">
        <v>309</v>
      </c>
      <c r="C38" s="828" t="s">
        <v>163</v>
      </c>
      <c r="D38" s="829" t="s">
        <v>8</v>
      </c>
      <c r="E38" s="830" t="s">
        <v>386</v>
      </c>
      <c r="F38" s="845"/>
      <c r="G38" s="829" t="s">
        <v>8</v>
      </c>
      <c r="H38" s="830" t="s">
        <v>386</v>
      </c>
      <c r="I38" s="845"/>
      <c r="J38" s="829" t="s">
        <v>8</v>
      </c>
      <c r="K38" s="830" t="s">
        <v>386</v>
      </c>
      <c r="L38" s="845"/>
      <c r="M38" s="829" t="s">
        <v>8</v>
      </c>
      <c r="N38" s="830" t="s">
        <v>386</v>
      </c>
      <c r="O38" s="845"/>
      <c r="P38" s="829" t="str">
        <f t="shared" si="1"/>
        <v>MASH</v>
      </c>
      <c r="Q38" s="830" t="s">
        <v>408</v>
      </c>
      <c r="R38" s="831" t="s">
        <v>349</v>
      </c>
      <c r="S38" s="829" t="str">
        <f t="shared" si="4"/>
        <v>MASH</v>
      </c>
      <c r="T38" s="830" t="s">
        <v>408</v>
      </c>
      <c r="U38" s="831" t="s">
        <v>565</v>
      </c>
      <c r="V38" s="829" t="str">
        <f t="shared" si="2"/>
        <v>MASH</v>
      </c>
      <c r="W38" s="830" t="s">
        <v>386</v>
      </c>
      <c r="X38" s="831" t="s">
        <v>566</v>
      </c>
      <c r="Y38" s="829" t="str">
        <f t="shared" si="3"/>
        <v>MASH</v>
      </c>
      <c r="Z38" s="830" t="s">
        <v>389</v>
      </c>
      <c r="AA38" s="831" t="s">
        <v>567</v>
      </c>
      <c r="AB38" s="829" t="s">
        <v>8</v>
      </c>
      <c r="AC38" s="830" t="s">
        <v>386</v>
      </c>
      <c r="AD38" s="831" t="s">
        <v>568</v>
      </c>
      <c r="AE38" s="829" t="s">
        <v>8</v>
      </c>
      <c r="AF38" s="830" t="s">
        <v>386</v>
      </c>
      <c r="AG38" s="831" t="s">
        <v>569</v>
      </c>
      <c r="AH38" s="829" t="s">
        <v>8</v>
      </c>
      <c r="AI38" s="830" t="s">
        <v>389</v>
      </c>
      <c r="AJ38" s="831" t="s">
        <v>570</v>
      </c>
      <c r="AK38" s="829" t="s">
        <v>8</v>
      </c>
      <c r="AL38" s="830" t="s">
        <v>387</v>
      </c>
      <c r="AM38" s="831" t="s">
        <v>571</v>
      </c>
      <c r="AN38" s="829" t="str">
        <f t="shared" si="0"/>
        <v>MASH</v>
      </c>
    </row>
    <row r="39" spans="2:40" ht="59.25" customHeight="1">
      <c r="B39" s="828" t="s">
        <v>311</v>
      </c>
      <c r="C39" s="828" t="s">
        <v>137</v>
      </c>
      <c r="D39" s="829" t="s">
        <v>8</v>
      </c>
      <c r="E39" s="830" t="s">
        <v>386</v>
      </c>
      <c r="F39" s="831"/>
      <c r="G39" s="829" t="s">
        <v>8</v>
      </c>
      <c r="H39" s="830" t="s">
        <v>386</v>
      </c>
      <c r="I39" s="831"/>
      <c r="J39" s="829" t="s">
        <v>8</v>
      </c>
      <c r="K39" s="830" t="s">
        <v>386</v>
      </c>
      <c r="L39" s="831"/>
      <c r="M39" s="829" t="s">
        <v>8</v>
      </c>
      <c r="N39" s="830" t="s">
        <v>408</v>
      </c>
      <c r="O39" s="845" t="s">
        <v>572</v>
      </c>
      <c r="P39" s="829" t="str">
        <f t="shared" si="1"/>
        <v>MASH</v>
      </c>
      <c r="Q39" s="830" t="s">
        <v>389</v>
      </c>
      <c r="R39" s="831" t="s">
        <v>573</v>
      </c>
      <c r="S39" s="829" t="str">
        <f t="shared" si="4"/>
        <v>MASH</v>
      </c>
      <c r="T39" s="830" t="s">
        <v>408</v>
      </c>
      <c r="U39" s="831" t="s">
        <v>574</v>
      </c>
      <c r="V39" s="829" t="str">
        <f t="shared" si="2"/>
        <v>MASH</v>
      </c>
      <c r="W39" s="830" t="s">
        <v>386</v>
      </c>
      <c r="X39" s="831" t="s">
        <v>575</v>
      </c>
      <c r="Y39" s="829" t="str">
        <f t="shared" si="3"/>
        <v>MASH</v>
      </c>
      <c r="Z39" s="830" t="s">
        <v>386</v>
      </c>
      <c r="AA39" s="831" t="s">
        <v>576</v>
      </c>
      <c r="AB39" s="829" t="s">
        <v>8</v>
      </c>
      <c r="AC39" s="830" t="s">
        <v>386</v>
      </c>
      <c r="AD39" s="831" t="s">
        <v>577</v>
      </c>
      <c r="AE39" s="829" t="s">
        <v>8</v>
      </c>
      <c r="AF39" s="830" t="s">
        <v>389</v>
      </c>
      <c r="AG39" s="831" t="s">
        <v>578</v>
      </c>
      <c r="AH39" s="829" t="s">
        <v>8</v>
      </c>
      <c r="AI39" s="830" t="s">
        <v>389</v>
      </c>
      <c r="AJ39" s="831" t="s">
        <v>579</v>
      </c>
      <c r="AK39" s="829" t="s">
        <v>8</v>
      </c>
      <c r="AL39" s="830" t="s">
        <v>389</v>
      </c>
      <c r="AM39" s="831" t="s">
        <v>580</v>
      </c>
      <c r="AN39" s="829" t="str">
        <f t="shared" si="0"/>
        <v>MASH</v>
      </c>
    </row>
    <row r="40" spans="2:40" ht="59.25" customHeight="1">
      <c r="B40" s="828" t="s">
        <v>314</v>
      </c>
      <c r="C40" s="828" t="s">
        <v>138</v>
      </c>
      <c r="D40" s="829" t="s">
        <v>8</v>
      </c>
      <c r="E40" s="830" t="s">
        <v>386</v>
      </c>
      <c r="F40" s="829"/>
      <c r="G40" s="829" t="s">
        <v>8</v>
      </c>
      <c r="H40" s="830" t="s">
        <v>386</v>
      </c>
      <c r="I40" s="829"/>
      <c r="J40" s="829" t="s">
        <v>8</v>
      </c>
      <c r="K40" s="830" t="s">
        <v>386</v>
      </c>
      <c r="L40" s="829"/>
      <c r="M40" s="829" t="s">
        <v>8</v>
      </c>
      <c r="N40" s="830" t="s">
        <v>408</v>
      </c>
      <c r="O40" s="843" t="s">
        <v>349</v>
      </c>
      <c r="P40" s="829" t="str">
        <f t="shared" si="1"/>
        <v>MASH</v>
      </c>
      <c r="Q40" s="830" t="s">
        <v>408</v>
      </c>
      <c r="R40" s="829" t="s">
        <v>581</v>
      </c>
      <c r="S40" s="829" t="str">
        <f t="shared" si="4"/>
        <v>MASH</v>
      </c>
      <c r="T40" s="830" t="s">
        <v>386</v>
      </c>
      <c r="U40" s="843" t="s">
        <v>582</v>
      </c>
      <c r="V40" s="829" t="str">
        <f t="shared" si="2"/>
        <v>MASH</v>
      </c>
      <c r="W40" s="830" t="s">
        <v>386</v>
      </c>
      <c r="X40" s="829" t="s">
        <v>583</v>
      </c>
      <c r="Y40" s="829" t="str">
        <f t="shared" si="3"/>
        <v>MASH</v>
      </c>
      <c r="Z40" s="830" t="s">
        <v>386</v>
      </c>
      <c r="AA40" s="829" t="s">
        <v>584</v>
      </c>
      <c r="AB40" s="829" t="s">
        <v>8</v>
      </c>
      <c r="AC40" s="830" t="s">
        <v>386</v>
      </c>
      <c r="AD40" s="829" t="s">
        <v>585</v>
      </c>
      <c r="AE40" s="829" t="s">
        <v>8</v>
      </c>
      <c r="AF40" s="830" t="s">
        <v>389</v>
      </c>
      <c r="AG40" s="829" t="s">
        <v>586</v>
      </c>
      <c r="AH40" s="829" t="s">
        <v>8</v>
      </c>
      <c r="AI40" s="830" t="s">
        <v>389</v>
      </c>
      <c r="AJ40" s="829" t="s">
        <v>587</v>
      </c>
      <c r="AK40" s="829" t="s">
        <v>8</v>
      </c>
      <c r="AL40" s="830" t="s">
        <v>389</v>
      </c>
      <c r="AM40" s="829" t="s">
        <v>588</v>
      </c>
      <c r="AN40" s="829" t="str">
        <f t="shared" si="0"/>
        <v>MASH</v>
      </c>
    </row>
    <row r="41" spans="2:40" ht="59.25" customHeight="1">
      <c r="B41" s="828" t="s">
        <v>316</v>
      </c>
      <c r="C41" s="828" t="s">
        <v>138</v>
      </c>
      <c r="D41" s="829" t="s">
        <v>8</v>
      </c>
      <c r="E41" s="830" t="s">
        <v>386</v>
      </c>
      <c r="F41" s="831"/>
      <c r="G41" s="829" t="s">
        <v>8</v>
      </c>
      <c r="H41" s="830" t="s">
        <v>386</v>
      </c>
      <c r="I41" s="831"/>
      <c r="J41" s="829" t="s">
        <v>8</v>
      </c>
      <c r="K41" s="830" t="s">
        <v>386</v>
      </c>
      <c r="L41" s="831"/>
      <c r="M41" s="829" t="s">
        <v>8</v>
      </c>
      <c r="N41" s="830" t="s">
        <v>386</v>
      </c>
      <c r="O41" s="831" t="s">
        <v>116</v>
      </c>
      <c r="P41" s="829" t="str">
        <f t="shared" si="1"/>
        <v>MASH</v>
      </c>
      <c r="Q41" s="830" t="s">
        <v>408</v>
      </c>
      <c r="R41" s="831" t="s">
        <v>349</v>
      </c>
      <c r="S41" s="829" t="str">
        <f t="shared" si="4"/>
        <v>MASH</v>
      </c>
      <c r="T41" s="830" t="s">
        <v>408</v>
      </c>
      <c r="U41" s="831" t="s">
        <v>589</v>
      </c>
      <c r="V41" s="829" t="str">
        <f t="shared" si="2"/>
        <v>MASH</v>
      </c>
      <c r="W41" s="830" t="s">
        <v>386</v>
      </c>
      <c r="X41" s="831" t="s">
        <v>590</v>
      </c>
      <c r="Y41" s="829" t="str">
        <f t="shared" si="3"/>
        <v>MASH</v>
      </c>
      <c r="Z41" s="830" t="s">
        <v>386</v>
      </c>
      <c r="AA41" s="831" t="s">
        <v>591</v>
      </c>
      <c r="AB41" s="829" t="s">
        <v>8</v>
      </c>
      <c r="AC41" s="830" t="s">
        <v>386</v>
      </c>
      <c r="AD41" s="845" t="s">
        <v>592</v>
      </c>
      <c r="AE41" s="829" t="s">
        <v>8</v>
      </c>
      <c r="AF41" s="830" t="s">
        <v>386</v>
      </c>
      <c r="AG41" s="831" t="s">
        <v>593</v>
      </c>
      <c r="AH41" s="829" t="s">
        <v>8</v>
      </c>
      <c r="AI41" s="830" t="s">
        <v>389</v>
      </c>
      <c r="AJ41" s="831" t="s">
        <v>594</v>
      </c>
      <c r="AK41" s="829" t="s">
        <v>8</v>
      </c>
      <c r="AL41" s="830" t="s">
        <v>389</v>
      </c>
      <c r="AM41" s="831" t="s">
        <v>595</v>
      </c>
      <c r="AN41" s="829" t="str">
        <f t="shared" si="0"/>
        <v>MASH</v>
      </c>
    </row>
    <row r="42" spans="2:40" ht="59.25" customHeight="1">
      <c r="B42" s="828" t="s">
        <v>284</v>
      </c>
      <c r="C42" s="828" t="s">
        <v>163</v>
      </c>
      <c r="D42" s="829" t="s">
        <v>7</v>
      </c>
      <c r="E42" s="830" t="s">
        <v>386</v>
      </c>
      <c r="F42" s="831"/>
      <c r="G42" s="829" t="s">
        <v>7</v>
      </c>
      <c r="H42" s="830" t="s">
        <v>386</v>
      </c>
      <c r="I42" s="831"/>
      <c r="J42" s="829" t="s">
        <v>7</v>
      </c>
      <c r="K42" s="830" t="s">
        <v>386</v>
      </c>
      <c r="L42" s="831"/>
      <c r="M42" s="829" t="s">
        <v>7</v>
      </c>
      <c r="N42" s="830" t="s">
        <v>386</v>
      </c>
      <c r="O42" s="831" t="s">
        <v>596</v>
      </c>
      <c r="P42" s="829" t="str">
        <f t="shared" si="1"/>
        <v>OPTIMUS</v>
      </c>
      <c r="Q42" s="830" t="s">
        <v>389</v>
      </c>
      <c r="R42" s="831" t="s">
        <v>597</v>
      </c>
      <c r="S42" s="829" t="str">
        <f t="shared" si="4"/>
        <v>OPTIMUS</v>
      </c>
      <c r="T42" s="830" t="s">
        <v>389</v>
      </c>
      <c r="U42" s="831" t="s">
        <v>598</v>
      </c>
      <c r="V42" s="829" t="str">
        <f t="shared" si="2"/>
        <v>OPTIMUS</v>
      </c>
      <c r="W42" s="830" t="s">
        <v>389</v>
      </c>
      <c r="X42" s="831" t="s">
        <v>599</v>
      </c>
      <c r="Y42" s="829" t="str">
        <f t="shared" si="3"/>
        <v>OPTIMUS</v>
      </c>
      <c r="Z42" s="830" t="s">
        <v>389</v>
      </c>
      <c r="AA42" s="831" t="s">
        <v>600</v>
      </c>
      <c r="AB42" s="843" t="s">
        <v>7</v>
      </c>
      <c r="AC42" s="830" t="s">
        <v>389</v>
      </c>
      <c r="AD42" s="831" t="s">
        <v>601</v>
      </c>
      <c r="AE42" s="843" t="s">
        <v>7</v>
      </c>
      <c r="AF42" s="830" t="s">
        <v>389</v>
      </c>
      <c r="AG42" s="831" t="s">
        <v>602</v>
      </c>
      <c r="AH42" s="843" t="s">
        <v>7</v>
      </c>
      <c r="AI42" s="830" t="s">
        <v>389</v>
      </c>
      <c r="AJ42" s="831" t="s">
        <v>603</v>
      </c>
      <c r="AK42" s="843" t="s">
        <v>7</v>
      </c>
      <c r="AL42" s="830" t="s">
        <v>389</v>
      </c>
      <c r="AM42" s="831" t="s">
        <v>604</v>
      </c>
      <c r="AN42" s="829" t="s">
        <v>7</v>
      </c>
    </row>
    <row r="43" spans="2:40" ht="59.25" customHeight="1">
      <c r="B43" s="828" t="s">
        <v>286</v>
      </c>
      <c r="C43" s="828" t="s">
        <v>163</v>
      </c>
      <c r="D43" s="829" t="s">
        <v>7</v>
      </c>
      <c r="E43" s="830" t="s">
        <v>386</v>
      </c>
      <c r="F43" s="837"/>
      <c r="G43" s="829" t="s">
        <v>7</v>
      </c>
      <c r="H43" s="830" t="s">
        <v>386</v>
      </c>
      <c r="I43" s="837"/>
      <c r="J43" s="829" t="s">
        <v>7</v>
      </c>
      <c r="K43" s="830" t="s">
        <v>386</v>
      </c>
      <c r="L43" s="837"/>
      <c r="M43" s="829" t="s">
        <v>7</v>
      </c>
      <c r="N43" s="830" t="s">
        <v>386</v>
      </c>
      <c r="O43" s="828" t="s">
        <v>605</v>
      </c>
      <c r="P43" s="829" t="str">
        <f t="shared" si="1"/>
        <v>OPTIMUS</v>
      </c>
      <c r="Q43" s="830" t="s">
        <v>389</v>
      </c>
      <c r="R43" s="828" t="s">
        <v>606</v>
      </c>
      <c r="S43" s="829" t="str">
        <f t="shared" si="4"/>
        <v>OPTIMUS</v>
      </c>
      <c r="T43" s="830" t="s">
        <v>389</v>
      </c>
      <c r="U43" s="828" t="s">
        <v>607</v>
      </c>
      <c r="V43" s="829" t="str">
        <f t="shared" si="2"/>
        <v>OPTIMUS</v>
      </c>
      <c r="W43" s="830" t="s">
        <v>389</v>
      </c>
      <c r="X43" s="838" t="s">
        <v>608</v>
      </c>
      <c r="Y43" s="829" t="str">
        <f t="shared" si="3"/>
        <v>OPTIMUS</v>
      </c>
      <c r="Z43" s="830" t="s">
        <v>389</v>
      </c>
      <c r="AA43" s="838" t="s">
        <v>609</v>
      </c>
      <c r="AB43" s="831" t="s">
        <v>7</v>
      </c>
      <c r="AC43" s="830" t="s">
        <v>389</v>
      </c>
      <c r="AD43" s="838" t="s">
        <v>610</v>
      </c>
      <c r="AE43" s="831" t="s">
        <v>7</v>
      </c>
      <c r="AF43" s="830" t="s">
        <v>389</v>
      </c>
      <c r="AG43" s="828" t="s">
        <v>611</v>
      </c>
      <c r="AH43" s="843" t="s">
        <v>7</v>
      </c>
      <c r="AI43" s="830" t="s">
        <v>389</v>
      </c>
      <c r="AJ43" s="828" t="s">
        <v>612</v>
      </c>
      <c r="AK43" s="843" t="s">
        <v>7</v>
      </c>
      <c r="AL43" s="830" t="s">
        <v>389</v>
      </c>
      <c r="AM43" s="838" t="s">
        <v>613</v>
      </c>
      <c r="AN43" s="829" t="str">
        <f t="shared" ref="AN43:AN53" si="5">D43</f>
        <v>OPTIMUS</v>
      </c>
    </row>
    <row r="44" spans="2:40" ht="59.25" customHeight="1">
      <c r="B44" s="828" t="s">
        <v>291</v>
      </c>
      <c r="C44" s="828" t="s">
        <v>138</v>
      </c>
      <c r="D44" s="829" t="s">
        <v>7</v>
      </c>
      <c r="E44" s="830" t="s">
        <v>386</v>
      </c>
      <c r="F44" s="829"/>
      <c r="G44" s="829" t="s">
        <v>7</v>
      </c>
      <c r="H44" s="830" t="s">
        <v>386</v>
      </c>
      <c r="I44" s="829"/>
      <c r="J44" s="829" t="s">
        <v>7</v>
      </c>
      <c r="K44" s="830" t="s">
        <v>386</v>
      </c>
      <c r="L44" s="829"/>
      <c r="M44" s="829" t="s">
        <v>7</v>
      </c>
      <c r="N44" s="830" t="s">
        <v>389</v>
      </c>
      <c r="O44" s="829" t="s">
        <v>614</v>
      </c>
      <c r="P44" s="829" t="str">
        <f t="shared" si="1"/>
        <v>OPTIMUS</v>
      </c>
      <c r="Q44" s="830" t="s">
        <v>389</v>
      </c>
      <c r="R44" s="829" t="s">
        <v>615</v>
      </c>
      <c r="S44" s="829" t="str">
        <f t="shared" si="4"/>
        <v>OPTIMUS</v>
      </c>
      <c r="T44" s="830" t="s">
        <v>389</v>
      </c>
      <c r="U44" s="829" t="s">
        <v>616</v>
      </c>
      <c r="V44" s="829" t="str">
        <f t="shared" si="2"/>
        <v>OPTIMUS</v>
      </c>
      <c r="W44" s="830" t="s">
        <v>389</v>
      </c>
      <c r="X44" s="829" t="s">
        <v>617</v>
      </c>
      <c r="Y44" s="829" t="str">
        <f t="shared" si="3"/>
        <v>OPTIMUS</v>
      </c>
      <c r="Z44" s="830" t="s">
        <v>389</v>
      </c>
      <c r="AA44" s="829" t="s">
        <v>618</v>
      </c>
      <c r="AB44" s="831" t="s">
        <v>7</v>
      </c>
      <c r="AC44" s="830" t="s">
        <v>389</v>
      </c>
      <c r="AD44" s="829" t="s">
        <v>619</v>
      </c>
      <c r="AE44" s="831" t="s">
        <v>7</v>
      </c>
      <c r="AF44" s="830" t="s">
        <v>389</v>
      </c>
      <c r="AG44" s="831" t="s">
        <v>620</v>
      </c>
      <c r="AH44" s="831" t="s">
        <v>7</v>
      </c>
      <c r="AI44" s="830" t="s">
        <v>389</v>
      </c>
      <c r="AJ44" s="829" t="s">
        <v>621</v>
      </c>
      <c r="AK44" s="831" t="s">
        <v>7</v>
      </c>
      <c r="AL44" s="830" t="s">
        <v>389</v>
      </c>
      <c r="AM44" s="831" t="s">
        <v>622</v>
      </c>
      <c r="AN44" s="829" t="str">
        <f t="shared" si="5"/>
        <v>OPTIMUS</v>
      </c>
    </row>
    <row r="45" spans="2:40" ht="59.25" customHeight="1">
      <c r="B45" s="828" t="s">
        <v>293</v>
      </c>
      <c r="C45" s="828" t="s">
        <v>138</v>
      </c>
      <c r="D45" s="829" t="s">
        <v>7</v>
      </c>
      <c r="E45" s="830" t="s">
        <v>386</v>
      </c>
      <c r="F45" s="831"/>
      <c r="G45" s="829" t="s">
        <v>7</v>
      </c>
      <c r="H45" s="830" t="s">
        <v>386</v>
      </c>
      <c r="I45" s="831"/>
      <c r="J45" s="829" t="s">
        <v>7</v>
      </c>
      <c r="K45" s="830" t="s">
        <v>386</v>
      </c>
      <c r="L45" s="831" t="s">
        <v>623</v>
      </c>
      <c r="M45" s="829" t="s">
        <v>7</v>
      </c>
      <c r="N45" s="830" t="s">
        <v>389</v>
      </c>
      <c r="O45" s="831" t="s">
        <v>624</v>
      </c>
      <c r="P45" s="829" t="str">
        <f t="shared" si="1"/>
        <v>OPTIMUS</v>
      </c>
      <c r="Q45" s="830" t="s">
        <v>389</v>
      </c>
      <c r="R45" s="831" t="s">
        <v>625</v>
      </c>
      <c r="S45" s="829" t="str">
        <f t="shared" si="4"/>
        <v>OPTIMUS</v>
      </c>
      <c r="T45" s="830" t="s">
        <v>389</v>
      </c>
      <c r="U45" s="831" t="s">
        <v>626</v>
      </c>
      <c r="V45" s="829" t="str">
        <f t="shared" si="2"/>
        <v>OPTIMUS</v>
      </c>
      <c r="W45" s="830" t="s">
        <v>389</v>
      </c>
      <c r="X45" s="845" t="s">
        <v>627</v>
      </c>
      <c r="Y45" s="829" t="str">
        <f t="shared" si="3"/>
        <v>OPTIMUS</v>
      </c>
      <c r="Z45" s="830" t="s">
        <v>389</v>
      </c>
      <c r="AA45" s="831" t="s">
        <v>628</v>
      </c>
      <c r="AB45" s="831" t="s">
        <v>7</v>
      </c>
      <c r="AC45" s="830" t="s">
        <v>389</v>
      </c>
      <c r="AD45" s="831" t="s">
        <v>629</v>
      </c>
      <c r="AE45" s="831" t="s">
        <v>7</v>
      </c>
      <c r="AF45" s="830" t="s">
        <v>389</v>
      </c>
      <c r="AG45" s="845" t="s">
        <v>630</v>
      </c>
      <c r="AH45" s="845" t="s">
        <v>7</v>
      </c>
      <c r="AI45" s="830" t="s">
        <v>389</v>
      </c>
      <c r="AJ45" s="831" t="s">
        <v>631</v>
      </c>
      <c r="AK45" s="831" t="s">
        <v>7</v>
      </c>
      <c r="AL45" s="830" t="s">
        <v>389</v>
      </c>
      <c r="AM45" s="831" t="s">
        <v>632</v>
      </c>
      <c r="AN45" s="829" t="str">
        <f t="shared" si="5"/>
        <v>OPTIMUS</v>
      </c>
    </row>
    <row r="46" spans="2:40" ht="62.25" customHeight="1">
      <c r="B46" s="828" t="s">
        <v>295</v>
      </c>
      <c r="C46" s="828" t="s">
        <v>139</v>
      </c>
      <c r="D46" s="829" t="s">
        <v>7</v>
      </c>
      <c r="E46" s="830" t="s">
        <v>386</v>
      </c>
      <c r="F46" s="831"/>
      <c r="G46" s="829" t="s">
        <v>7</v>
      </c>
      <c r="H46" s="830" t="s">
        <v>386</v>
      </c>
      <c r="I46" s="831"/>
      <c r="J46" s="829" t="s">
        <v>7</v>
      </c>
      <c r="K46" s="830" t="s">
        <v>386</v>
      </c>
      <c r="L46" s="831"/>
      <c r="M46" s="829" t="s">
        <v>7</v>
      </c>
      <c r="N46" s="830" t="s">
        <v>389</v>
      </c>
      <c r="O46" s="831" t="s">
        <v>623</v>
      </c>
      <c r="P46" s="829" t="str">
        <f t="shared" si="1"/>
        <v>OPTIMUS</v>
      </c>
      <c r="Q46" s="830" t="s">
        <v>389</v>
      </c>
      <c r="R46" s="895" t="s">
        <v>633</v>
      </c>
      <c r="S46" s="829" t="str">
        <f t="shared" si="4"/>
        <v>OPTIMUS</v>
      </c>
      <c r="T46" s="830" t="s">
        <v>389</v>
      </c>
      <c r="U46" s="831" t="s">
        <v>634</v>
      </c>
      <c r="V46" s="829" t="str">
        <f t="shared" si="2"/>
        <v>OPTIMUS</v>
      </c>
      <c r="W46" s="830" t="s">
        <v>389</v>
      </c>
      <c r="X46" s="831" t="s">
        <v>635</v>
      </c>
      <c r="Y46" s="829" t="str">
        <f t="shared" si="3"/>
        <v>OPTIMUS</v>
      </c>
      <c r="Z46" s="830" t="s">
        <v>389</v>
      </c>
      <c r="AA46" s="831" t="s">
        <v>636</v>
      </c>
      <c r="AB46" s="831" t="s">
        <v>7</v>
      </c>
      <c r="AC46" s="830" t="s">
        <v>389</v>
      </c>
      <c r="AD46" s="831" t="s">
        <v>637</v>
      </c>
      <c r="AE46" s="831" t="s">
        <v>7</v>
      </c>
      <c r="AF46" s="830" t="s">
        <v>389</v>
      </c>
      <c r="AG46" s="831" t="s">
        <v>638</v>
      </c>
      <c r="AH46" s="831" t="s">
        <v>7</v>
      </c>
      <c r="AI46" s="830" t="s">
        <v>389</v>
      </c>
      <c r="AJ46" s="831" t="s">
        <v>639</v>
      </c>
      <c r="AK46" s="831" t="s">
        <v>7</v>
      </c>
      <c r="AL46" s="830" t="s">
        <v>389</v>
      </c>
      <c r="AM46" s="831" t="s">
        <v>640</v>
      </c>
      <c r="AN46" s="829" t="str">
        <f t="shared" si="5"/>
        <v>OPTIMUS</v>
      </c>
    </row>
    <row r="47" spans="2:40" ht="59.25" customHeight="1">
      <c r="B47" s="828" t="s">
        <v>297</v>
      </c>
      <c r="C47" s="828" t="s">
        <v>139</v>
      </c>
      <c r="D47" s="829" t="s">
        <v>7</v>
      </c>
      <c r="E47" s="830" t="s">
        <v>386</v>
      </c>
      <c r="F47" s="831"/>
      <c r="G47" s="829" t="s">
        <v>7</v>
      </c>
      <c r="H47" s="830" t="s">
        <v>386</v>
      </c>
      <c r="I47" s="831"/>
      <c r="J47" s="829" t="s">
        <v>7</v>
      </c>
      <c r="K47" s="830" t="s">
        <v>386</v>
      </c>
      <c r="L47" s="831"/>
      <c r="M47" s="829" t="s">
        <v>7</v>
      </c>
      <c r="N47" s="830" t="s">
        <v>389</v>
      </c>
      <c r="O47" s="831" t="s">
        <v>641</v>
      </c>
      <c r="P47" s="829" t="str">
        <f t="shared" si="1"/>
        <v>OPTIMUS</v>
      </c>
      <c r="Q47" s="830" t="s">
        <v>389</v>
      </c>
      <c r="R47" s="831" t="s">
        <v>642</v>
      </c>
      <c r="S47" s="829" t="str">
        <f t="shared" si="4"/>
        <v>OPTIMUS</v>
      </c>
      <c r="T47" s="830" t="s">
        <v>389</v>
      </c>
      <c r="U47" s="831" t="s">
        <v>643</v>
      </c>
      <c r="V47" s="829" t="str">
        <f t="shared" si="2"/>
        <v>OPTIMUS</v>
      </c>
      <c r="W47" s="830" t="s">
        <v>389</v>
      </c>
      <c r="X47" s="831" t="s">
        <v>644</v>
      </c>
      <c r="Y47" s="829" t="str">
        <f t="shared" si="3"/>
        <v>OPTIMUS</v>
      </c>
      <c r="Z47" s="830" t="s">
        <v>389</v>
      </c>
      <c r="AA47" s="831" t="s">
        <v>645</v>
      </c>
      <c r="AB47" s="829" t="s">
        <v>7</v>
      </c>
      <c r="AC47" s="830" t="s">
        <v>389</v>
      </c>
      <c r="AD47" s="831" t="s">
        <v>646</v>
      </c>
      <c r="AE47" s="829" t="s">
        <v>7</v>
      </c>
      <c r="AF47" s="830" t="s">
        <v>389</v>
      </c>
      <c r="AG47" s="831" t="s">
        <v>647</v>
      </c>
      <c r="AH47" s="845" t="s">
        <v>7</v>
      </c>
      <c r="AI47" s="830" t="s">
        <v>389</v>
      </c>
      <c r="AJ47" s="831" t="s">
        <v>648</v>
      </c>
      <c r="AK47" s="845" t="s">
        <v>7</v>
      </c>
      <c r="AL47" s="830" t="s">
        <v>389</v>
      </c>
      <c r="AM47" s="831" t="s">
        <v>649</v>
      </c>
      <c r="AN47" s="829" t="str">
        <f t="shared" si="5"/>
        <v>OPTIMUS</v>
      </c>
    </row>
    <row r="48" spans="2:40" ht="59.25" customHeight="1">
      <c r="B48" s="828" t="s">
        <v>299</v>
      </c>
      <c r="C48" s="828" t="s">
        <v>138</v>
      </c>
      <c r="D48" s="829" t="s">
        <v>7</v>
      </c>
      <c r="E48" s="830" t="s">
        <v>386</v>
      </c>
      <c r="F48" s="831"/>
      <c r="G48" s="829" t="s">
        <v>7</v>
      </c>
      <c r="H48" s="830" t="s">
        <v>386</v>
      </c>
      <c r="I48" s="831"/>
      <c r="J48" s="829" t="s">
        <v>7</v>
      </c>
      <c r="K48" s="830" t="s">
        <v>386</v>
      </c>
      <c r="L48" s="831"/>
      <c r="M48" s="829" t="s">
        <v>7</v>
      </c>
      <c r="N48" s="830" t="s">
        <v>389</v>
      </c>
      <c r="O48" s="831"/>
      <c r="P48" s="829" t="str">
        <f t="shared" si="1"/>
        <v>OPTIMUS</v>
      </c>
      <c r="Q48" s="830" t="s">
        <v>389</v>
      </c>
      <c r="R48" s="831" t="s">
        <v>650</v>
      </c>
      <c r="S48" s="829" t="str">
        <f t="shared" si="4"/>
        <v>OPTIMUS</v>
      </c>
      <c r="T48" s="830" t="s">
        <v>389</v>
      </c>
      <c r="U48" s="831" t="s">
        <v>651</v>
      </c>
      <c r="V48" s="829" t="str">
        <f t="shared" si="2"/>
        <v>OPTIMUS</v>
      </c>
      <c r="W48" s="830" t="s">
        <v>389</v>
      </c>
      <c r="X48" s="831" t="s">
        <v>652</v>
      </c>
      <c r="Y48" s="829" t="str">
        <f t="shared" si="3"/>
        <v>OPTIMUS</v>
      </c>
      <c r="Z48" s="830" t="s">
        <v>389</v>
      </c>
      <c r="AA48" s="831" t="s">
        <v>653</v>
      </c>
      <c r="AB48" s="829" t="s">
        <v>7</v>
      </c>
      <c r="AC48" s="830" t="s">
        <v>389</v>
      </c>
      <c r="AD48" s="831" t="s">
        <v>654</v>
      </c>
      <c r="AE48" s="829" t="s">
        <v>7</v>
      </c>
      <c r="AF48" s="830" t="s">
        <v>389</v>
      </c>
      <c r="AG48" s="831" t="s">
        <v>655</v>
      </c>
      <c r="AH48" s="845" t="s">
        <v>7</v>
      </c>
      <c r="AI48" s="830" t="s">
        <v>389</v>
      </c>
      <c r="AJ48" s="831" t="s">
        <v>656</v>
      </c>
      <c r="AK48" s="845" t="s">
        <v>7</v>
      </c>
      <c r="AL48" s="830" t="s">
        <v>389</v>
      </c>
      <c r="AM48" s="831" t="s">
        <v>657</v>
      </c>
      <c r="AN48" s="829" t="str">
        <f t="shared" si="5"/>
        <v>OPTIMUS</v>
      </c>
    </row>
    <row r="49" spans="2:40" ht="83.25" customHeight="1">
      <c r="B49" s="828" t="s">
        <v>301</v>
      </c>
      <c r="C49" s="828" t="s">
        <v>137</v>
      </c>
      <c r="D49" s="829" t="s">
        <v>7</v>
      </c>
      <c r="E49" s="830" t="s">
        <v>386</v>
      </c>
      <c r="F49" s="831"/>
      <c r="G49" s="829" t="s">
        <v>7</v>
      </c>
      <c r="H49" s="830" t="s">
        <v>386</v>
      </c>
      <c r="I49" s="831"/>
      <c r="J49" s="829" t="s">
        <v>7</v>
      </c>
      <c r="K49" s="830" t="s">
        <v>386</v>
      </c>
      <c r="L49" s="831"/>
      <c r="M49" s="829" t="s">
        <v>7</v>
      </c>
      <c r="N49" s="830" t="s">
        <v>389</v>
      </c>
      <c r="O49" s="831" t="s">
        <v>658</v>
      </c>
      <c r="P49" s="829" t="str">
        <f t="shared" si="1"/>
        <v>OPTIMUS</v>
      </c>
      <c r="Q49" s="830" t="s">
        <v>389</v>
      </c>
      <c r="R49" s="831" t="s">
        <v>659</v>
      </c>
      <c r="S49" s="829" t="str">
        <f t="shared" si="4"/>
        <v>OPTIMUS</v>
      </c>
      <c r="T49" s="830" t="s">
        <v>389</v>
      </c>
      <c r="U49" s="831" t="s">
        <v>660</v>
      </c>
      <c r="V49" s="829" t="str">
        <f t="shared" si="2"/>
        <v>OPTIMUS</v>
      </c>
      <c r="W49" s="830" t="s">
        <v>389</v>
      </c>
      <c r="X49" s="831" t="s">
        <v>661</v>
      </c>
      <c r="Y49" s="829" t="str">
        <f t="shared" si="3"/>
        <v>OPTIMUS</v>
      </c>
      <c r="Z49" s="830" t="s">
        <v>389</v>
      </c>
      <c r="AA49" s="831" t="s">
        <v>662</v>
      </c>
      <c r="AB49" s="829" t="s">
        <v>7</v>
      </c>
      <c r="AC49" s="830" t="s">
        <v>389</v>
      </c>
      <c r="AD49" s="831" t="s">
        <v>663</v>
      </c>
      <c r="AE49" s="829" t="s">
        <v>7</v>
      </c>
      <c r="AF49" s="830" t="s">
        <v>389</v>
      </c>
      <c r="AG49" s="831" t="s">
        <v>664</v>
      </c>
      <c r="AH49" s="829" t="s">
        <v>7</v>
      </c>
      <c r="AI49" s="830" t="s">
        <v>389</v>
      </c>
      <c r="AJ49" s="831" t="s">
        <v>665</v>
      </c>
      <c r="AK49" s="845" t="s">
        <v>7</v>
      </c>
      <c r="AL49" s="830" t="s">
        <v>389</v>
      </c>
      <c r="AM49" s="831" t="s">
        <v>666</v>
      </c>
      <c r="AN49" s="829" t="str">
        <f t="shared" si="5"/>
        <v>OPTIMUS</v>
      </c>
    </row>
    <row r="50" spans="2:40" ht="59.25" customHeight="1">
      <c r="B50" s="828" t="s">
        <v>667</v>
      </c>
      <c r="C50" s="828" t="s">
        <v>146</v>
      </c>
      <c r="D50" s="829" t="s">
        <v>7</v>
      </c>
      <c r="E50" s="830" t="s">
        <v>386</v>
      </c>
      <c r="F50" s="831"/>
      <c r="G50" s="829" t="s">
        <v>7</v>
      </c>
      <c r="H50" s="830" t="s">
        <v>386</v>
      </c>
      <c r="I50" s="831"/>
      <c r="J50" s="829" t="s">
        <v>7</v>
      </c>
      <c r="K50" s="830" t="s">
        <v>386</v>
      </c>
      <c r="L50" s="831"/>
      <c r="M50" s="829" t="s">
        <v>7</v>
      </c>
      <c r="N50" s="830" t="s">
        <v>389</v>
      </c>
      <c r="O50" s="831" t="s">
        <v>668</v>
      </c>
      <c r="P50" s="829" t="str">
        <f t="shared" si="1"/>
        <v>OPTIMUS</v>
      </c>
      <c r="Q50" s="830" t="s">
        <v>389</v>
      </c>
      <c r="R50" s="847" t="s">
        <v>669</v>
      </c>
      <c r="S50" s="829" t="str">
        <f t="shared" si="4"/>
        <v>OPTIMUS</v>
      </c>
      <c r="T50" s="830" t="s">
        <v>389</v>
      </c>
      <c r="U50" s="847" t="s">
        <v>670</v>
      </c>
      <c r="V50" s="829" t="str">
        <f t="shared" si="2"/>
        <v>OPTIMUS</v>
      </c>
      <c r="W50" s="830" t="s">
        <v>389</v>
      </c>
      <c r="X50" s="831" t="s">
        <v>671</v>
      </c>
      <c r="Y50" s="829" t="str">
        <f t="shared" si="3"/>
        <v>OPTIMUS</v>
      </c>
      <c r="Z50" s="830" t="s">
        <v>389</v>
      </c>
      <c r="AA50" s="831" t="s">
        <v>672</v>
      </c>
      <c r="AB50" s="829" t="s">
        <v>7</v>
      </c>
      <c r="AC50" s="830" t="s">
        <v>389</v>
      </c>
      <c r="AD50" s="831" t="s">
        <v>673</v>
      </c>
      <c r="AE50" s="829" t="s">
        <v>7</v>
      </c>
      <c r="AF50" s="830" t="s">
        <v>389</v>
      </c>
      <c r="AG50" s="831" t="s">
        <v>674</v>
      </c>
      <c r="AH50" s="829" t="s">
        <v>7</v>
      </c>
      <c r="AI50" s="830" t="s">
        <v>389</v>
      </c>
      <c r="AJ50" s="845" t="s">
        <v>675</v>
      </c>
      <c r="AK50" s="845" t="s">
        <v>7</v>
      </c>
      <c r="AL50" s="830" t="s">
        <v>389</v>
      </c>
      <c r="AM50" s="845" t="s">
        <v>676</v>
      </c>
      <c r="AN50" s="829" t="str">
        <f t="shared" si="5"/>
        <v>OPTIMUS</v>
      </c>
    </row>
    <row r="51" spans="2:40" ht="59.25" customHeight="1">
      <c r="B51" s="828" t="s">
        <v>305</v>
      </c>
      <c r="C51" s="828" t="s">
        <v>147</v>
      </c>
      <c r="D51" s="829" t="s">
        <v>7</v>
      </c>
      <c r="E51" s="830" t="s">
        <v>386</v>
      </c>
      <c r="F51" s="838"/>
      <c r="G51" s="829" t="s">
        <v>7</v>
      </c>
      <c r="H51" s="830" t="s">
        <v>386</v>
      </c>
      <c r="I51" s="838"/>
      <c r="J51" s="829" t="s">
        <v>7</v>
      </c>
      <c r="K51" s="830" t="s">
        <v>386</v>
      </c>
      <c r="L51" s="838"/>
      <c r="M51" s="829" t="s">
        <v>7</v>
      </c>
      <c r="N51" s="830" t="s">
        <v>389</v>
      </c>
      <c r="O51" s="838" t="s">
        <v>677</v>
      </c>
      <c r="P51" s="829" t="str">
        <f t="shared" si="1"/>
        <v>OPTIMUS</v>
      </c>
      <c r="Q51" s="830" t="s">
        <v>389</v>
      </c>
      <c r="R51" s="847" t="s">
        <v>678</v>
      </c>
      <c r="S51" s="829" t="str">
        <f t="shared" si="4"/>
        <v>OPTIMUS</v>
      </c>
      <c r="T51" s="830" t="s">
        <v>389</v>
      </c>
      <c r="U51" s="828" t="s">
        <v>679</v>
      </c>
      <c r="V51" s="829" t="str">
        <f t="shared" si="2"/>
        <v>OPTIMUS</v>
      </c>
      <c r="W51" s="830" t="s">
        <v>389</v>
      </c>
      <c r="X51" s="828" t="s">
        <v>680</v>
      </c>
      <c r="Y51" s="829" t="str">
        <f t="shared" si="3"/>
        <v>OPTIMUS</v>
      </c>
      <c r="Z51" s="830" t="s">
        <v>389</v>
      </c>
      <c r="AA51" s="828" t="s">
        <v>681</v>
      </c>
      <c r="AB51" s="829" t="s">
        <v>7</v>
      </c>
      <c r="AC51" s="830" t="s">
        <v>389</v>
      </c>
      <c r="AD51" s="847" t="s">
        <v>682</v>
      </c>
      <c r="AE51" s="829" t="s">
        <v>7</v>
      </c>
      <c r="AF51" s="830" t="s">
        <v>389</v>
      </c>
      <c r="AG51" s="847" t="s">
        <v>683</v>
      </c>
      <c r="AH51" s="829" t="s">
        <v>7</v>
      </c>
      <c r="AI51" s="830" t="s">
        <v>389</v>
      </c>
      <c r="AJ51" s="828" t="s">
        <v>684</v>
      </c>
      <c r="AK51" s="845" t="s">
        <v>7</v>
      </c>
      <c r="AL51" s="830" t="s">
        <v>389</v>
      </c>
      <c r="AM51" s="831" t="s">
        <v>685</v>
      </c>
      <c r="AN51" s="829" t="str">
        <f t="shared" si="5"/>
        <v>OPTIMUS</v>
      </c>
    </row>
    <row r="52" spans="2:40" ht="62.25" customHeight="1">
      <c r="B52" s="828" t="s">
        <v>307</v>
      </c>
      <c r="C52" s="828" t="s">
        <v>147</v>
      </c>
      <c r="D52" s="829" t="s">
        <v>7</v>
      </c>
      <c r="E52" s="830" t="s">
        <v>386</v>
      </c>
      <c r="F52" s="853"/>
      <c r="G52" s="829" t="s">
        <v>7</v>
      </c>
      <c r="H52" s="830" t="s">
        <v>386</v>
      </c>
      <c r="I52" s="853"/>
      <c r="J52" s="829" t="s">
        <v>7</v>
      </c>
      <c r="K52" s="830" t="s">
        <v>386</v>
      </c>
      <c r="L52" s="853"/>
      <c r="M52" s="829" t="s">
        <v>7</v>
      </c>
      <c r="N52" s="830" t="s">
        <v>389</v>
      </c>
      <c r="O52" s="853" t="s">
        <v>392</v>
      </c>
      <c r="P52" s="829" t="str">
        <f t="shared" si="1"/>
        <v>OPTIMUS</v>
      </c>
      <c r="Q52" s="830" t="s">
        <v>389</v>
      </c>
      <c r="R52" s="853" t="s">
        <v>392</v>
      </c>
      <c r="S52" s="829" t="str">
        <f t="shared" si="4"/>
        <v>OPTIMUS</v>
      </c>
      <c r="T52" s="830" t="s">
        <v>389</v>
      </c>
      <c r="U52" s="853" t="s">
        <v>392</v>
      </c>
      <c r="V52" s="829" t="str">
        <f t="shared" si="2"/>
        <v>OPTIMUS</v>
      </c>
      <c r="W52" s="830" t="s">
        <v>389</v>
      </c>
      <c r="X52" s="853" t="s">
        <v>392</v>
      </c>
      <c r="Y52" s="829" t="str">
        <f t="shared" si="3"/>
        <v>OPTIMUS</v>
      </c>
      <c r="Z52" s="830" t="s">
        <v>389</v>
      </c>
      <c r="AA52" s="853" t="s">
        <v>392</v>
      </c>
      <c r="AB52" s="829" t="s">
        <v>7</v>
      </c>
      <c r="AC52" s="830" t="s">
        <v>389</v>
      </c>
      <c r="AD52" s="853" t="s">
        <v>392</v>
      </c>
      <c r="AE52" s="829" t="s">
        <v>7</v>
      </c>
      <c r="AF52" s="830" t="s">
        <v>389</v>
      </c>
      <c r="AG52" s="834" t="s">
        <v>392</v>
      </c>
      <c r="AH52" s="829" t="s">
        <v>7</v>
      </c>
      <c r="AI52" s="830" t="s">
        <v>389</v>
      </c>
      <c r="AJ52" s="834" t="s">
        <v>392</v>
      </c>
      <c r="AK52" s="845" t="s">
        <v>7</v>
      </c>
      <c r="AL52" s="830" t="s">
        <v>389</v>
      </c>
      <c r="AM52" s="834" t="s">
        <v>392</v>
      </c>
      <c r="AN52" s="829" t="str">
        <f t="shared" si="5"/>
        <v>OPTIMUS</v>
      </c>
    </row>
    <row r="53" spans="2:40" ht="59.25" customHeight="1">
      <c r="B53" s="828" t="s">
        <v>308</v>
      </c>
      <c r="C53" s="828" t="s">
        <v>147</v>
      </c>
      <c r="D53" s="829" t="s">
        <v>7</v>
      </c>
      <c r="E53" s="830" t="s">
        <v>386</v>
      </c>
      <c r="F53" s="840"/>
      <c r="G53" s="829" t="s">
        <v>7</v>
      </c>
      <c r="H53" s="830" t="s">
        <v>386</v>
      </c>
      <c r="I53" s="840"/>
      <c r="J53" s="829" t="s">
        <v>7</v>
      </c>
      <c r="K53" s="830" t="s">
        <v>386</v>
      </c>
      <c r="L53" s="840"/>
      <c r="M53" s="829" t="s">
        <v>7</v>
      </c>
      <c r="N53" s="830" t="s">
        <v>386</v>
      </c>
      <c r="O53" s="831" t="s">
        <v>686</v>
      </c>
      <c r="P53" s="829" t="str">
        <f t="shared" si="1"/>
        <v>OPTIMUS</v>
      </c>
      <c r="Q53" s="830" t="s">
        <v>389</v>
      </c>
      <c r="R53" s="831" t="s">
        <v>687</v>
      </c>
      <c r="S53" s="829" t="str">
        <f t="shared" si="4"/>
        <v>OPTIMUS</v>
      </c>
      <c r="T53" s="830" t="s">
        <v>389</v>
      </c>
      <c r="U53" s="831" t="s">
        <v>663</v>
      </c>
      <c r="V53" s="829" t="str">
        <f t="shared" si="2"/>
        <v>OPTIMUS</v>
      </c>
      <c r="W53" s="830" t="s">
        <v>389</v>
      </c>
      <c r="X53" s="831" t="s">
        <v>688</v>
      </c>
      <c r="Y53" s="829" t="str">
        <f t="shared" si="3"/>
        <v>OPTIMUS</v>
      </c>
      <c r="Z53" s="830" t="s">
        <v>389</v>
      </c>
      <c r="AA53" s="831" t="s">
        <v>689</v>
      </c>
      <c r="AB53" s="829" t="s">
        <v>7</v>
      </c>
      <c r="AC53" s="830" t="s">
        <v>389</v>
      </c>
      <c r="AD53" s="836" t="s">
        <v>690</v>
      </c>
      <c r="AE53" s="829" t="s">
        <v>7</v>
      </c>
      <c r="AF53" s="830" t="s">
        <v>389</v>
      </c>
      <c r="AG53" s="836" t="s">
        <v>691</v>
      </c>
      <c r="AH53" s="829" t="s">
        <v>7</v>
      </c>
      <c r="AI53" s="830" t="s">
        <v>389</v>
      </c>
      <c r="AJ53" s="836" t="s">
        <v>692</v>
      </c>
      <c r="AK53" s="845" t="s">
        <v>7</v>
      </c>
      <c r="AL53" s="830" t="s">
        <v>389</v>
      </c>
      <c r="AM53" s="839" t="s">
        <v>693</v>
      </c>
      <c r="AN53" s="829" t="str">
        <f t="shared" si="5"/>
        <v>OPTIMUS</v>
      </c>
    </row>
    <row r="54" spans="2:40" ht="59.25" customHeight="1">
      <c r="B54" s="828" t="s">
        <v>160</v>
      </c>
      <c r="C54" s="828" t="s">
        <v>137</v>
      </c>
      <c r="D54" s="829" t="s">
        <v>6</v>
      </c>
      <c r="E54" s="830" t="s">
        <v>386</v>
      </c>
      <c r="F54" s="831"/>
      <c r="G54" s="829" t="s">
        <v>6</v>
      </c>
      <c r="H54" s="830" t="s">
        <v>386</v>
      </c>
      <c r="I54" s="831"/>
      <c r="J54" s="829" t="s">
        <v>6</v>
      </c>
      <c r="K54" s="830" t="s">
        <v>389</v>
      </c>
      <c r="L54" s="831"/>
      <c r="M54" s="829" t="s">
        <v>6</v>
      </c>
      <c r="N54" s="830" t="s">
        <v>389</v>
      </c>
      <c r="O54" s="831" t="s">
        <v>694</v>
      </c>
      <c r="P54" s="829" t="str">
        <f t="shared" si="1"/>
        <v>WAREX</v>
      </c>
      <c r="Q54" s="830" t="s">
        <v>389</v>
      </c>
      <c r="R54" s="831" t="s">
        <v>695</v>
      </c>
      <c r="S54" s="829" t="str">
        <f t="shared" si="4"/>
        <v>WAREX</v>
      </c>
      <c r="T54" s="830" t="s">
        <v>389</v>
      </c>
      <c r="U54" s="831" t="s">
        <v>696</v>
      </c>
      <c r="V54" s="829" t="str">
        <f t="shared" si="2"/>
        <v>WAREX</v>
      </c>
      <c r="W54" s="830" t="s">
        <v>389</v>
      </c>
      <c r="X54" s="831" t="s">
        <v>697</v>
      </c>
      <c r="Y54" s="829" t="str">
        <f t="shared" si="3"/>
        <v>WAREX</v>
      </c>
      <c r="Z54" s="830" t="s">
        <v>389</v>
      </c>
      <c r="AA54" s="846" t="s">
        <v>573</v>
      </c>
      <c r="AB54" s="829" t="s">
        <v>6</v>
      </c>
      <c r="AC54" s="830" t="s">
        <v>389</v>
      </c>
      <c r="AD54" s="845" t="s">
        <v>698</v>
      </c>
      <c r="AE54" s="829" t="s">
        <v>6</v>
      </c>
      <c r="AF54" s="830" t="s">
        <v>389</v>
      </c>
      <c r="AG54" s="831" t="s">
        <v>699</v>
      </c>
      <c r="AH54" s="829" t="s">
        <v>6</v>
      </c>
      <c r="AI54" s="830" t="s">
        <v>389</v>
      </c>
      <c r="AJ54" s="831" t="s">
        <v>700</v>
      </c>
      <c r="AK54" s="829" t="s">
        <v>6</v>
      </c>
      <c r="AL54" s="830" t="s">
        <v>389</v>
      </c>
      <c r="AM54" s="831" t="s">
        <v>701</v>
      </c>
      <c r="AN54" s="829" t="str">
        <f t="shared" ref="AN54:AN60" si="6">$D54</f>
        <v>WAREX</v>
      </c>
    </row>
    <row r="55" spans="2:40" ht="59.25" customHeight="1">
      <c r="B55" s="828" t="s">
        <v>270</v>
      </c>
      <c r="C55" s="828" t="s">
        <v>163</v>
      </c>
      <c r="D55" s="829" t="s">
        <v>6</v>
      </c>
      <c r="E55" s="830" t="s">
        <v>386</v>
      </c>
      <c r="F55" s="831"/>
      <c r="G55" s="829" t="s">
        <v>6</v>
      </c>
      <c r="H55" s="830" t="s">
        <v>386</v>
      </c>
      <c r="I55" s="831"/>
      <c r="J55" s="829" t="s">
        <v>6</v>
      </c>
      <c r="K55" s="830" t="s">
        <v>389</v>
      </c>
      <c r="L55" s="831" t="s">
        <v>702</v>
      </c>
      <c r="M55" s="829" t="s">
        <v>6</v>
      </c>
      <c r="N55" s="830" t="s">
        <v>389</v>
      </c>
      <c r="O55" s="831" t="s">
        <v>703</v>
      </c>
      <c r="P55" s="829" t="str">
        <f t="shared" si="1"/>
        <v>WAREX</v>
      </c>
      <c r="Q55" s="830" t="s">
        <v>389</v>
      </c>
      <c r="R55" s="831" t="s">
        <v>704</v>
      </c>
      <c r="S55" s="829" t="str">
        <f t="shared" si="4"/>
        <v>WAREX</v>
      </c>
      <c r="T55" s="830" t="s">
        <v>389</v>
      </c>
      <c r="U55" s="831" t="s">
        <v>705</v>
      </c>
      <c r="V55" s="829" t="str">
        <f t="shared" si="2"/>
        <v>WAREX</v>
      </c>
      <c r="W55" s="830" t="s">
        <v>389</v>
      </c>
      <c r="X55" s="831" t="s">
        <v>706</v>
      </c>
      <c r="Y55" s="829" t="str">
        <f t="shared" si="3"/>
        <v>WAREX</v>
      </c>
      <c r="Z55" s="830" t="s">
        <v>389</v>
      </c>
      <c r="AA55" s="831" t="s">
        <v>707</v>
      </c>
      <c r="AB55" s="843" t="s">
        <v>6</v>
      </c>
      <c r="AC55" s="830" t="s">
        <v>389</v>
      </c>
      <c r="AD55" s="831" t="s">
        <v>708</v>
      </c>
      <c r="AE55" s="843" t="s">
        <v>6</v>
      </c>
      <c r="AF55" s="830" t="s">
        <v>389</v>
      </c>
      <c r="AG55" s="831" t="s">
        <v>709</v>
      </c>
      <c r="AH55" s="843" t="s">
        <v>6</v>
      </c>
      <c r="AI55" s="830" t="s">
        <v>389</v>
      </c>
      <c r="AJ55" s="831" t="s">
        <v>710</v>
      </c>
      <c r="AK55" s="843" t="s">
        <v>6</v>
      </c>
      <c r="AL55" s="830" t="s">
        <v>389</v>
      </c>
      <c r="AM55" s="831" t="s">
        <v>711</v>
      </c>
      <c r="AN55" s="829" t="str">
        <f t="shared" si="6"/>
        <v>WAREX</v>
      </c>
    </row>
    <row r="56" spans="2:40" ht="59.25" customHeight="1">
      <c r="B56" s="828" t="s">
        <v>280</v>
      </c>
      <c r="C56" s="828" t="s">
        <v>163</v>
      </c>
      <c r="D56" s="829" t="s">
        <v>6</v>
      </c>
      <c r="E56" s="830" t="s">
        <v>386</v>
      </c>
      <c r="F56" s="831"/>
      <c r="G56" s="829" t="s">
        <v>6</v>
      </c>
      <c r="H56" s="830" t="s">
        <v>386</v>
      </c>
      <c r="I56" s="831"/>
      <c r="J56" s="829" t="s">
        <v>6</v>
      </c>
      <c r="K56" s="830" t="s">
        <v>389</v>
      </c>
      <c r="L56" s="831" t="s">
        <v>712</v>
      </c>
      <c r="M56" s="829" t="s">
        <v>6</v>
      </c>
      <c r="N56" s="830" t="s">
        <v>389</v>
      </c>
      <c r="O56" s="831" t="s">
        <v>713</v>
      </c>
      <c r="P56" s="829" t="str">
        <f t="shared" si="1"/>
        <v>WAREX</v>
      </c>
      <c r="Q56" s="830" t="s">
        <v>389</v>
      </c>
      <c r="R56" s="831" t="s">
        <v>714</v>
      </c>
      <c r="S56" s="829" t="str">
        <f t="shared" si="4"/>
        <v>WAREX</v>
      </c>
      <c r="T56" s="830" t="s">
        <v>389</v>
      </c>
      <c r="U56" s="831" t="s">
        <v>715</v>
      </c>
      <c r="V56" s="829" t="str">
        <f t="shared" si="2"/>
        <v>WAREX</v>
      </c>
      <c r="W56" s="830" t="s">
        <v>389</v>
      </c>
      <c r="X56" s="831" t="s">
        <v>716</v>
      </c>
      <c r="Y56" s="829" t="str">
        <f t="shared" si="3"/>
        <v>WAREX</v>
      </c>
      <c r="Z56" s="830" t="s">
        <v>389</v>
      </c>
      <c r="AA56" s="831" t="s">
        <v>716</v>
      </c>
      <c r="AB56" s="843" t="s">
        <v>6</v>
      </c>
      <c r="AC56" s="830" t="s">
        <v>389</v>
      </c>
      <c r="AD56" s="831" t="s">
        <v>717</v>
      </c>
      <c r="AE56" s="843" t="s">
        <v>6</v>
      </c>
      <c r="AF56" s="830" t="s">
        <v>389</v>
      </c>
      <c r="AG56" s="836" t="s">
        <v>718</v>
      </c>
      <c r="AH56" s="843" t="s">
        <v>6</v>
      </c>
      <c r="AI56" s="830" t="s">
        <v>389</v>
      </c>
      <c r="AJ56" s="836" t="s">
        <v>719</v>
      </c>
      <c r="AK56" s="843" t="s">
        <v>6</v>
      </c>
      <c r="AL56" s="830" t="s">
        <v>389</v>
      </c>
      <c r="AM56" s="836" t="s">
        <v>720</v>
      </c>
      <c r="AN56" s="829" t="str">
        <f t="shared" si="6"/>
        <v>WAREX</v>
      </c>
    </row>
    <row r="57" spans="2:40" ht="59.25" customHeight="1">
      <c r="B57" s="828" t="s">
        <v>278</v>
      </c>
      <c r="C57" s="828" t="s">
        <v>138</v>
      </c>
      <c r="D57" s="829" t="s">
        <v>6</v>
      </c>
      <c r="E57" s="830" t="s">
        <v>386</v>
      </c>
      <c r="F57" s="831"/>
      <c r="G57" s="829" t="s">
        <v>6</v>
      </c>
      <c r="H57" s="830" t="s">
        <v>386</v>
      </c>
      <c r="I57" s="831"/>
      <c r="J57" s="829" t="s">
        <v>6</v>
      </c>
      <c r="K57" s="830" t="s">
        <v>389</v>
      </c>
      <c r="L57" s="831" t="s">
        <v>721</v>
      </c>
      <c r="M57" s="829" t="s">
        <v>6</v>
      </c>
      <c r="N57" s="830" t="s">
        <v>389</v>
      </c>
      <c r="O57" s="831" t="s">
        <v>721</v>
      </c>
      <c r="P57" s="829" t="str">
        <f t="shared" si="1"/>
        <v>WAREX</v>
      </c>
      <c r="Q57" s="830" t="s">
        <v>389</v>
      </c>
      <c r="R57" s="831" t="s">
        <v>722</v>
      </c>
      <c r="S57" s="829" t="str">
        <f t="shared" si="4"/>
        <v>WAREX</v>
      </c>
      <c r="T57" s="830" t="s">
        <v>389</v>
      </c>
      <c r="U57" s="845" t="s">
        <v>723</v>
      </c>
      <c r="V57" s="829" t="str">
        <f t="shared" si="2"/>
        <v>WAREX</v>
      </c>
      <c r="W57" s="830" t="s">
        <v>389</v>
      </c>
      <c r="X57" s="831" t="s">
        <v>724</v>
      </c>
      <c r="Y57" s="829" t="str">
        <f t="shared" si="3"/>
        <v>WAREX</v>
      </c>
      <c r="Z57" s="830" t="s">
        <v>389</v>
      </c>
      <c r="AA57" s="831" t="s">
        <v>725</v>
      </c>
      <c r="AB57" s="843" t="s">
        <v>6</v>
      </c>
      <c r="AC57" s="830" t="s">
        <v>389</v>
      </c>
      <c r="AD57" s="831" t="s">
        <v>726</v>
      </c>
      <c r="AE57" s="843" t="s">
        <v>6</v>
      </c>
      <c r="AF57" s="830" t="s">
        <v>389</v>
      </c>
      <c r="AG57" s="844" t="s">
        <v>727</v>
      </c>
      <c r="AH57" s="843" t="s">
        <v>6</v>
      </c>
      <c r="AI57" s="830" t="s">
        <v>389</v>
      </c>
      <c r="AJ57" s="831" t="s">
        <v>726</v>
      </c>
      <c r="AK57" s="843" t="s">
        <v>6</v>
      </c>
      <c r="AL57" s="830" t="s">
        <v>389</v>
      </c>
      <c r="AM57" s="831" t="s">
        <v>728</v>
      </c>
      <c r="AN57" s="829" t="str">
        <f t="shared" si="6"/>
        <v>WAREX</v>
      </c>
    </row>
    <row r="58" spans="2:40" ht="59.25" customHeight="1">
      <c r="B58" s="828" t="s">
        <v>276</v>
      </c>
      <c r="C58" s="828" t="s">
        <v>138</v>
      </c>
      <c r="D58" s="829" t="s">
        <v>6</v>
      </c>
      <c r="E58" s="830" t="s">
        <v>386</v>
      </c>
      <c r="F58" s="831"/>
      <c r="G58" s="829" t="s">
        <v>6</v>
      </c>
      <c r="H58" s="830" t="s">
        <v>386</v>
      </c>
      <c r="I58" s="831"/>
      <c r="J58" s="829" t="s">
        <v>6</v>
      </c>
      <c r="K58" s="830" t="s">
        <v>386</v>
      </c>
      <c r="L58" s="831"/>
      <c r="M58" s="829" t="s">
        <v>6</v>
      </c>
      <c r="N58" s="830" t="s">
        <v>389</v>
      </c>
      <c r="O58" s="831" t="s">
        <v>729</v>
      </c>
      <c r="P58" s="829" t="str">
        <f t="shared" si="1"/>
        <v>WAREX</v>
      </c>
      <c r="Q58" s="830" t="s">
        <v>389</v>
      </c>
      <c r="R58" s="831" t="s">
        <v>730</v>
      </c>
      <c r="S58" s="829" t="str">
        <f t="shared" si="4"/>
        <v>WAREX</v>
      </c>
      <c r="T58" s="830" t="s">
        <v>389</v>
      </c>
      <c r="U58" s="831" t="s">
        <v>728</v>
      </c>
      <c r="V58" s="829" t="str">
        <f t="shared" si="2"/>
        <v>WAREX</v>
      </c>
      <c r="W58" s="830" t="s">
        <v>389</v>
      </c>
      <c r="X58" s="844" t="s">
        <v>728</v>
      </c>
      <c r="Y58" s="829" t="str">
        <f t="shared" si="3"/>
        <v>WAREX</v>
      </c>
      <c r="Z58" s="830" t="s">
        <v>389</v>
      </c>
      <c r="AA58" s="844" t="s">
        <v>728</v>
      </c>
      <c r="AB58" s="843" t="s">
        <v>6</v>
      </c>
      <c r="AC58" s="830" t="s">
        <v>389</v>
      </c>
      <c r="AD58" s="844" t="s">
        <v>727</v>
      </c>
      <c r="AE58" s="843" t="s">
        <v>6</v>
      </c>
      <c r="AF58" s="830" t="s">
        <v>389</v>
      </c>
      <c r="AG58" s="844" t="s">
        <v>727</v>
      </c>
      <c r="AH58" s="843" t="s">
        <v>6</v>
      </c>
      <c r="AI58" s="830" t="s">
        <v>389</v>
      </c>
      <c r="AJ58" s="844" t="s">
        <v>727</v>
      </c>
      <c r="AK58" s="843" t="s">
        <v>6</v>
      </c>
      <c r="AL58" s="830" t="s">
        <v>389</v>
      </c>
      <c r="AM58" s="844" t="s">
        <v>728</v>
      </c>
      <c r="AN58" s="829" t="str">
        <f t="shared" si="6"/>
        <v>WAREX</v>
      </c>
    </row>
    <row r="59" spans="2:40" ht="59.25" customHeight="1">
      <c r="B59" s="828" t="s">
        <v>282</v>
      </c>
      <c r="C59" s="828" t="s">
        <v>146</v>
      </c>
      <c r="D59" s="829" t="s">
        <v>6</v>
      </c>
      <c r="E59" s="830" t="s">
        <v>386</v>
      </c>
      <c r="F59" s="831" t="s">
        <v>731</v>
      </c>
      <c r="G59" s="829" t="s">
        <v>6</v>
      </c>
      <c r="H59" s="830" t="s">
        <v>386</v>
      </c>
      <c r="I59" s="831" t="s">
        <v>732</v>
      </c>
      <c r="J59" s="829" t="s">
        <v>6</v>
      </c>
      <c r="K59" s="830" t="s">
        <v>389</v>
      </c>
      <c r="L59" s="891" t="s">
        <v>733</v>
      </c>
      <c r="M59" s="829" t="s">
        <v>6</v>
      </c>
      <c r="N59" s="830" t="s">
        <v>389</v>
      </c>
      <c r="O59" s="831" t="s">
        <v>734</v>
      </c>
      <c r="P59" s="829" t="str">
        <f t="shared" si="1"/>
        <v>WAREX</v>
      </c>
      <c r="Q59" s="830" t="s">
        <v>389</v>
      </c>
      <c r="R59" s="831" t="s">
        <v>735</v>
      </c>
      <c r="S59" s="829" t="str">
        <f t="shared" si="4"/>
        <v>WAREX</v>
      </c>
      <c r="T59" s="830" t="s">
        <v>389</v>
      </c>
      <c r="U59" s="831" t="s">
        <v>736</v>
      </c>
      <c r="V59" s="829" t="str">
        <f t="shared" si="2"/>
        <v>WAREX</v>
      </c>
      <c r="W59" s="830" t="s">
        <v>389</v>
      </c>
      <c r="X59" s="831" t="s">
        <v>737</v>
      </c>
      <c r="Y59" s="829" t="str">
        <f t="shared" si="3"/>
        <v>WAREX</v>
      </c>
      <c r="Z59" s="830" t="s">
        <v>389</v>
      </c>
      <c r="AA59" s="836" t="s">
        <v>738</v>
      </c>
      <c r="AB59" s="843" t="s">
        <v>6</v>
      </c>
      <c r="AC59" s="830" t="s">
        <v>389</v>
      </c>
      <c r="AD59" s="831" t="s">
        <v>739</v>
      </c>
      <c r="AE59" s="843" t="s">
        <v>6</v>
      </c>
      <c r="AF59" s="830" t="s">
        <v>389</v>
      </c>
      <c r="AG59" s="836" t="s">
        <v>740</v>
      </c>
      <c r="AH59" s="843" t="s">
        <v>6</v>
      </c>
      <c r="AI59" s="830" t="s">
        <v>389</v>
      </c>
      <c r="AJ59" s="852" t="s">
        <v>573</v>
      </c>
      <c r="AK59" s="843" t="s">
        <v>6</v>
      </c>
      <c r="AL59" s="830" t="s">
        <v>389</v>
      </c>
      <c r="AM59" s="831" t="s">
        <v>741</v>
      </c>
      <c r="AN59" s="829" t="str">
        <f t="shared" si="6"/>
        <v>WAREX</v>
      </c>
    </row>
    <row r="60" spans="2:40" ht="59.25" customHeight="1">
      <c r="B60" s="828" t="s">
        <v>173</v>
      </c>
      <c r="C60" s="828" t="s">
        <v>158</v>
      </c>
      <c r="D60" s="829" t="s">
        <v>6</v>
      </c>
      <c r="E60" s="830" t="s">
        <v>386</v>
      </c>
      <c r="F60" s="831" t="s">
        <v>731</v>
      </c>
      <c r="G60" s="829" t="s">
        <v>6</v>
      </c>
      <c r="H60" s="830" t="s">
        <v>386</v>
      </c>
      <c r="I60" s="831" t="s">
        <v>732</v>
      </c>
      <c r="J60" s="829" t="s">
        <v>6</v>
      </c>
      <c r="K60" s="830" t="s">
        <v>389</v>
      </c>
      <c r="L60" s="891" t="s">
        <v>733</v>
      </c>
      <c r="M60" s="829" t="s">
        <v>6</v>
      </c>
      <c r="N60" s="830" t="s">
        <v>389</v>
      </c>
      <c r="O60" s="831" t="s">
        <v>742</v>
      </c>
      <c r="P60" s="829" t="str">
        <f t="shared" si="1"/>
        <v>WAREX</v>
      </c>
      <c r="Q60" s="830" t="s">
        <v>389</v>
      </c>
      <c r="R60" s="831" t="s">
        <v>743</v>
      </c>
      <c r="S60" s="829" t="str">
        <f t="shared" si="4"/>
        <v>WAREX</v>
      </c>
      <c r="T60" s="830" t="s">
        <v>389</v>
      </c>
      <c r="U60" s="891" t="s">
        <v>744</v>
      </c>
      <c r="V60" s="829" t="str">
        <f t="shared" si="2"/>
        <v>WAREX</v>
      </c>
      <c r="W60" s="830" t="s">
        <v>389</v>
      </c>
      <c r="X60" s="831" t="s">
        <v>745</v>
      </c>
      <c r="Y60" s="829" t="str">
        <f t="shared" si="3"/>
        <v>WAREX</v>
      </c>
      <c r="Z60" s="830" t="s">
        <v>389</v>
      </c>
      <c r="AA60" s="831" t="s">
        <v>745</v>
      </c>
      <c r="AB60" s="829" t="s">
        <v>6</v>
      </c>
      <c r="AC60" s="830" t="s">
        <v>389</v>
      </c>
      <c r="AD60" s="831" t="s">
        <v>746</v>
      </c>
      <c r="AE60" s="829" t="s">
        <v>6</v>
      </c>
      <c r="AF60" s="830" t="s">
        <v>389</v>
      </c>
      <c r="AG60" s="836" t="s">
        <v>747</v>
      </c>
      <c r="AH60" s="829" t="s">
        <v>6</v>
      </c>
      <c r="AI60" s="830" t="s">
        <v>389</v>
      </c>
      <c r="AJ60" s="831" t="s">
        <v>748</v>
      </c>
      <c r="AK60" s="829" t="s">
        <v>6</v>
      </c>
      <c r="AL60" s="830" t="s">
        <v>389</v>
      </c>
      <c r="AM60" s="831" t="s">
        <v>749</v>
      </c>
      <c r="AN60" s="829" t="str">
        <f t="shared" si="6"/>
        <v>WAREX</v>
      </c>
    </row>
    <row r="61" spans="2:40" ht="59.25" customHeight="1">
      <c r="B61" s="813" t="s">
        <v>750</v>
      </c>
      <c r="D61" s="814" t="s">
        <v>751</v>
      </c>
      <c r="G61" s="829" t="s">
        <v>751</v>
      </c>
      <c r="J61" s="829" t="s">
        <v>751</v>
      </c>
      <c r="M61" s="829" t="s">
        <v>751</v>
      </c>
      <c r="P61" s="829" t="str">
        <f t="shared" si="1"/>
        <v>e</v>
      </c>
      <c r="AD61" s="815" t="s">
        <v>752</v>
      </c>
      <c r="AG61" s="841" t="s">
        <v>496</v>
      </c>
      <c r="AJ61" s="848" t="s">
        <v>753</v>
      </c>
      <c r="AM61" s="841" t="s">
        <v>754</v>
      </c>
    </row>
    <row r="62" spans="2:40" ht="15" customHeight="1">
      <c r="AJ62"/>
    </row>
  </sheetData>
  <autoFilter ref="A7:AN61" xr:uid="{D15644A7-9B2B-1748-B4E5-647E56BB352E}"/>
  <mergeCells count="59">
    <mergeCell ref="E5:G5"/>
    <mergeCell ref="H5:J5"/>
    <mergeCell ref="E6:G6"/>
    <mergeCell ref="H6:J6"/>
    <mergeCell ref="E2:G2"/>
    <mergeCell ref="H2:J2"/>
    <mergeCell ref="E3:G3"/>
    <mergeCell ref="H3:J3"/>
    <mergeCell ref="E4:G4"/>
    <mergeCell ref="H4:J4"/>
    <mergeCell ref="K2:M2"/>
    <mergeCell ref="K3:M3"/>
    <mergeCell ref="K4:M4"/>
    <mergeCell ref="K5:M5"/>
    <mergeCell ref="K6:M6"/>
    <mergeCell ref="AC3:AE3"/>
    <mergeCell ref="AF3:AH3"/>
    <mergeCell ref="AI3:AK3"/>
    <mergeCell ref="AL3:AN3"/>
    <mergeCell ref="N2:P2"/>
    <mergeCell ref="Q2:S2"/>
    <mergeCell ref="T2:V2"/>
    <mergeCell ref="W2:Y2"/>
    <mergeCell ref="Z2:AB2"/>
    <mergeCell ref="AC2:AE2"/>
    <mergeCell ref="AF2:AH2"/>
    <mergeCell ref="AI2:AK2"/>
    <mergeCell ref="AL2:AN2"/>
    <mergeCell ref="N3:P3"/>
    <mergeCell ref="Q3:S3"/>
    <mergeCell ref="T3:V3"/>
    <mergeCell ref="W3:Y3"/>
    <mergeCell ref="Z3:AB3"/>
    <mergeCell ref="N4:P4"/>
    <mergeCell ref="Q4:S4"/>
    <mergeCell ref="T4:V4"/>
    <mergeCell ref="W4:Y4"/>
    <mergeCell ref="Z4:AB4"/>
    <mergeCell ref="AC5:AE5"/>
    <mergeCell ref="AF5:AH5"/>
    <mergeCell ref="AI5:AK5"/>
    <mergeCell ref="AL5:AN5"/>
    <mergeCell ref="AF4:AH4"/>
    <mergeCell ref="AI4:AK4"/>
    <mergeCell ref="AL4:AN4"/>
    <mergeCell ref="AC4:AE4"/>
    <mergeCell ref="N5:P5"/>
    <mergeCell ref="Q5:S5"/>
    <mergeCell ref="T5:V5"/>
    <mergeCell ref="W5:Y5"/>
    <mergeCell ref="Z5:AB5"/>
    <mergeCell ref="AF6:AH6"/>
    <mergeCell ref="Z6:AB6"/>
    <mergeCell ref="AL6:AN6"/>
    <mergeCell ref="N6:P6"/>
    <mergeCell ref="Q6:S6"/>
    <mergeCell ref="T6:V6"/>
    <mergeCell ref="W6:Y6"/>
    <mergeCell ref="AC6:AE6"/>
  </mergeCells>
  <conditionalFormatting sqref="E7:E61">
    <cfRule type="containsText" dxfId="29" priority="1" operator="containsText" text="Max">
      <formula>NOT(ISERROR(SEARCH("Max",E7)))</formula>
    </cfRule>
    <cfRule type="containsText" dxfId="28" priority="2" operator="containsText" text="Limited">
      <formula>NOT(ISERROR(SEARCH("Limited",E7)))</formula>
    </cfRule>
    <cfRule type="containsText" dxfId="27" priority="3" operator="containsText" text="Overloaded">
      <formula>NOT(ISERROR(SEARCH("Overloaded",E7)))</formula>
    </cfRule>
    <cfRule type="containsText" dxfId="26" priority="4" operator="containsText" text="Limited">
      <formula>NOT(ISERROR(SEARCH("Limited",E7)))</formula>
    </cfRule>
    <cfRule type="containsText" dxfId="25" priority="5" operator="containsText" text="Moderate">
      <formula>NOT(ISERROR(SEARCH("Moderate",E7)))</formula>
    </cfRule>
    <cfRule type="containsText" dxfId="24" priority="6" operator="containsText" text="Full">
      <formula>NOT(ISERROR(SEARCH("Full",E7)))</formula>
    </cfRule>
    <cfRule type="containsText" dxfId="23" priority="7" operator="containsText" text="Full ">
      <formula>NOT(ISERROR(SEARCH("Full ",E7)))</formula>
    </cfRule>
  </conditionalFormatting>
  <conditionalFormatting sqref="H7:H61">
    <cfRule type="containsText" dxfId="22" priority="8" operator="containsText" text="Max">
      <formula>NOT(ISERROR(SEARCH("Max",H7)))</formula>
    </cfRule>
    <cfRule type="containsText" dxfId="21" priority="9" operator="containsText" text="Limited">
      <formula>NOT(ISERROR(SEARCH("Limited",H7)))</formula>
    </cfRule>
    <cfRule type="containsText" dxfId="20" priority="10" operator="containsText" text="Overloaded">
      <formula>NOT(ISERROR(SEARCH("Overloaded",H7)))</formula>
    </cfRule>
    <cfRule type="containsText" dxfId="19" priority="11" operator="containsText" text="Limited">
      <formula>NOT(ISERROR(SEARCH("Limited",H7)))</formula>
    </cfRule>
    <cfRule type="containsText" dxfId="18" priority="12" operator="containsText" text="Moderate">
      <formula>NOT(ISERROR(SEARCH("Moderate",H7)))</formula>
    </cfRule>
    <cfRule type="containsText" dxfId="17" priority="13" operator="containsText" text="Full">
      <formula>NOT(ISERROR(SEARCH("Full",H7)))</formula>
    </cfRule>
    <cfRule type="containsText" dxfId="16" priority="14" operator="containsText" text="Full ">
      <formula>NOT(ISERROR(SEARCH("Full ",H7)))</formula>
    </cfRule>
  </conditionalFormatting>
  <conditionalFormatting sqref="K7:K61">
    <cfRule type="containsText" dxfId="15" priority="15" operator="containsText" text="Max">
      <formula>NOT(ISERROR(SEARCH("Max",K7)))</formula>
    </cfRule>
    <cfRule type="containsText" dxfId="14" priority="16" operator="containsText" text="Limited">
      <formula>NOT(ISERROR(SEARCH("Limited",K7)))</formula>
    </cfRule>
    <cfRule type="containsText" dxfId="13" priority="17" operator="containsText" text="Overloaded">
      <formula>NOT(ISERROR(SEARCH("Overloaded",K7)))</formula>
    </cfRule>
    <cfRule type="containsText" dxfId="12" priority="18" operator="containsText" text="Limited">
      <formula>NOT(ISERROR(SEARCH("Limited",K7)))</formula>
    </cfRule>
    <cfRule type="containsText" dxfId="11" priority="19" operator="containsText" text="Moderate">
      <formula>NOT(ISERROR(SEARCH("Moderate",K7)))</formula>
    </cfRule>
    <cfRule type="containsText" dxfId="10" priority="20" operator="containsText" text="Full">
      <formula>NOT(ISERROR(SEARCH("Full",K7)))</formula>
    </cfRule>
    <cfRule type="containsText" dxfId="9" priority="21" operator="containsText" text="Full ">
      <formula>NOT(ISERROR(SEARCH("Full ",K7)))</formula>
    </cfRule>
  </conditionalFormatting>
  <conditionalFormatting sqref="N7:N61 Q7:Q61 T7:T61 W7:W61 Z7:Z61 AC7:AC61 AF7:AF61 AI7:AI61 AL7:AL61 D35">
    <cfRule type="containsText" dxfId="8" priority="50" operator="containsText" text="Max">
      <formula>NOT(ISERROR(SEARCH("Max",D7)))</formula>
    </cfRule>
    <cfRule type="containsText" dxfId="7" priority="51" operator="containsText" text="Limited">
      <formula>NOT(ISERROR(SEARCH("Limited",D7)))</formula>
    </cfRule>
    <cfRule type="containsText" dxfId="6" priority="52" operator="containsText" text="Overloaded">
      <formula>NOT(ISERROR(SEARCH("Overloaded",D7)))</formula>
    </cfRule>
    <cfRule type="containsText" dxfId="5" priority="53" operator="containsText" text="Limited">
      <formula>NOT(ISERROR(SEARCH("Limited",D7)))</formula>
    </cfRule>
    <cfRule type="containsText" dxfId="4" priority="54" operator="containsText" text="Moderate">
      <formula>NOT(ISERROR(SEARCH("Moderate",D7)))</formula>
    </cfRule>
    <cfRule type="containsText" dxfId="3" priority="55" operator="containsText" text="Full">
      <formula>NOT(ISERROR(SEARCH("Full",D7)))</formula>
    </cfRule>
    <cfRule type="containsText" dxfId="2" priority="56" operator="containsText" text="Full ">
      <formula>NOT(ISERROR(SEARCH("Full ",D7)))</formula>
    </cfRule>
  </conditionalFormatting>
  <dataValidations disablePrompts="1" count="1">
    <dataValidation type="list" allowBlank="1" showInputMessage="1" showErrorMessage="1" sqref="T7:T61 AF7:AF61 AI7:AI61 AC7:AC61 AL7:AL61 D35 Q7:Q61 W7:W61 Z7:Z61 H7:H61 K7:K61 E7:E61 N7:N61" xr:uid="{2994BE0E-5FDE-4742-9B57-8CC93311E38C}">
      <formula1>"Full, Moderate, Limited, Max, TBC"</formula1>
    </dataValidation>
  </dataValidations>
  <pageMargins left="0.7" right="0.7" top="0.75" bottom="0.75" header="0.3" footer="0.3"/>
  <pageSetup paperSize="9" orientation="portrait" r:id="rId1"/>
  <headerFooter>
    <oddFooter xml:space="preserve">&amp;L_x000D_&amp;1#&amp;"Aptos"&amp;10&amp;K000000 Classified as C2 - General Business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CFE4-1720-4C6A-AFAB-3C0ADEE83D5B}">
  <dimension ref="A1:EX117"/>
  <sheetViews>
    <sheetView zoomScale="113" zoomScaleNormal="145" workbookViewId="0">
      <pane xSplit="102" ySplit="13" topLeftCell="DT55" activePane="bottomRight" state="frozen"/>
      <selection pane="bottomRight" activeCell="EB1" sqref="EB1:EB1048576"/>
      <selection pane="bottomLeft" activeCell="A14" sqref="A14"/>
      <selection pane="topRight" activeCell="CV1" sqref="CV1"/>
    </sheetView>
  </sheetViews>
  <sheetFormatPr defaultColWidth="8.85546875" defaultRowHeight="9.75" customHeight="1"/>
  <cols>
    <col min="1" max="1" width="7.28515625" style="754" customWidth="1"/>
    <col min="2" max="2" width="10.85546875" style="754" customWidth="1"/>
    <col min="3" max="3" width="14" style="754" customWidth="1"/>
    <col min="4" max="4" width="24.7109375" style="873" customWidth="1"/>
    <col min="5" max="5" width="26.42578125" style="103" customWidth="1"/>
    <col min="6" max="6" width="9.140625" style="36"/>
    <col min="7" max="7" width="0" style="36" hidden="1" customWidth="1"/>
    <col min="8" max="21" width="8.42578125" style="36" hidden="1" customWidth="1"/>
    <col min="22" max="22" width="9.42578125" style="36" hidden="1" customWidth="1"/>
    <col min="23" max="26" width="8.42578125" style="36" hidden="1" customWidth="1"/>
    <col min="27" max="27" width="9.85546875" style="36" hidden="1" customWidth="1"/>
    <col min="28" max="48" width="8.42578125" style="36" hidden="1" customWidth="1"/>
    <col min="49" max="50" width="8.42578125" style="242" hidden="1" customWidth="1"/>
    <col min="51" max="90" width="8.42578125" style="36" hidden="1" customWidth="1"/>
    <col min="91" max="94" width="8.42578125" style="37" hidden="1" customWidth="1"/>
    <col min="95" max="95" width="8.42578125" style="38" hidden="1" customWidth="1"/>
    <col min="96" max="96" width="8.42578125" style="39" hidden="1" customWidth="1"/>
    <col min="97" max="100" width="8.42578125" style="36" hidden="1" customWidth="1"/>
    <col min="101" max="101" width="8.42578125" style="242" hidden="1" customWidth="1"/>
    <col min="102" max="102" width="8.85546875" style="242" hidden="1" customWidth="1"/>
    <col min="103" max="112" width="8.85546875" style="36" hidden="1" customWidth="1"/>
    <col min="113" max="115" width="0" style="36" hidden="1" customWidth="1"/>
    <col min="116" max="16384" width="8.85546875" style="36"/>
  </cols>
  <sheetData>
    <row r="1" spans="1:154" ht="9.75" customHeight="1">
      <c r="A1" s="1132" t="s">
        <v>0</v>
      </c>
      <c r="B1" s="1134" t="s">
        <v>755</v>
      </c>
      <c r="C1" s="1134" t="s">
        <v>756</v>
      </c>
      <c r="D1" s="866"/>
      <c r="E1" s="751" t="s">
        <v>1</v>
      </c>
      <c r="F1" s="261" t="s">
        <v>1</v>
      </c>
      <c r="G1" s="261" t="s">
        <v>757</v>
      </c>
      <c r="H1" s="752" t="str">
        <f>TEXT(DATE(2024,1,1)+(H2-1)*7-WEEKDAY(DATE(2024,1,1),2)+1,"dd.mm")&amp;"-"&amp;TEXT(DATE(2024,1,1)+(H2-1)*7-WEEKDAY(DATE(2024,1,1),2)+7,"dd.mm")</f>
        <v>11.03-17.03</v>
      </c>
      <c r="I1" s="752" t="str">
        <f t="shared" ref="I1:AW1" si="0">TEXT(DATE(2024,1,1)+(I2-1)*7-WEEKDAY(DATE(2024,1,1),2)+1,"dd.mm")&amp;"-"&amp;TEXT(DATE(2024,1,1)+(I2-1)*7-WEEKDAY(DATE(2024,1,1),2)+7,"dd.mm")</f>
        <v>18.03-24.03</v>
      </c>
      <c r="J1" s="752" t="str">
        <f t="shared" si="0"/>
        <v>25.03-31.03</v>
      </c>
      <c r="K1" s="752" t="str">
        <f t="shared" si="0"/>
        <v>01.04-07.04</v>
      </c>
      <c r="L1" s="752" t="str">
        <f t="shared" si="0"/>
        <v>08.04-14.04</v>
      </c>
      <c r="M1" s="752" t="str">
        <f t="shared" si="0"/>
        <v>15.04-21.04</v>
      </c>
      <c r="N1" s="752" t="str">
        <f t="shared" si="0"/>
        <v>22.04-28.04</v>
      </c>
      <c r="O1" s="752" t="str">
        <f t="shared" si="0"/>
        <v>29.04-05.05</v>
      </c>
      <c r="P1" s="752" t="str">
        <f t="shared" si="0"/>
        <v>06.05-12.05</v>
      </c>
      <c r="Q1" s="752" t="str">
        <f t="shared" si="0"/>
        <v>13.05-19.05</v>
      </c>
      <c r="R1" s="752" t="str">
        <f t="shared" si="0"/>
        <v>20.05-26.05</v>
      </c>
      <c r="S1" s="752" t="str">
        <f t="shared" si="0"/>
        <v>27.05-02.06</v>
      </c>
      <c r="T1" s="752" t="str">
        <f t="shared" si="0"/>
        <v>03.06-09.06</v>
      </c>
      <c r="U1" s="752" t="str">
        <f t="shared" si="0"/>
        <v>10.06-16.06</v>
      </c>
      <c r="V1" s="752" t="str">
        <f t="shared" si="0"/>
        <v>17.06-23.06</v>
      </c>
      <c r="W1" s="752" t="str">
        <f t="shared" si="0"/>
        <v>24.06-30.06</v>
      </c>
      <c r="X1" s="752" t="str">
        <f t="shared" si="0"/>
        <v>01.07-07.07</v>
      </c>
      <c r="Y1" s="752" t="str">
        <f t="shared" si="0"/>
        <v>08.07-14.07</v>
      </c>
      <c r="Z1" s="752" t="str">
        <f t="shared" si="0"/>
        <v>15.07-21.07</v>
      </c>
      <c r="AA1" s="752" t="str">
        <f t="shared" si="0"/>
        <v>22.07-28.07</v>
      </c>
      <c r="AB1" s="752" t="str">
        <f t="shared" si="0"/>
        <v>29.07-04.08</v>
      </c>
      <c r="AC1" s="752" t="str">
        <f t="shared" si="0"/>
        <v>05.08-11.08</v>
      </c>
      <c r="AD1" s="752" t="str">
        <f t="shared" si="0"/>
        <v>12.08-18.08</v>
      </c>
      <c r="AE1" s="752" t="str">
        <f t="shared" si="0"/>
        <v>19.08-25.08</v>
      </c>
      <c r="AF1" s="752" t="str">
        <f t="shared" si="0"/>
        <v>26.08-01.09</v>
      </c>
      <c r="AG1" s="752" t="str">
        <f t="shared" si="0"/>
        <v>02.09-08.09</v>
      </c>
      <c r="AH1" s="752" t="str">
        <f t="shared" si="0"/>
        <v>09.09-15.09</v>
      </c>
      <c r="AI1" s="752" t="str">
        <f t="shared" si="0"/>
        <v>16.09-22.09</v>
      </c>
      <c r="AJ1" s="752" t="str">
        <f t="shared" si="0"/>
        <v>23.09-29.09</v>
      </c>
      <c r="AK1" s="752" t="str">
        <f t="shared" si="0"/>
        <v>30.09-06.10</v>
      </c>
      <c r="AL1" s="752" t="str">
        <f t="shared" si="0"/>
        <v>07.10-13.10</v>
      </c>
      <c r="AM1" s="752" t="str">
        <f t="shared" si="0"/>
        <v>14.10-20.10</v>
      </c>
      <c r="AN1" s="752" t="str">
        <f t="shared" si="0"/>
        <v>21.10-27.10</v>
      </c>
      <c r="AO1" s="752" t="str">
        <f t="shared" si="0"/>
        <v>28.10-03.11</v>
      </c>
      <c r="AP1" s="752" t="str">
        <f t="shared" si="0"/>
        <v>04.11-10.11</v>
      </c>
      <c r="AQ1" s="752" t="str">
        <f t="shared" si="0"/>
        <v>11.11-17.11</v>
      </c>
      <c r="AR1" s="752" t="str">
        <f t="shared" si="0"/>
        <v>18.11-24.11</v>
      </c>
      <c r="AS1" s="752" t="str">
        <f t="shared" si="0"/>
        <v>25.11-01.12</v>
      </c>
      <c r="AT1" s="752" t="str">
        <f t="shared" si="0"/>
        <v>02.12-08.12</v>
      </c>
      <c r="AU1" s="752" t="str">
        <f t="shared" si="0"/>
        <v>09.12-15.12</v>
      </c>
      <c r="AV1" s="752" t="str">
        <f t="shared" si="0"/>
        <v>16.12-22.12</v>
      </c>
      <c r="AW1" s="753" t="str">
        <f t="shared" si="0"/>
        <v>23.12-29.12</v>
      </c>
      <c r="AX1" s="753" t="str">
        <f>TEXT(DATE(2025,1,1)+(AX2-1)*7-WEEKDAY(DATE(2025,1,1),2)+1,"dd.mm")&amp;"-"&amp;TEXT(DATE(2025,1,1)+(AX2-1)*7-WEEKDAY(DATE(2025,1,1),2)+7,"dd.mm")</f>
        <v>30.12-05.01</v>
      </c>
      <c r="AY1" s="752" t="str">
        <f t="shared" ref="AY1:CW1" si="1">TEXT(DATE(2025,1,1)+(AY2-1)*7-WEEKDAY(DATE(2025,1,1),2)+1,"dd.mm")&amp;"-"&amp;TEXT(DATE(2025,1,1)+(AY2-1)*7-WEEKDAY(DATE(2025,1,1),2)+7,"dd.mm")</f>
        <v>06.01-12.01</v>
      </c>
      <c r="AZ1" s="752" t="str">
        <f t="shared" si="1"/>
        <v>13.01-19.01</v>
      </c>
      <c r="BA1" s="752" t="str">
        <f t="shared" si="1"/>
        <v>20.01-26.01</v>
      </c>
      <c r="BB1" s="752" t="str">
        <f t="shared" si="1"/>
        <v>27.01-02.02</v>
      </c>
      <c r="BC1" s="752" t="str">
        <f t="shared" si="1"/>
        <v>03.02-09.02</v>
      </c>
      <c r="BD1" s="752" t="str">
        <f t="shared" si="1"/>
        <v>10.02-16.02</v>
      </c>
      <c r="BE1" s="752" t="str">
        <f t="shared" si="1"/>
        <v>17.02-23.02</v>
      </c>
      <c r="BF1" s="752" t="str">
        <f t="shared" si="1"/>
        <v>24.02-02.03</v>
      </c>
      <c r="BG1" s="752" t="str">
        <f t="shared" si="1"/>
        <v>03.03-09.03</v>
      </c>
      <c r="BH1" s="752" t="str">
        <f t="shared" si="1"/>
        <v>10.03-16.03</v>
      </c>
      <c r="BI1" s="752" t="str">
        <f t="shared" si="1"/>
        <v>17.03-23.03</v>
      </c>
      <c r="BJ1" s="752" t="str">
        <f t="shared" si="1"/>
        <v>24.03-30.03</v>
      </c>
      <c r="BK1" s="752" t="str">
        <f t="shared" si="1"/>
        <v>31.03-06.04</v>
      </c>
      <c r="BL1" s="752" t="str">
        <f t="shared" si="1"/>
        <v>07.04-13.04</v>
      </c>
      <c r="BM1" s="752" t="str">
        <f t="shared" si="1"/>
        <v>14.04-20.04</v>
      </c>
      <c r="BN1" s="752" t="str">
        <f t="shared" si="1"/>
        <v>21.04-27.04</v>
      </c>
      <c r="BO1" s="752" t="str">
        <f t="shared" si="1"/>
        <v>28.04-04.05</v>
      </c>
      <c r="BP1" s="752" t="str">
        <f t="shared" si="1"/>
        <v>05.05-11.05</v>
      </c>
      <c r="BQ1" s="752" t="str">
        <f t="shared" si="1"/>
        <v>12.05-18.05</v>
      </c>
      <c r="BR1" s="752" t="str">
        <f t="shared" si="1"/>
        <v>19.05-25.05</v>
      </c>
      <c r="BS1" s="752" t="str">
        <f t="shared" si="1"/>
        <v>26.05-01.06</v>
      </c>
      <c r="BT1" s="752" t="str">
        <f t="shared" si="1"/>
        <v>02.06-08.06</v>
      </c>
      <c r="BU1" s="752" t="str">
        <f t="shared" si="1"/>
        <v>09.06-15.06</v>
      </c>
      <c r="BV1" s="752" t="str">
        <f t="shared" si="1"/>
        <v>16.06-22.06</v>
      </c>
      <c r="BW1" s="752" t="str">
        <f t="shared" si="1"/>
        <v>23.06-29.06</v>
      </c>
      <c r="BX1" s="752" t="str">
        <f t="shared" si="1"/>
        <v>30.06-06.07</v>
      </c>
      <c r="BY1" s="752" t="str">
        <f t="shared" si="1"/>
        <v>07.07-13.07</v>
      </c>
      <c r="BZ1" s="752" t="str">
        <f t="shared" si="1"/>
        <v>14.07-20.07</v>
      </c>
      <c r="CA1" s="752" t="str">
        <f t="shared" si="1"/>
        <v>21.07-27.07</v>
      </c>
      <c r="CB1" s="752" t="str">
        <f t="shared" si="1"/>
        <v>28.07-03.08</v>
      </c>
      <c r="CC1" s="752" t="str">
        <f t="shared" si="1"/>
        <v>04.08-10.08</v>
      </c>
      <c r="CD1" s="752" t="str">
        <f t="shared" si="1"/>
        <v>11.08-17.08</v>
      </c>
      <c r="CE1" s="752" t="str">
        <f t="shared" si="1"/>
        <v>18.08-24.08</v>
      </c>
      <c r="CF1" s="752" t="str">
        <f t="shared" si="1"/>
        <v>25.08-31.08</v>
      </c>
      <c r="CG1" s="752" t="str">
        <f t="shared" si="1"/>
        <v>01.09-07.09</v>
      </c>
      <c r="CH1" s="752" t="str">
        <f t="shared" si="1"/>
        <v>08.09-14.09</v>
      </c>
      <c r="CI1" s="752" t="str">
        <f t="shared" si="1"/>
        <v>15.09-21.09</v>
      </c>
      <c r="CJ1" s="752" t="str">
        <f t="shared" si="1"/>
        <v>22.09-28.09</v>
      </c>
      <c r="CK1" s="752" t="str">
        <f t="shared" si="1"/>
        <v>29.09-05.10</v>
      </c>
      <c r="CL1" s="752" t="str">
        <f t="shared" si="1"/>
        <v>06.10-12.10</v>
      </c>
      <c r="CM1" s="111" t="str">
        <f t="shared" si="1"/>
        <v>13.10-19.10</v>
      </c>
      <c r="CN1" s="78" t="str">
        <f t="shared" si="1"/>
        <v>20.10-26.10</v>
      </c>
      <c r="CO1" s="78" t="str">
        <f t="shared" si="1"/>
        <v>27.10-02.11</v>
      </c>
      <c r="CP1" s="78" t="str">
        <f t="shared" si="1"/>
        <v>03.11-09.11</v>
      </c>
      <c r="CQ1" s="88" t="str">
        <f t="shared" si="1"/>
        <v>10.11-16.11</v>
      </c>
      <c r="CR1" s="778" t="str">
        <f t="shared" si="1"/>
        <v>17.11-23.11</v>
      </c>
      <c r="CS1" s="752" t="str">
        <f t="shared" si="1"/>
        <v>24.11-30.11</v>
      </c>
      <c r="CT1" s="752" t="str">
        <f t="shared" si="1"/>
        <v>01.12-07.12</v>
      </c>
      <c r="CU1" s="752" t="str">
        <f t="shared" si="1"/>
        <v>08.12-14.12</v>
      </c>
      <c r="CV1" s="752" t="str">
        <f t="shared" si="1"/>
        <v>15.12-21.12</v>
      </c>
      <c r="CW1" s="753" t="str">
        <f t="shared" si="1"/>
        <v>22.12-28.12</v>
      </c>
      <c r="CX1" s="753" t="str">
        <f>TEXT(DATE(2026,1,1)+(CX2-1)*7-WEEKDAY(DATE(2026,1,1),2)+1,"dd.mm")&amp;"-"&amp;TEXT(DATE(2026,1,1)+(CX2-1)*7-WEEKDAY(DATE(2026,1,1),2)+7,"dd.mm")</f>
        <v>29.12-04.01</v>
      </c>
      <c r="CY1" s="752" t="str">
        <f>TEXT(DATE(2026,1,1)+(CY2-1)*7-WEEKDAY(DATE(2026,1,1),2)+1,"dd.mm")&amp;"-"&amp;TEXT(DATE(2026,1,1)+(CY2-1)*7-WEEKDAY(DATE(2026,1,1),2)+7,"dd.mm")</f>
        <v>05.01-11.01</v>
      </c>
      <c r="CZ1" s="752" t="str">
        <f>TEXT(DATE(2026,1,1)+(CZ2-1)*7-WEEKDAY(DATE(2026,1,1),2)+1,"dd.mm")&amp;"-"&amp;TEXT(DATE(2026,1,1)+(CZ2-1)*7-WEEKDAY(DATE(2026,1,1),2)+7,"dd.mm")</f>
        <v>12.01-18.01</v>
      </c>
      <c r="DA1" s="752" t="str">
        <f t="shared" ref="DA1:EX1" si="2">TEXT(DATE(2026,1,1)+(DA2-1)*7-WEEKDAY(DATE(2026,1,1),2)+1,"dd.mm")&amp;"-"&amp;TEXT(DATE(2026,1,1)+(DA2-1)*7-WEEKDAY(DATE(2026,1,1),2)+7,"dd.mm")</f>
        <v>19.01-25.01</v>
      </c>
      <c r="DB1" s="752" t="str">
        <f t="shared" si="2"/>
        <v>26.01-01.02</v>
      </c>
      <c r="DC1" s="752" t="str">
        <f t="shared" si="2"/>
        <v>02.02-08.02</v>
      </c>
      <c r="DD1" s="752" t="str">
        <f t="shared" si="2"/>
        <v>09.02-15.02</v>
      </c>
      <c r="DE1" s="752" t="str">
        <f t="shared" si="2"/>
        <v>16.02-22.02</v>
      </c>
      <c r="DF1" s="752" t="str">
        <f t="shared" si="2"/>
        <v>23.02-01.03</v>
      </c>
      <c r="DG1" s="752" t="str">
        <f t="shared" si="2"/>
        <v>02.03-08.03</v>
      </c>
      <c r="DH1" s="752" t="str">
        <f t="shared" si="2"/>
        <v>09.03-15.03</v>
      </c>
      <c r="DI1" s="752" t="str">
        <f t="shared" si="2"/>
        <v>16.03-22.03</v>
      </c>
      <c r="DJ1" s="752" t="str">
        <f t="shared" si="2"/>
        <v>23.03-29.03</v>
      </c>
      <c r="DK1" s="752" t="str">
        <f t="shared" si="2"/>
        <v>30.03-05.04</v>
      </c>
      <c r="DL1" s="752" t="str">
        <f t="shared" si="2"/>
        <v>06.04-12.04</v>
      </c>
      <c r="DM1" s="752" t="str">
        <f t="shared" si="2"/>
        <v>13.04-19.04</v>
      </c>
      <c r="DN1" s="752" t="str">
        <f t="shared" si="2"/>
        <v>20.04-26.04</v>
      </c>
      <c r="DO1" s="752" t="str">
        <f t="shared" si="2"/>
        <v>27.04-03.05</v>
      </c>
      <c r="DP1" s="752" t="str">
        <f t="shared" si="2"/>
        <v>04.05-10.05</v>
      </c>
      <c r="DQ1" s="752" t="str">
        <f t="shared" si="2"/>
        <v>11.05-17.05</v>
      </c>
      <c r="DR1" s="752" t="str">
        <f t="shared" si="2"/>
        <v>18.05-24.05</v>
      </c>
      <c r="DS1" s="752" t="str">
        <f t="shared" si="2"/>
        <v>25.05-31.05</v>
      </c>
      <c r="DT1" s="752" t="str">
        <f t="shared" si="2"/>
        <v>01.06-07.06</v>
      </c>
      <c r="DU1" s="752" t="str">
        <f t="shared" si="2"/>
        <v>08.06-14.06</v>
      </c>
      <c r="DV1" s="752" t="str">
        <f t="shared" si="2"/>
        <v>15.06-21.06</v>
      </c>
      <c r="DW1" s="752" t="str">
        <f t="shared" si="2"/>
        <v>22.06-28.06</v>
      </c>
      <c r="DX1" s="752" t="str">
        <f t="shared" si="2"/>
        <v>29.06-05.07</v>
      </c>
      <c r="DY1" s="752" t="str">
        <f t="shared" si="2"/>
        <v>06.07-12.07</v>
      </c>
      <c r="DZ1" s="752" t="str">
        <f t="shared" si="2"/>
        <v>13.07-19.07</v>
      </c>
      <c r="EA1" s="752" t="str">
        <f t="shared" si="2"/>
        <v>20.07-26.07</v>
      </c>
      <c r="EB1" s="752" t="str">
        <f t="shared" si="2"/>
        <v>27.07-02.08</v>
      </c>
      <c r="EC1" s="752" t="str">
        <f t="shared" si="2"/>
        <v>03.08-09.08</v>
      </c>
      <c r="ED1" s="752" t="str">
        <f t="shared" si="2"/>
        <v>10.08-16.08</v>
      </c>
      <c r="EE1" s="752" t="str">
        <f t="shared" si="2"/>
        <v>17.08-23.08</v>
      </c>
      <c r="EF1" s="752" t="str">
        <f t="shared" si="2"/>
        <v>24.08-30.08</v>
      </c>
      <c r="EG1" s="752" t="str">
        <f t="shared" si="2"/>
        <v>31.08-06.09</v>
      </c>
      <c r="EH1" s="752" t="str">
        <f t="shared" si="2"/>
        <v>07.09-13.09</v>
      </c>
      <c r="EI1" s="752" t="str">
        <f t="shared" si="2"/>
        <v>14.09-20.09</v>
      </c>
      <c r="EJ1" s="752" t="str">
        <f t="shared" si="2"/>
        <v>21.09-27.09</v>
      </c>
      <c r="EK1" s="752" t="str">
        <f t="shared" si="2"/>
        <v>28.09-04.10</v>
      </c>
      <c r="EL1" s="752" t="str">
        <f t="shared" si="2"/>
        <v>05.10-11.10</v>
      </c>
      <c r="EM1" s="752" t="str">
        <f t="shared" si="2"/>
        <v>12.10-18.10</v>
      </c>
      <c r="EN1" s="752" t="str">
        <f t="shared" si="2"/>
        <v>19.10-25.10</v>
      </c>
      <c r="EO1" s="752" t="str">
        <f t="shared" si="2"/>
        <v>26.10-01.11</v>
      </c>
      <c r="EP1" s="752" t="str">
        <f t="shared" si="2"/>
        <v>02.11-08.11</v>
      </c>
      <c r="EQ1" s="752" t="str">
        <f t="shared" si="2"/>
        <v>09.11-15.11</v>
      </c>
      <c r="ER1" s="752" t="str">
        <f t="shared" si="2"/>
        <v>16.11-22.11</v>
      </c>
      <c r="ES1" s="752" t="str">
        <f t="shared" si="2"/>
        <v>23.11-29.11</v>
      </c>
      <c r="ET1" s="752" t="str">
        <f t="shared" si="2"/>
        <v>30.11-06.12</v>
      </c>
      <c r="EU1" s="752" t="str">
        <f t="shared" si="2"/>
        <v>07.12-13.12</v>
      </c>
      <c r="EV1" s="752" t="str">
        <f t="shared" si="2"/>
        <v>14.12-20.12</v>
      </c>
      <c r="EW1" s="752" t="str">
        <f t="shared" si="2"/>
        <v>21.12-27.12</v>
      </c>
      <c r="EX1" s="752" t="str">
        <f t="shared" si="2"/>
        <v>28.12-03.01</v>
      </c>
    </row>
    <row r="2" spans="1:154" ht="9.75" customHeight="1">
      <c r="A2" s="1132"/>
      <c r="B2" s="1135"/>
      <c r="C2" s="1135"/>
      <c r="D2" s="867"/>
      <c r="E2" s="751"/>
      <c r="F2" s="261" t="s">
        <v>3</v>
      </c>
      <c r="G2" s="261"/>
      <c r="H2" s="261">
        <v>11</v>
      </c>
      <c r="I2" s="261">
        <v>12</v>
      </c>
      <c r="J2" s="261">
        <v>13</v>
      </c>
      <c r="K2" s="261">
        <v>14</v>
      </c>
      <c r="L2" s="261">
        <v>15</v>
      </c>
      <c r="M2" s="261">
        <v>16</v>
      </c>
      <c r="N2" s="261">
        <v>17</v>
      </c>
      <c r="O2" s="261">
        <v>18</v>
      </c>
      <c r="P2" s="261">
        <v>19</v>
      </c>
      <c r="Q2" s="261">
        <v>20</v>
      </c>
      <c r="R2" s="261">
        <v>21</v>
      </c>
      <c r="S2" s="261">
        <v>22</v>
      </c>
      <c r="T2" s="261">
        <v>23</v>
      </c>
      <c r="U2" s="261">
        <v>24</v>
      </c>
      <c r="V2" s="261">
        <v>25</v>
      </c>
      <c r="W2" s="261">
        <v>26</v>
      </c>
      <c r="X2" s="261">
        <v>27</v>
      </c>
      <c r="Y2" s="261">
        <v>28</v>
      </c>
      <c r="Z2" s="261">
        <v>29</v>
      </c>
      <c r="AA2" s="261">
        <v>30</v>
      </c>
      <c r="AB2" s="261">
        <v>31</v>
      </c>
      <c r="AC2" s="261">
        <v>32</v>
      </c>
      <c r="AD2" s="261">
        <v>33</v>
      </c>
      <c r="AE2" s="261">
        <v>34</v>
      </c>
      <c r="AF2" s="261">
        <v>35</v>
      </c>
      <c r="AG2" s="261">
        <v>36</v>
      </c>
      <c r="AH2" s="261">
        <v>37</v>
      </c>
      <c r="AI2" s="261">
        <v>38</v>
      </c>
      <c r="AJ2" s="261">
        <v>39</v>
      </c>
      <c r="AK2" s="261">
        <v>40</v>
      </c>
      <c r="AL2" s="261">
        <v>41</v>
      </c>
      <c r="AM2" s="261">
        <v>42</v>
      </c>
      <c r="AN2" s="261">
        <v>43</v>
      </c>
      <c r="AO2" s="261">
        <v>44</v>
      </c>
      <c r="AP2" s="261">
        <v>45</v>
      </c>
      <c r="AQ2" s="261">
        <v>46</v>
      </c>
      <c r="AR2" s="261">
        <v>47</v>
      </c>
      <c r="AS2" s="261">
        <v>48</v>
      </c>
      <c r="AT2" s="261">
        <v>49</v>
      </c>
      <c r="AU2" s="261">
        <v>50</v>
      </c>
      <c r="AV2" s="261">
        <v>51</v>
      </c>
      <c r="AW2" s="242">
        <v>52</v>
      </c>
      <c r="AX2" s="242">
        <v>1</v>
      </c>
      <c r="AY2" s="261">
        <v>2</v>
      </c>
      <c r="AZ2" s="261">
        <v>3</v>
      </c>
      <c r="BA2" s="261">
        <v>4</v>
      </c>
      <c r="BB2" s="261">
        <v>5</v>
      </c>
      <c r="BC2" s="261">
        <v>6</v>
      </c>
      <c r="BD2" s="261">
        <v>7</v>
      </c>
      <c r="BE2" s="261">
        <v>8</v>
      </c>
      <c r="BF2" s="261">
        <v>9</v>
      </c>
      <c r="BG2" s="261">
        <v>10</v>
      </c>
      <c r="BH2" s="261">
        <v>11</v>
      </c>
      <c r="BI2" s="261">
        <v>12</v>
      </c>
      <c r="BJ2" s="261">
        <v>13</v>
      </c>
      <c r="BK2" s="261">
        <v>14</v>
      </c>
      <c r="BL2" s="261">
        <v>15</v>
      </c>
      <c r="BM2" s="261">
        <v>16</v>
      </c>
      <c r="BN2" s="261">
        <v>17</v>
      </c>
      <c r="BO2" s="261">
        <v>18</v>
      </c>
      <c r="BP2" s="261">
        <v>19</v>
      </c>
      <c r="BQ2" s="261">
        <v>20</v>
      </c>
      <c r="BR2" s="261">
        <v>21</v>
      </c>
      <c r="BS2" s="261">
        <v>22</v>
      </c>
      <c r="BT2" s="261">
        <v>23</v>
      </c>
      <c r="BU2" s="261">
        <v>24</v>
      </c>
      <c r="BV2" s="261">
        <v>25</v>
      </c>
      <c r="BW2" s="261">
        <v>26</v>
      </c>
      <c r="BX2" s="261">
        <v>27</v>
      </c>
      <c r="BY2" s="261">
        <v>28</v>
      </c>
      <c r="BZ2" s="261">
        <v>29</v>
      </c>
      <c r="CA2" s="261">
        <v>30</v>
      </c>
      <c r="CB2" s="261">
        <v>31</v>
      </c>
      <c r="CC2" s="261">
        <v>32</v>
      </c>
      <c r="CD2" s="261">
        <v>33</v>
      </c>
      <c r="CE2" s="261">
        <v>34</v>
      </c>
      <c r="CF2" s="261">
        <v>35</v>
      </c>
      <c r="CG2" s="261">
        <v>36</v>
      </c>
      <c r="CH2" s="261">
        <v>37</v>
      </c>
      <c r="CI2" s="261">
        <v>38</v>
      </c>
      <c r="CJ2" s="261">
        <v>39</v>
      </c>
      <c r="CK2" s="261">
        <v>40</v>
      </c>
      <c r="CL2" s="261">
        <v>41</v>
      </c>
      <c r="CM2" s="135">
        <v>42</v>
      </c>
      <c r="CN2" s="135">
        <v>43</v>
      </c>
      <c r="CO2" s="135">
        <v>44</v>
      </c>
      <c r="CP2" s="135">
        <v>45</v>
      </c>
      <c r="CQ2" s="274">
        <v>46</v>
      </c>
      <c r="CR2" s="264">
        <v>47</v>
      </c>
      <c r="CS2" s="261">
        <v>48</v>
      </c>
      <c r="CT2" s="261">
        <v>49</v>
      </c>
      <c r="CU2" s="261">
        <v>50</v>
      </c>
      <c r="CV2" s="261">
        <v>51</v>
      </c>
      <c r="CW2" s="242">
        <v>52</v>
      </c>
      <c r="CX2" s="242">
        <v>1</v>
      </c>
      <c r="CY2" s="261">
        <v>2</v>
      </c>
      <c r="CZ2" s="261">
        <v>3</v>
      </c>
      <c r="DA2" s="261">
        <v>4</v>
      </c>
      <c r="DB2" s="261">
        <v>5</v>
      </c>
      <c r="DC2" s="261">
        <v>6</v>
      </c>
      <c r="DD2" s="261">
        <v>7</v>
      </c>
      <c r="DE2" s="261">
        <v>8</v>
      </c>
      <c r="DF2" s="261">
        <v>9</v>
      </c>
      <c r="DG2" s="261">
        <v>10</v>
      </c>
      <c r="DH2" s="261">
        <v>11</v>
      </c>
      <c r="DI2" s="261">
        <v>12</v>
      </c>
      <c r="DJ2" s="261">
        <v>13</v>
      </c>
      <c r="DK2" s="261">
        <v>14</v>
      </c>
      <c r="DL2" s="261">
        <v>15</v>
      </c>
      <c r="DM2" s="261">
        <v>16</v>
      </c>
      <c r="DN2" s="261">
        <v>17</v>
      </c>
      <c r="DO2" s="261">
        <v>18</v>
      </c>
      <c r="DP2" s="261">
        <v>19</v>
      </c>
      <c r="DQ2" s="261">
        <v>20</v>
      </c>
      <c r="DR2" s="261">
        <v>21</v>
      </c>
      <c r="DS2" s="261">
        <v>22</v>
      </c>
      <c r="DT2" s="261">
        <v>23</v>
      </c>
      <c r="DU2" s="261">
        <v>24</v>
      </c>
      <c r="DV2" s="261">
        <v>25</v>
      </c>
      <c r="DW2" s="261">
        <v>26</v>
      </c>
      <c r="DX2" s="261">
        <v>27</v>
      </c>
      <c r="DY2" s="261">
        <v>28</v>
      </c>
      <c r="DZ2" s="261">
        <v>29</v>
      </c>
      <c r="EA2" s="261">
        <v>30</v>
      </c>
      <c r="EB2" s="261">
        <v>31</v>
      </c>
      <c r="EC2" s="261">
        <v>32</v>
      </c>
      <c r="ED2" s="261">
        <v>33</v>
      </c>
      <c r="EE2" s="261">
        <v>34</v>
      </c>
      <c r="EF2" s="261">
        <v>35</v>
      </c>
      <c r="EG2" s="261">
        <v>36</v>
      </c>
      <c r="EH2" s="261">
        <v>37</v>
      </c>
      <c r="EI2" s="261">
        <v>38</v>
      </c>
      <c r="EJ2" s="261">
        <v>39</v>
      </c>
      <c r="EK2" s="261">
        <v>40</v>
      </c>
      <c r="EL2" s="261">
        <v>41</v>
      </c>
      <c r="EM2" s="261">
        <v>42</v>
      </c>
      <c r="EN2" s="261">
        <v>43</v>
      </c>
      <c r="EO2" s="261">
        <v>44</v>
      </c>
      <c r="EP2" s="261">
        <v>45</v>
      </c>
      <c r="EQ2" s="261">
        <v>46</v>
      </c>
      <c r="ER2" s="261">
        <v>47</v>
      </c>
      <c r="ES2" s="261">
        <v>48</v>
      </c>
      <c r="ET2" s="261">
        <v>49</v>
      </c>
      <c r="EU2" s="261">
        <v>50</v>
      </c>
      <c r="EV2" s="261">
        <v>51</v>
      </c>
      <c r="EW2" s="261">
        <v>52</v>
      </c>
      <c r="EX2" s="261">
        <v>53</v>
      </c>
    </row>
    <row r="3" spans="1:154" ht="9.75" customHeight="1">
      <c r="A3" s="1132"/>
      <c r="B3" s="1135"/>
      <c r="C3" s="1135"/>
      <c r="D3" s="867"/>
      <c r="E3" s="1073" t="s">
        <v>4</v>
      </c>
      <c r="F3" s="86" t="s">
        <v>5</v>
      </c>
      <c r="G3" s="86"/>
      <c r="H3" s="50">
        <f>CAPACITY!G2</f>
        <v>27.341999999999995</v>
      </c>
      <c r="I3" s="50">
        <f ca="1">OFFSET(CAPACITY!$G$2,0,7*(I$2-$H$2))</f>
        <v>27.341999999999995</v>
      </c>
      <c r="J3" s="50">
        <f ca="1">OFFSET(CAPACITY!$G$2,0,7*(J$2-$H$2))</f>
        <v>27.341999999999995</v>
      </c>
      <c r="K3" s="50">
        <f ca="1">OFFSET(CAPACITY!$G$2,0,7*(K$2-$H$2))</f>
        <v>21.461999999999993</v>
      </c>
      <c r="L3" s="50">
        <f ca="1">OFFSET(CAPACITY!$G$2,0,7*(L$2-$H$2))</f>
        <v>27.341999999999995</v>
      </c>
      <c r="M3" s="50">
        <f ca="1">OFFSET(CAPACITY!$G$2,0,7*(M$2-$H$2))</f>
        <v>27.341999999999995</v>
      </c>
      <c r="N3" s="50">
        <f ca="1">OFFSET(CAPACITY!$G$2,0,7*(N$2-$H$2))</f>
        <v>27.341999999999995</v>
      </c>
      <c r="O3" s="50">
        <f ca="1">OFFSET(CAPACITY!$G$2,0,7*(O$2-$H$2))</f>
        <v>14.027999999999999</v>
      </c>
      <c r="P3" s="50">
        <f ca="1">OFFSET(CAPACITY!$G$2,0,7*(P$2-$H$2))</f>
        <v>28.371000000000002</v>
      </c>
      <c r="Q3" s="50">
        <f ca="1">OFFSET(CAPACITY!$G$2,0,7*(Q$2-$H$2))</f>
        <v>28.098000000000003</v>
      </c>
      <c r="R3" s="50">
        <f ca="1">OFFSET(CAPACITY!$G$2,0,7*(R$2-$H$2))</f>
        <v>28.518000000000001</v>
      </c>
      <c r="S3" s="50">
        <f ca="1">OFFSET(CAPACITY!$G$2,0,7*(S$2-$H$2))</f>
        <v>18.312000000000001</v>
      </c>
      <c r="T3" s="50">
        <f ca="1">OFFSET(CAPACITY!$G$2,0,7*(T$2-$H$2))</f>
        <v>28.371000000000002</v>
      </c>
      <c r="U3" s="50">
        <f ca="1">OFFSET(CAPACITY!$G$2,0,7*(U$2-$H$2))</f>
        <v>28.244999999999997</v>
      </c>
      <c r="V3" s="50">
        <f ca="1">OFFSET(CAPACITY!$G$2,0,7*(V$2-$H$2))</f>
        <v>25.871999999999996</v>
      </c>
      <c r="W3" s="50">
        <f ca="1">OFFSET(CAPACITY!$G$2,0,7*(W$2-$H$2))</f>
        <v>25.536000000000001</v>
      </c>
      <c r="X3" s="50">
        <f ca="1">OFFSET(CAPACITY!$G$2,0,7*(X$2-$H$2))</f>
        <v>23.709</v>
      </c>
      <c r="Y3" s="50">
        <f ca="1">OFFSET(CAPACITY!$G$2,0,7*(Y$2-$H$2))</f>
        <v>23.835000000000001</v>
      </c>
      <c r="Z3" s="50">
        <f ca="1">OFFSET(CAPACITY!$G$2,0,7*(Z$2-$H$2))</f>
        <v>26.774999999999999</v>
      </c>
      <c r="AA3" s="50">
        <f ca="1">OFFSET(CAPACITY!$G$2,0,7*(AA$2-$H$2))</f>
        <v>25.451999999999995</v>
      </c>
      <c r="AB3" s="50">
        <f ca="1">OFFSET(CAPACITY!$G$2,0,7*(AB$2-$H$2))</f>
        <v>29.294999999999998</v>
      </c>
      <c r="AC3" s="50">
        <f ca="1">OFFSET(CAPACITY!$G$2,0,7*(AC$2-$H$2))</f>
        <v>26.922000000000004</v>
      </c>
      <c r="AD3" s="50">
        <f ca="1">OFFSET(CAPACITY!$G$2,0,7*(AD$2-$H$2))</f>
        <v>17.156999999999996</v>
      </c>
      <c r="AE3" s="50">
        <f ca="1">OFFSET(CAPACITY!$G$2,0,7*(AE$2-$H$2))</f>
        <v>28.728000000000002</v>
      </c>
      <c r="AF3" s="50">
        <f ca="1">OFFSET(CAPACITY!$G$2,0,7*(AF$2-$H$2))</f>
        <v>30.681000000000004</v>
      </c>
      <c r="AG3" s="50">
        <f ca="1">OFFSET(CAPACITY!$G$2,0,7*(AG$2-$H$2))</f>
        <v>26.922000000000004</v>
      </c>
      <c r="AH3" s="50">
        <f ca="1">OFFSET(CAPACITY!$G$2,0,7*(AH$2-$H$2))</f>
        <v>26.922000000000004</v>
      </c>
      <c r="AI3" s="50">
        <f ca="1">OFFSET(CAPACITY!$G$2,0,7*(AI$2-$H$2))</f>
        <v>27.048000000000002</v>
      </c>
      <c r="AJ3" s="50">
        <f ca="1">OFFSET(CAPACITY!$G$2,0,7*(AJ$2-$H$2))</f>
        <v>28.728000000000002</v>
      </c>
      <c r="AK3" s="50">
        <f ca="1">OFFSET(CAPACITY!$G$2,0,7*(AK$2-$H$2))</f>
        <v>22.385999999999996</v>
      </c>
      <c r="AL3" s="50">
        <f ca="1">OFFSET(CAPACITY!$G$2,0,7*(AL$2-$H$2))</f>
        <v>29.840999999999998</v>
      </c>
      <c r="AM3" s="50">
        <f ca="1">OFFSET(CAPACITY!$G$2,0,7*(AM$2-$H$2))</f>
        <v>29.567999999999994</v>
      </c>
      <c r="AN3" s="50">
        <f ca="1">OFFSET(CAPACITY!$G$2,0,7*(AN$2-$H$2))</f>
        <v>29.001000000000005</v>
      </c>
      <c r="AO3" s="50">
        <f ca="1">OFFSET(CAPACITY!$G$2,0,7*(AO$2-$H$2))</f>
        <v>25.956000000000003</v>
      </c>
      <c r="AP3" s="50">
        <f ca="1">OFFSET(CAPACITY!$G$2,0,7*(AP$2-$H$2))</f>
        <v>30.681000000000004</v>
      </c>
      <c r="AQ3" s="50">
        <f ca="1">OFFSET(CAPACITY!$G$2,0,7*(AQ$2-$H$2))</f>
        <v>22.280999999999999</v>
      </c>
      <c r="AR3" s="50">
        <f ca="1">OFFSET(CAPACITY!$G$2,0,7*(AR$2-$H$2))</f>
        <v>30.681000000000004</v>
      </c>
      <c r="AS3" s="50">
        <f ca="1">OFFSET(CAPACITY!$G$2,0,7*(AS$2-$H$2))</f>
        <v>29.001000000000005</v>
      </c>
      <c r="AT3" s="50">
        <f ca="1">OFFSET(CAPACITY!$G$2,0,7*(AT$2-$H$2))</f>
        <v>27.342000000000002</v>
      </c>
      <c r="AU3" s="50">
        <f ca="1">OFFSET(CAPACITY!$G$2,0,7*(AU$2-$H$2))</f>
        <v>30.408000000000001</v>
      </c>
      <c r="AV3" s="50">
        <f ca="1">OFFSET(CAPACITY!$G$2,0,7*(AV$2-$H$2))</f>
        <v>29.420999999999999</v>
      </c>
      <c r="AW3" s="239">
        <f ca="1">OFFSET(CAPACITY!$G$2,0,7*(AW$2-$H$2))</f>
        <v>12.389999999999997</v>
      </c>
      <c r="AX3" s="239">
        <f ca="1">OFFSET(CAPACITY!$G$2,0,7*(AX$2+52-$H$2))</f>
        <v>17.345999999999997</v>
      </c>
      <c r="AY3" s="50">
        <f ca="1">OFFSET(CAPACITY!$G$2,0,7*(AY$2+52-$H$2))</f>
        <v>23.246999999999996</v>
      </c>
      <c r="AZ3" s="50">
        <f ca="1">OFFSET(CAPACITY!$G$2,0,7*(AZ$2+52-$H$2))</f>
        <v>28.728000000000002</v>
      </c>
      <c r="BA3" s="50">
        <f ca="1">OFFSET(CAPACITY!$G$2,0,7*(BA$2+52-$H$2))</f>
        <v>28.728000000000002</v>
      </c>
      <c r="BB3" s="50">
        <f ca="1">OFFSET(CAPACITY!$G$2,0,7*(BB$2+52-$H$2))</f>
        <v>26.438999999999993</v>
      </c>
      <c r="BC3" s="50">
        <f ca="1">OFFSET(CAPACITY!$G$2,0,7*(BC$2+52-$H$2))</f>
        <v>28.454999999999998</v>
      </c>
      <c r="BD3" s="50">
        <f ca="1">OFFSET(CAPACITY!$G$2,0,7*(BD$2+52-$H$2))</f>
        <v>27.341999999999995</v>
      </c>
      <c r="BE3" s="50">
        <f ca="1">OFFSET(CAPACITY!$G$2,0,7*(BE$2+52-$H$2))</f>
        <v>28.581</v>
      </c>
      <c r="BF3" s="50">
        <f ca="1">OFFSET(CAPACITY!$G$2,0,7*(BF$2+52-$H$2))</f>
        <v>29.966999999999992</v>
      </c>
      <c r="BG3" s="50">
        <f ca="1">OFFSET(CAPACITY!$G$2,0,7*(BG$2+52-$H$2))</f>
        <v>31.184999999999999</v>
      </c>
      <c r="BH3" s="50">
        <f ca="1">OFFSET(CAPACITY!$G$2,0,7*(BH$2+52-$H$2))</f>
        <v>33.074999999999996</v>
      </c>
      <c r="BI3" s="50">
        <f ca="1">OFFSET(CAPACITY!$G$2,0,7*(BI$2+52-$H$2))</f>
        <v>32.256</v>
      </c>
      <c r="BJ3" s="50">
        <f ca="1">OFFSET(CAPACITY!$G$2,0,7*(BJ$2+52-$H$2))</f>
        <v>31.836000000000002</v>
      </c>
      <c r="BK3" s="50">
        <f ca="1">OFFSET(CAPACITY!$G$2,0,7*(BK$2+52-$H$2))</f>
        <v>36.166199999999989</v>
      </c>
      <c r="BL3" s="50">
        <f ca="1">OFFSET(CAPACITY!$G$2,0,7*(BL$2+52-$H$2))</f>
        <v>30.702000000000002</v>
      </c>
      <c r="BM3" s="50">
        <f ca="1">OFFSET(CAPACITY!$G$2,0,7*(BM$2+52-$H$2))</f>
        <v>31.815000000000005</v>
      </c>
      <c r="BN3" s="50">
        <f ca="1">OFFSET(CAPACITY!$G$2,0,7*(BN$2+52-$H$2))</f>
        <v>23.939999999999998</v>
      </c>
      <c r="BO3" s="50">
        <f ca="1">OFFSET(CAPACITY!$G$2,0,7*(BO$2+52-$H$2))</f>
        <v>18.102000000000004</v>
      </c>
      <c r="BP3" s="50">
        <f ca="1">OFFSET(CAPACITY!$G$2,0,7*(BP$2+52-$H$2))</f>
        <v>30.576000000000004</v>
      </c>
      <c r="BQ3" s="50">
        <f ca="1">OFFSET(CAPACITY!$G$2,0,7*(BQ$2+52-$H$2))</f>
        <v>29.883000000000003</v>
      </c>
      <c r="BR3" s="50">
        <f ca="1">OFFSET(CAPACITY!$G$2,0,7*(BR$2+52-$H$2))</f>
        <v>30.723000000000003</v>
      </c>
      <c r="BS3" s="50">
        <f ca="1">OFFSET(CAPACITY!$G$2,0,7*(BS$2+52-$H$2))</f>
        <v>32.235000000000007</v>
      </c>
      <c r="BT3" s="50">
        <f ca="1">OFFSET(CAPACITY!$G$2,0,7*(BT$2+52-$H$2))</f>
        <v>31.836000000000002</v>
      </c>
      <c r="BU3" s="50">
        <f ca="1">OFFSET(CAPACITY!$G$2,0,7*(BU$2+52-$H$2))</f>
        <v>32.214000000000006</v>
      </c>
      <c r="BV3" s="50">
        <f ca="1">OFFSET(CAPACITY!$G$2,0,7*(BV$2+52-$H$2))</f>
        <v>22.910999999999998</v>
      </c>
      <c r="BW3" s="50">
        <f ca="1">OFFSET(CAPACITY!$G$2,0,7*(BW$2+52-$H$2))</f>
        <v>32.928000000000004</v>
      </c>
      <c r="BX3" s="50">
        <f ca="1">OFFSET(CAPACITY!$G$2,0,7*(BX$2+52-$H$2))</f>
        <v>33.327000000000005</v>
      </c>
      <c r="BY3" s="50">
        <f ca="1">OFFSET(CAPACITY!$G$2,0,7*(BY$2+52-$H$2))</f>
        <v>31.794000000000008</v>
      </c>
      <c r="BZ3" s="50">
        <f ca="1">OFFSET(CAPACITY!$G$2,0,7*(BZ$2+52-$H$2))</f>
        <v>28.308</v>
      </c>
      <c r="CA3" s="50">
        <f ca="1">OFFSET(CAPACITY!$G$2,0,7*(CA$2+52-$H$2))</f>
        <v>24.981599999999993</v>
      </c>
      <c r="CB3" s="50">
        <f ca="1">OFFSET(CAPACITY!$G$2,0,7*(CB$2+52-$H$2))</f>
        <v>26.636399999999995</v>
      </c>
      <c r="CC3" s="50">
        <f ca="1">OFFSET(CAPACITY!$G$2,0,7*(CC$2+52-$H$2))</f>
        <v>26.900999999999996</v>
      </c>
      <c r="CD3" s="50">
        <f ca="1">OFFSET(CAPACITY!$G$2,0,7*(CD$2+52-$H$2))</f>
        <v>23.52</v>
      </c>
      <c r="CE3" s="50">
        <f ca="1">OFFSET(CAPACITY!$G$2,0,7*(CE$2+52-$H$2))</f>
        <v>31.794000000000008</v>
      </c>
      <c r="CF3" s="50">
        <f ca="1">OFFSET(CAPACITY!$G$2,0,7*(CF$2+52-$H$2))</f>
        <v>30.575999999999993</v>
      </c>
      <c r="CG3" s="50">
        <f ca="1">OFFSET(CAPACITY!$G$2,0,7*(CG$2+52-$H$2))</f>
        <v>32.617199999999997</v>
      </c>
      <c r="CH3" s="50">
        <f ca="1">OFFSET(CAPACITY!$G$2,0,7*(CH$2+52-$H$2))</f>
        <v>33.747</v>
      </c>
      <c r="CI3" s="50">
        <f ca="1">OFFSET(CAPACITY!$G$2,0,7*(CI$2+52-$H$2))</f>
        <v>32.108999999999995</v>
      </c>
      <c r="CJ3" s="50">
        <f ca="1">OFFSET(CAPACITY!$G$2,0,7*(CJ$2+52-$H$2))</f>
        <v>29.001000000000005</v>
      </c>
      <c r="CK3" s="50">
        <f ca="1">OFFSET(CAPACITY!$G$2,0,7*(CK$2+52-$H$2))</f>
        <v>29.967000000000002</v>
      </c>
      <c r="CL3" s="50">
        <f ca="1">OFFSET(CAPACITY!$G$2,0,7*(CL$2+52-$H$2))</f>
        <v>30.408000000000001</v>
      </c>
      <c r="CM3" s="54">
        <f ca="1">OFFSET(CAPACITY!$G$2,0,7*(CM$2+52-$H$2))</f>
        <v>32.571000000000005</v>
      </c>
      <c r="CN3" s="54">
        <f ca="1">OFFSET(CAPACITY!$G$2,0,7*(CN$2+52-$H$2))</f>
        <v>33.684000000000005</v>
      </c>
      <c r="CO3" s="54">
        <f ca="1">OFFSET(CAPACITY!$G$2,0,7*(CO$2+52-$H$2))</f>
        <v>33.831000000000003</v>
      </c>
      <c r="CP3" s="54">
        <f ca="1">OFFSET(CAPACITY!$G$2,0,7*(CP$2+52-$H$2))</f>
        <v>33.579000000000008</v>
      </c>
      <c r="CQ3" s="89">
        <f ca="1">OFFSET(CAPACITY!$G$2,0,7*(CQ$2+52-$H$2))</f>
        <v>17.702999999999996</v>
      </c>
      <c r="CR3" s="204">
        <f ca="1">OFFSET(CAPACITY!$G$2,0,7*(CR$2+52-$H$2))</f>
        <v>34.419000000000004</v>
      </c>
      <c r="CS3" s="50">
        <f ca="1">OFFSET(CAPACITY!$G$2,0,7*(CS$2+52-$H$2))</f>
        <v>33.999000000000009</v>
      </c>
      <c r="CT3" s="50">
        <f ca="1">OFFSET(CAPACITY!$G$2,0,7*(CT$2+52-$H$2))</f>
        <v>33.516000000000005</v>
      </c>
      <c r="CU3" s="50">
        <f ca="1">OFFSET(CAPACITY!$G$2,0,7*(CU$2+52-$H$2))</f>
        <v>31.836000000000002</v>
      </c>
      <c r="CV3" s="50">
        <f ca="1">OFFSET(CAPACITY!$G$2,0,7*(CV$2+52-$H$2))</f>
        <v>32.402999999999999</v>
      </c>
      <c r="CW3" s="239">
        <f ca="1">OFFSET(CAPACITY!$G$2,0,7*(CW$2+52-$H$2))</f>
        <v>9.66</v>
      </c>
      <c r="CX3" s="239">
        <f ca="1">OFFSET(CAPACITY!$G$2,0,7*(CX$2+52-$H$2))</f>
        <v>17.345999999999997</v>
      </c>
      <c r="CY3" s="50">
        <f ca="1">OFFSET(CAPACITY!$G$2,0,7*(CY$2+104-$H$2))</f>
        <v>18.143999999999995</v>
      </c>
      <c r="CZ3" s="50">
        <f ca="1">OFFSET(CAPACITY!$G$2,0,7*(CZ$2+104-$H$2))</f>
        <v>30.303000000000001</v>
      </c>
      <c r="DA3" s="50">
        <f ca="1">OFFSET(CAPACITY!$G$2,0,7*(DA$2+104-$H$2))</f>
        <v>29.883000000000003</v>
      </c>
      <c r="DB3" s="50">
        <f ca="1">OFFSET(CAPACITY!$G$2,0,7*(DB$2+104-$H$2))</f>
        <v>30.723000000000003</v>
      </c>
      <c r="DC3" s="50">
        <f ca="1">OFFSET(CAPACITY!$G$2,0,7*(DC$2+104-$H$2))</f>
        <v>39.06</v>
      </c>
      <c r="DD3" s="50">
        <f ca="1">OFFSET(CAPACITY!$G$2,0,7*(DD$2+104-$H$2))</f>
        <v>37.380000000000003</v>
      </c>
      <c r="DE3" s="50">
        <f ca="1">OFFSET(CAPACITY!$G$2,0,7*(DE$2+104-$H$2))</f>
        <v>35.896000000000001</v>
      </c>
      <c r="DF3" s="50">
        <f ca="1">OFFSET(CAPACITY!$G$2,0,7*(DF$2+104-$H$2))</f>
        <v>35.896000000000001</v>
      </c>
      <c r="DG3" s="50">
        <f ca="1">OFFSET(CAPACITY!$G$2,0,7*(DG$2+104-$H$2))</f>
        <v>33.683999999999997</v>
      </c>
      <c r="DH3" s="50">
        <f ca="1">OFFSET(CAPACITY!$G$2,0,7*(DH$2+104-$H$2))</f>
        <v>38.527999999999999</v>
      </c>
      <c r="DI3" s="50">
        <f ca="1">OFFSET(CAPACITY!$G$2,0,7*(DI$2+104-$H$2))</f>
        <v>37.771999999999998</v>
      </c>
      <c r="DJ3" s="50">
        <f ca="1">OFFSET(CAPACITY!$G$2,0,7*(DJ$2+104-$H$2))</f>
        <v>34.803999999999995</v>
      </c>
      <c r="DK3" s="50">
        <f ca="1">OFFSET(CAPACITY!$G$2,0,7*(DK$2+104-$H$2))</f>
        <v>36.091999999999999</v>
      </c>
      <c r="DL3" s="50">
        <f ca="1">OFFSET(CAPACITY!$G$2,0,7*(DL$2+104-$H$2))</f>
        <v>26.291999999999994</v>
      </c>
      <c r="DM3" s="50">
        <f ca="1">OFFSET(CAPACITY!$G$2,0,7*(DM$2+104-$H$2))</f>
        <v>35.363999999999997</v>
      </c>
      <c r="DN3" s="50">
        <f ca="1">OFFSET(CAPACITY!$G$2,0,7*(DN$2+104-$H$2))</f>
        <v>33.768000000000001</v>
      </c>
      <c r="DO3" s="50">
        <f ca="1">OFFSET(CAPACITY!$G$2,0,7*(DO$2+104-$H$2))</f>
        <v>32.956000000000003</v>
      </c>
      <c r="DP3" s="50">
        <f ca="1">OFFSET(CAPACITY!$G$2,0,7*(DP$2+104-$H$2))</f>
        <v>28.56</v>
      </c>
      <c r="DQ3" s="50">
        <f ca="1">OFFSET(CAPACITY!$G$2,0,7*(DQ$2+104-$H$2))</f>
        <v>29.68</v>
      </c>
      <c r="DR3" s="50">
        <f ca="1">OFFSET(CAPACITY!$G$2,0,7*(DR$2+104-$H$2))</f>
        <v>35.811999999999998</v>
      </c>
      <c r="DS3" s="50">
        <f ca="1">OFFSET(CAPACITY!$G$2,0,7*(DS$2+104-$H$2))</f>
        <v>38.416000000000004</v>
      </c>
      <c r="DT3" s="50">
        <f ca="1">OFFSET(CAPACITY!$G$2,0,7*(DT$2+104-$H$2))</f>
        <v>26.32</v>
      </c>
      <c r="DU3" s="50">
        <f ca="1">OFFSET(CAPACITY!$G$2,0,7*(DU$2+104-$H$2))</f>
        <v>37.856000000000002</v>
      </c>
      <c r="DV3" s="50">
        <f ca="1">OFFSET(CAPACITY!$G$2,0,7*(DV$2+104-$H$2))</f>
        <v>37.856000000000002</v>
      </c>
      <c r="DW3" s="50">
        <f ca="1">OFFSET(CAPACITY!$G$2,0,7*(DW$2+104-$H$2))</f>
        <v>37.380000000000003</v>
      </c>
      <c r="DX3" s="50">
        <f ca="1">OFFSET(CAPACITY!$G$2,0,7*(DX$2+104-$H$2))</f>
        <v>36.456000000000003</v>
      </c>
      <c r="DY3" s="50">
        <f ca="1">OFFSET(CAPACITY!$G$2,0,7*(DY$2+104-$H$2))</f>
        <v>31.247999999999994</v>
      </c>
      <c r="DZ3" s="50">
        <f ca="1">OFFSET(CAPACITY!$G$2,0,7*(DZ$2+104-$H$2))</f>
        <v>29.763999999999999</v>
      </c>
      <c r="EA3" s="50">
        <f ca="1">OFFSET(CAPACITY!$G$2,0,7*(EA$2+104-$H$2))</f>
        <v>34.215999999999994</v>
      </c>
      <c r="EB3" s="50">
        <f ca="1">OFFSET(CAPACITY!$G$2,0,7*(EB$2+104-$H$2))</f>
        <v>36.651999999999994</v>
      </c>
      <c r="EC3" s="50">
        <f ca="1">OFFSET(CAPACITY!$G$2,0,7*(EC$2+104-$H$2))</f>
        <v>36.456000000000003</v>
      </c>
      <c r="ED3" s="50">
        <f ca="1">OFFSET(CAPACITY!$G$2,0,7*(ED$2+104-$H$2))</f>
        <v>30.240000000000002</v>
      </c>
      <c r="EE3" s="50">
        <f ca="1">OFFSET(CAPACITY!$G$2,0,7*(EE$2+104-$H$2))</f>
        <v>35.335999999999999</v>
      </c>
      <c r="EF3" s="50">
        <f ca="1">OFFSET(CAPACITY!$G$2,0,7*(EF$2+104-$H$2))</f>
        <v>39.06</v>
      </c>
      <c r="EG3" s="50">
        <f ca="1">OFFSET(CAPACITY!$G$2,0,7*(EG$2+104-$H$2))</f>
        <v>39.06</v>
      </c>
      <c r="EH3" s="50">
        <f ca="1">OFFSET(CAPACITY!$G$2,0,7*(EH$2+104-$H$2))</f>
        <v>39.06</v>
      </c>
      <c r="EI3" s="50">
        <f ca="1">OFFSET(CAPACITY!$G$2,0,7*(EI$2+104-$H$2))</f>
        <v>39.06</v>
      </c>
      <c r="EJ3" s="50">
        <f ca="1">OFFSET(CAPACITY!$G$2,0,7*(EJ$2+104-$H$2))</f>
        <v>37.940000000000005</v>
      </c>
      <c r="EK3" s="50">
        <f ca="1">OFFSET(CAPACITY!$G$2,0,7*(EK$2+104-$H$2))</f>
        <v>38.695999999999998</v>
      </c>
      <c r="EL3" s="50">
        <f ca="1">OFFSET(CAPACITY!$G$2,0,7*(EL$2+104-$H$2))</f>
        <v>38.500000000000007</v>
      </c>
      <c r="EM3" s="50">
        <f ca="1">OFFSET(CAPACITY!$G$2,0,7*(EM$2+104-$H$2))</f>
        <v>39.06</v>
      </c>
      <c r="EN3" s="50">
        <f ca="1">OFFSET(CAPACITY!$G$2,0,7*(EN$2+104-$H$2))</f>
        <v>39.06</v>
      </c>
      <c r="EO3" s="50">
        <f ca="1">OFFSET(CAPACITY!$G$2,0,7*(EO$2+104-$H$2))</f>
        <v>39.06</v>
      </c>
      <c r="EP3" s="50">
        <f ca="1">OFFSET(CAPACITY!$G$2,0,7*(EP$2+104-$H$2))</f>
        <v>39.06</v>
      </c>
      <c r="EQ3" s="50">
        <f ca="1">OFFSET(CAPACITY!$G$2,0,7*(EQ$2+104-$H$2))</f>
        <v>27.495999999999995</v>
      </c>
      <c r="ER3" s="50">
        <f ca="1">OFFSET(CAPACITY!$G$2,0,7*(ER$2+104-$H$2))</f>
        <v>39.06</v>
      </c>
      <c r="ES3" s="50">
        <f ca="1">OFFSET(CAPACITY!$G$2,0,7*(ES$2+104-$H$2))</f>
        <v>39.06</v>
      </c>
      <c r="ET3" s="50">
        <f ca="1">OFFSET(CAPACITY!$G$2,0,7*(ET$2+104-$H$2))</f>
        <v>39.06</v>
      </c>
      <c r="EU3" s="50">
        <f ca="1">OFFSET(CAPACITY!$G$2,0,7*(EU$2+104-$H$2))</f>
        <v>39.06</v>
      </c>
      <c r="EV3" s="50">
        <f ca="1">OFFSET(CAPACITY!$G$2,0,7*(EV$2+104-$H$2))</f>
        <v>39.06</v>
      </c>
      <c r="EW3" s="50">
        <f ca="1">OFFSET(CAPACITY!$G$2,0,7*(EW$2+104-$H$2))</f>
        <v>21.840000000000003</v>
      </c>
      <c r="EX3" s="50">
        <f ca="1">OFFSET(CAPACITY!$G$2,0,7*(EX$2+104-$H$2))</f>
        <v>23.520000000000003</v>
      </c>
    </row>
    <row r="4" spans="1:154" ht="9.75" customHeight="1">
      <c r="A4" s="1132"/>
      <c r="B4" s="1135"/>
      <c r="C4" s="1135"/>
      <c r="D4" s="867"/>
      <c r="E4" s="1073"/>
      <c r="F4" s="86" t="s">
        <v>6</v>
      </c>
      <c r="G4" s="86"/>
      <c r="H4" s="50">
        <f>CAPACITY!G4</f>
        <v>10.3885585246519</v>
      </c>
      <c r="I4" s="50">
        <f ca="1">OFFSET(CAPACITY!$G$4,0,7*(I$2-$H$2))</f>
        <v>10.388558524651856</v>
      </c>
      <c r="J4" s="50">
        <f ca="1">OFFSET(CAPACITY!$G$4,0,7*(J$2-$H$2))</f>
        <v>10.388558524651856</v>
      </c>
      <c r="K4" s="50">
        <f ca="1">OFFSET(CAPACITY!$G$4,0,7*(K$2-$H$2))</f>
        <v>8.1544599171998424</v>
      </c>
      <c r="L4" s="50">
        <f ca="1">OFFSET(CAPACITY!$G$4,0,7*(L$2-$H$2))</f>
        <v>10.388558524651856</v>
      </c>
      <c r="M4" s="50">
        <f ca="1">OFFSET(CAPACITY!$G$4,0,7*(M$2-$H$2))</f>
        <v>10.069401580730139</v>
      </c>
      <c r="N4" s="50">
        <f ca="1">OFFSET(CAPACITY!$G$4,0,7*(N$2-$H$2))</f>
        <v>10.388558524651856</v>
      </c>
      <c r="O4" s="50">
        <f ca="1">OFFSET(CAPACITY!$G$4,0,7*(O$2-$H$2))</f>
        <v>1.914941663530296</v>
      </c>
      <c r="P4" s="50">
        <f ca="1">OFFSET(CAPACITY!$G$4,0,7*(P$2-$H$2))</f>
        <v>9.4310876928867078</v>
      </c>
      <c r="Q4" s="50">
        <f ca="1">OFFSET(CAPACITY!$G$4,0,7*(Q$2-$H$2))</f>
        <v>10.388558524651856</v>
      </c>
      <c r="R4" s="50">
        <f ca="1">OFFSET(CAPACITY!$G$4,0,7*(R$2-$H$2))</f>
        <v>9.2236356793375922</v>
      </c>
      <c r="S4" s="50">
        <f ca="1">OFFSET(CAPACITY!$G$4,0,7*(S$2-$H$2))</f>
        <v>5.5214151298456864</v>
      </c>
      <c r="T4" s="50">
        <f ca="1">OFFSET(CAPACITY!$G$4,0,7*(T$2-$H$2))</f>
        <v>6.4629281144147495</v>
      </c>
      <c r="U4" s="50">
        <f ca="1">OFFSET(CAPACITY!$G$4,0,7*(U$2-$H$2))</f>
        <v>8.4736168611215597</v>
      </c>
      <c r="V4" s="50">
        <f ca="1">OFFSET(CAPACITY!$G$4,0,7*(V$2-$H$2))</f>
        <v>7.1012420022581813</v>
      </c>
      <c r="W4" s="50">
        <f ca="1">OFFSET(CAPACITY!$G$4,0,7*(W$2-$H$2))</f>
        <v>6.9895370718855805</v>
      </c>
      <c r="X4" s="50">
        <f ca="1">OFFSET(CAPACITY!$G$4,0,7*(X$2-$H$2))</f>
        <v>6.2554761008656339</v>
      </c>
      <c r="Y4" s="50">
        <f ca="1">OFFSET(CAPACITY!$G$4,0,7*(Y$2-$H$2))</f>
        <v>7.7395558901016122</v>
      </c>
      <c r="Z4" s="50">
        <f ca="1">OFFSET(CAPACITY!$G$4,0,7*(Z$2-$H$2))</f>
        <v>6.4629281144147495</v>
      </c>
      <c r="AA4" s="50">
        <f ca="1">OFFSET(CAPACITY!$G$4,0,7*(AA$2-$H$2))</f>
        <v>8.2661648475724441</v>
      </c>
      <c r="AB4" s="50">
        <f ca="1">OFFSET(CAPACITY!$G$4,0,7*(AB$2-$H$2))</f>
        <v>7.4203989461798976</v>
      </c>
      <c r="AC4" s="50">
        <f ca="1">OFFSET(CAPACITY!$G$4,0,7*(AC$2-$H$2))</f>
        <v>8.2661648475724441</v>
      </c>
      <c r="AD4" s="50">
        <f ca="1">OFFSET(CAPACITY!$G$4,0,7*(AD$2-$H$2))</f>
        <v>5.7288671433948029</v>
      </c>
      <c r="AE4" s="50">
        <f ca="1">OFFSET(CAPACITY!$G$4,0,7*(AE$2-$H$2))</f>
        <v>5.9363191569439184</v>
      </c>
      <c r="AF4" s="50">
        <f ca="1">OFFSET(CAPACITY!$G$4,0,7*(AF$2-$H$2))</f>
        <v>5.9363191569439184</v>
      </c>
      <c r="AG4" s="50">
        <f ca="1">OFFSET(CAPACITY!$G$4,0,7*(AG$2-$H$2))</f>
        <v>6.2554761008656339</v>
      </c>
      <c r="AH4" s="50">
        <f ca="1">OFFSET(CAPACITY!$G$4,0,7*(AH$2-$H$2))</f>
        <v>7.6278509597290123</v>
      </c>
      <c r="AI4" s="50">
        <f ca="1">OFFSET(CAPACITY!$G$4,0,7*(AI$2-$H$2))</f>
        <v>8.2661648475724441</v>
      </c>
      <c r="AJ4" s="50">
        <f ca="1">OFFSET(CAPACITY!$G$4,0,7*(AJ$2-$H$2))</f>
        <v>8.0587128340233285</v>
      </c>
      <c r="AK4" s="50">
        <f ca="1">OFFSET(CAPACITY!$G$4,0,7*(AK$2-$H$2))</f>
        <v>5.8246142265713168</v>
      </c>
      <c r="AL4" s="50">
        <f ca="1">OFFSET(CAPACITY!$G$4,0,7*(AL$2-$H$2))</f>
        <v>8.5853217914941595</v>
      </c>
      <c r="AM4" s="50">
        <f ca="1">OFFSET(CAPACITY!$G$4,0,7*(AM$2-$H$2))</f>
        <v>6.7820850583364649</v>
      </c>
      <c r="AN4" s="50">
        <f ca="1">OFFSET(CAPACITY!$G$4,0,7*(AN$2-$H$2))</f>
        <v>8.9044787354158768</v>
      </c>
      <c r="AO4" s="50">
        <f ca="1">OFFSET(CAPACITY!$G$4,0,7*(AO$2-$H$2))</f>
        <v>5.7448249905908879</v>
      </c>
      <c r="AP4" s="50">
        <f ca="1">OFFSET(CAPACITY!$G$4,0,7*(AP$2-$H$2))</f>
        <v>7.212946932630782</v>
      </c>
      <c r="AQ4" s="50">
        <f ca="1">OFFSET(CAPACITY!$G$4,0,7*(AQ$2-$H$2))</f>
        <v>6.9895370718855805</v>
      </c>
      <c r="AR4" s="50">
        <f ca="1">OFFSET(CAPACITY!$G$4,0,7*(AR$2-$H$2))</f>
        <v>9.7502446368084232</v>
      </c>
      <c r="AS4" s="50">
        <f ca="1">OFFSET(CAPACITY!$G$4,0,7*(AS$2-$H$2))</f>
        <v>10.388558524651856</v>
      </c>
      <c r="AT4" s="50">
        <f ca="1">OFFSET(CAPACITY!$G$4,0,7*(AT$2-$H$2))</f>
        <v>20.777117049303715</v>
      </c>
      <c r="AU4" s="50">
        <f ca="1">OFFSET(CAPACITY!$G$4,0,7*(AU$2-$H$2))</f>
        <v>23.106962739932239</v>
      </c>
      <c r="AV4" s="50">
        <f ca="1">OFFSET(CAPACITY!$G$4,0,7*(AV$2-$H$2))</f>
        <v>22.356943921716205</v>
      </c>
      <c r="AW4" s="239">
        <f ca="1">OFFSET(CAPACITY!$G$4,0,7*(AW$2-$H$2))</f>
        <v>9.4151298456906201</v>
      </c>
      <c r="AX4" s="239">
        <f ca="1">OFFSET(CAPACITY!$G$4,0,7*(AX$2+52-$H$2))</f>
        <v>13.181181783966869</v>
      </c>
      <c r="AY4" s="50">
        <f ca="1">OFFSET(CAPACITY!$G$4,0,7*(AY$2+52-$H$2))</f>
        <v>17.665336846066978</v>
      </c>
      <c r="AZ4" s="50">
        <f ca="1">OFFSET(CAPACITY!$G$4,0,7*(AZ$2+52-$H$2))</f>
        <v>21.830334964245377</v>
      </c>
      <c r="BA4" s="50">
        <f ca="1">OFFSET(CAPACITY!$G$4,0,7*(BA$2+52-$H$2))</f>
        <v>21.830334964245377</v>
      </c>
      <c r="BB4" s="50">
        <f ca="1">OFFSET(CAPACITY!$G$4,0,7*(BB$2+52-$H$2))</f>
        <v>20.090929619872018</v>
      </c>
      <c r="BC4" s="50">
        <f ca="1">OFFSET(CAPACITY!$G$4,0,7*(BC$2+52-$H$2))</f>
        <v>21.622882950696258</v>
      </c>
      <c r="BD4" s="50">
        <f ca="1">OFFSET(CAPACITY!$G$4,0,7*(BD$2+52-$H$2))</f>
        <v>20.777117049303712</v>
      </c>
      <c r="BE4" s="50">
        <f ca="1">OFFSET(CAPACITY!$G$4,0,7*(BE$2+52-$H$2))</f>
        <v>21.718630033872774</v>
      </c>
      <c r="BF4" s="50">
        <f ca="1">OFFSET(CAPACITY!$G$4,0,7*(BF$2+52-$H$2))</f>
        <v>22.771847948814433</v>
      </c>
      <c r="BG4" s="50">
        <f ca="1">OFFSET(CAPACITY!$G$4,0,7*(BG$2+52-$H$2))</f>
        <v>23.697403086187414</v>
      </c>
      <c r="BH4" s="50">
        <f ca="1">OFFSET(CAPACITY!$G$4,0,7*(BH$2+52-$H$2))</f>
        <v>25.133609333835132</v>
      </c>
      <c r="BI4" s="50">
        <f ca="1">OFFSET(CAPACITY!$G$4,0,7*(BI$2+52-$H$2))</f>
        <v>24.511253293187792</v>
      </c>
      <c r="BJ4" s="50">
        <f ca="1">OFFSET(CAPACITY!$G$4,0,7*(BJ$2+52-$H$2))</f>
        <v>24.192096349266077</v>
      </c>
      <c r="BK4" s="50">
        <f ca="1">OFFSET(CAPACITY!$G$4,0,7*(BK$2+52-$H$2))</f>
        <v>27.48260444109896</v>
      </c>
      <c r="BL4" s="50">
        <f ca="1">OFFSET(CAPACITY!$G$4,0,7*(BL$2+52-$H$2))</f>
        <v>23.330372600677443</v>
      </c>
      <c r="BM4" s="50">
        <f ca="1">OFFSET(CAPACITY!$G$4,0,7*(BM$2+52-$H$2))</f>
        <v>24.176138502069993</v>
      </c>
      <c r="BN4" s="50">
        <f ca="1">OFFSET(CAPACITY!$G$4,0,7*(BN$2+52-$H$2))</f>
        <v>18.191945803537809</v>
      </c>
      <c r="BO4" s="50">
        <f ca="1">OFFSET(CAPACITY!$G$4,0,7*(BO$2+52-$H$2))</f>
        <v>13.755664283025963</v>
      </c>
      <c r="BP4" s="50">
        <f ca="1">OFFSET(CAPACITY!$G$4,0,7*(BP$2+52-$H$2))</f>
        <v>23.23462551750093</v>
      </c>
      <c r="BQ4" s="50">
        <f ca="1">OFFSET(CAPACITY!$G$4,0,7*(BQ$2+52-$H$2))</f>
        <v>22.708016560030096</v>
      </c>
      <c r="BR4" s="50">
        <f ca="1">OFFSET(CAPACITY!$G$4,0,7*(BR$2+52-$H$2))</f>
        <v>23.346330447873527</v>
      </c>
      <c r="BS4" s="50">
        <f ca="1">OFFSET(CAPACITY!$G$4,0,7*(BS$2+52-$H$2))</f>
        <v>24.495295445991708</v>
      </c>
      <c r="BT4" s="50">
        <f ca="1">OFFSET(CAPACITY!$G$4,0,7*(BT$2+52-$H$2))</f>
        <v>24.192096349266077</v>
      </c>
      <c r="BU4" s="50">
        <f ca="1">OFFSET(CAPACITY!$G$4,0,7*(BU$2+52-$H$2))</f>
        <v>24.479337598795624</v>
      </c>
      <c r="BV4" s="50">
        <f ca="1">OFFSET(CAPACITY!$G$4,0,7*(BV$2+52-$H$2))</f>
        <v>17.410011290929607</v>
      </c>
      <c r="BW4" s="50">
        <f ca="1">OFFSET(CAPACITY!$G$4,0,7*(BW$2+52-$H$2))</f>
        <v>25.021904403462536</v>
      </c>
      <c r="BX4" s="50">
        <f ca="1">OFFSET(CAPACITY!$G$4,0,7*(BX$2+52-$H$2))</f>
        <v>25.325103500188167</v>
      </c>
      <c r="BY4" s="50">
        <f ca="1">OFFSET(CAPACITY!$G$4,0,7*(BY$2+52-$H$2))</f>
        <v>24.160180654873908</v>
      </c>
      <c r="BZ4" s="50">
        <f ca="1">OFFSET(CAPACITY!$G$4,0,7*(BZ$2+52-$H$2))</f>
        <v>21.511178020323662</v>
      </c>
      <c r="CA4" s="50">
        <f ca="1">OFFSET(CAPACITY!$G$4,0,7*(CA$2+52-$H$2))</f>
        <v>18.983455024463662</v>
      </c>
      <c r="CB4" s="50">
        <f ca="1">OFFSET(CAPACITY!$G$4,0,7*(CB$2+52-$H$2))</f>
        <v>20.240933383515227</v>
      </c>
      <c r="CC4" s="50">
        <f ca="1">OFFSET(CAPACITY!$G$4,0,7*(CC$2+52-$H$2))</f>
        <v>20.442002258185909</v>
      </c>
      <c r="CD4" s="50">
        <f ca="1">OFFSET(CAPACITY!$G$4,0,7*(CD$2+52-$H$2))</f>
        <v>17.872788859616097</v>
      </c>
      <c r="CE4" s="50">
        <f ca="1">OFFSET(CAPACITY!$G$4,0,7*(CE$2+52-$H$2))</f>
        <v>24.160180654873908</v>
      </c>
      <c r="CF4" s="50">
        <f ca="1">OFFSET(CAPACITY!$G$4,0,7*(CF$2+52-$H$2))</f>
        <v>23.23462551750092</v>
      </c>
      <c r="CG4" s="50">
        <f ca="1">OFFSET(CAPACITY!$G$4,0,7*(CG$2+52-$H$2))</f>
        <v>24.785728264960465</v>
      </c>
      <c r="CH4" s="50">
        <f ca="1">OFFSET(CAPACITY!$G$4,0,7*(CH$2+52-$H$2))</f>
        <v>25.644260444109882</v>
      </c>
      <c r="CI4" s="50">
        <f ca="1">OFFSET(CAPACITY!$G$4,0,7*(CI$2+52-$H$2))</f>
        <v>24.399548362815185</v>
      </c>
      <c r="CJ4" s="50">
        <f ca="1">OFFSET(CAPACITY!$G$4,0,7*(CJ$2+52-$H$2))</f>
        <v>22.037786977794493</v>
      </c>
      <c r="CK4" s="50">
        <f ca="1">OFFSET(CAPACITY!$G$4,0,7*(CK$2+52-$H$2))</f>
        <v>22.77184794881444</v>
      </c>
      <c r="CL4" s="50">
        <f ca="1">OFFSET(CAPACITY!$G$4,0,7*(CL$2+52-$H$2))</f>
        <v>23.106962739932239</v>
      </c>
      <c r="CM4" s="54">
        <f ca="1">OFFSET(CAPACITY!$G$4,0,7*(CM$2+52-$H$2))</f>
        <v>24.75062100112908</v>
      </c>
      <c r="CN4" s="54">
        <f ca="1">OFFSET(CAPACITY!$G$4,0,7*(CN$2+52-$H$2))</f>
        <v>25.59638690252163</v>
      </c>
      <c r="CO4" s="54">
        <f ca="1">OFFSET(CAPACITY!$G$4,0,7*(CO$2+52-$H$2))</f>
        <v>25.70809183289423</v>
      </c>
      <c r="CP4" s="54">
        <f ca="1">OFFSET(CAPACITY!$G$4,0,7*(CP$2+52-$H$2))</f>
        <v>25.516597666541202</v>
      </c>
      <c r="CQ4" s="89">
        <f ca="1">OFFSET(CAPACITY!$G$4,0,7*(CQ$2+52-$H$2))</f>
        <v>13.452465186300326</v>
      </c>
      <c r="CR4" s="204">
        <f ca="1">OFFSET(CAPACITY!$G$4,0,7*(CR$2+52-$H$2))</f>
        <v>26.154911554384633</v>
      </c>
      <c r="CS4" s="50">
        <f ca="1">OFFSET(CAPACITY!$G$4,0,7*(CS$2+52-$H$2))</f>
        <v>25.835754610462917</v>
      </c>
      <c r="CT4" s="50">
        <f ca="1">OFFSET(CAPACITY!$G$4,0,7*(CT$2+52-$H$2))</f>
        <v>25.468724124952942</v>
      </c>
      <c r="CU4" s="50">
        <f ca="1">OFFSET(CAPACITY!$G$4,0,7*(CU$2+52-$H$2))</f>
        <v>24.192096349266077</v>
      </c>
      <c r="CV4" s="50">
        <f ca="1">OFFSET(CAPACITY!$G$4,0,7*(CV$2+52-$H$2))</f>
        <v>24.622958223560392</v>
      </c>
      <c r="CW4" s="239">
        <f ca="1">OFFSET(CAPACITY!$G$4,0,7*(CW$2+52-$H$2))</f>
        <v>7.3406097101994678</v>
      </c>
      <c r="CX4" s="239">
        <f ca="1">OFFSET(CAPACITY!$G$4,0,7*(CX$2+52-$H$2))</f>
        <v>13.181181783966869</v>
      </c>
      <c r="CY4" s="50">
        <f ca="1">OFFSET(CAPACITY!$G$4,0,7*(CY$2+104-$H$2))</f>
        <v>13.787579977418128</v>
      </c>
      <c r="CZ4" s="50">
        <f ca="1">OFFSET(CAPACITY!$G$4,0,7*(CZ$2+104-$H$2))</f>
        <v>23.027173503951811</v>
      </c>
      <c r="DA4" s="50">
        <f ca="1">OFFSET(CAPACITY!$G$4,0,7*(DA$2+104-$H$2))</f>
        <v>22.708016560030096</v>
      </c>
      <c r="DB4" s="50">
        <f ca="1">OFFSET(CAPACITY!$G$4,0,7*(DB$2+104-$H$2))</f>
        <v>23.346330447873527</v>
      </c>
      <c r="DC4" s="50">
        <f ca="1">OFFSET(CAPACITY!$G$4,0,7*(DC$2+104-$H$2))</f>
        <v>43.942500000000003</v>
      </c>
      <c r="DD4" s="50">
        <f ca="1">OFFSET(CAPACITY!$G$4,0,7*(DD$2+104-$H$2))</f>
        <v>42.052500000000002</v>
      </c>
      <c r="DE4" s="50">
        <f ca="1">OFFSET(CAPACITY!$G$4,0,7*(DE$2+104-$H$2))</f>
        <v>40.382999999999996</v>
      </c>
      <c r="DF4" s="50">
        <f ca="1">OFFSET(CAPACITY!$G$4,0,7*(DF$2+104-$H$2))</f>
        <v>40.382999999999996</v>
      </c>
      <c r="DG4" s="50">
        <f ca="1">OFFSET(CAPACITY!$G$4,0,7*(DG$2+104-$H$2))</f>
        <v>37.894499999999994</v>
      </c>
      <c r="DH4" s="50">
        <f ca="1">OFFSET(CAPACITY!$G$4,0,7*(DH$2+104-$H$2))</f>
        <v>43.344000000000001</v>
      </c>
      <c r="DI4" s="50">
        <f ca="1">OFFSET(CAPACITY!$G$4,0,7*(DI$2+104-$H$2))</f>
        <v>19.8765</v>
      </c>
      <c r="DJ4" s="50">
        <f ca="1">OFFSET(CAPACITY!$G$4,0,7*(DJ$2+104-$H$2))</f>
        <v>18.616499999999998</v>
      </c>
      <c r="DK4" s="50">
        <f ca="1">OFFSET(CAPACITY!$G$4,0,7*(DK$2+104-$H$2))</f>
        <v>19.8765</v>
      </c>
      <c r="DL4" s="50">
        <f ca="1">OFFSET(CAPACITY!$G$4,0,7*(DL$2+104-$H$2))</f>
        <v>11.907</v>
      </c>
      <c r="DM4" s="50">
        <f ca="1">OFFSET(CAPACITY!$G$4,0,7*(DM$2+104-$H$2))</f>
        <v>18.427499999999998</v>
      </c>
      <c r="DN4" s="50">
        <f ca="1">OFFSET(CAPACITY!$G$4,0,7*(DN$2+104-$H$2))</f>
        <v>16.946999999999999</v>
      </c>
      <c r="DO4" s="50">
        <f ca="1">OFFSET(CAPACITY!$G$4,0,7*(DO$2+104-$H$2))</f>
        <v>13.86</v>
      </c>
      <c r="DP4" s="50">
        <f ca="1">OFFSET(CAPACITY!$G$4,0,7*(DP$2+104-$H$2))</f>
        <v>19.057499999999997</v>
      </c>
      <c r="DQ4" s="50">
        <f ca="1">OFFSET(CAPACITY!$G$4,0,7*(DQ$2+104-$H$2))</f>
        <v>17.576999999999998</v>
      </c>
      <c r="DR4" s="50">
        <f ca="1">OFFSET(CAPACITY!$G$4,0,7*(DR$2+104-$H$2))</f>
        <v>18.427499999999998</v>
      </c>
      <c r="DS4" s="50">
        <f ca="1">OFFSET(CAPACITY!$G$4,0,7*(DS$2+104-$H$2))</f>
        <v>19.8765</v>
      </c>
      <c r="DT4" s="50">
        <f ca="1">OFFSET(CAPACITY!$G$4,0,7*(DT$2+104-$H$2))</f>
        <v>11.938499999999999</v>
      </c>
      <c r="DU4" s="50">
        <f ca="1">OFFSET(CAPACITY!$G$4,0,7*(DU$2+104-$H$2))</f>
        <v>13.167</v>
      </c>
      <c r="DV4" s="50">
        <f ca="1">OFFSET(CAPACITY!$G$4,0,7*(DV$2+104-$H$2))</f>
        <v>13.608000000000001</v>
      </c>
      <c r="DW4" s="50">
        <f ca="1">OFFSET(CAPACITY!$G$4,0,7*(DW$2+104-$H$2))</f>
        <v>13.167</v>
      </c>
      <c r="DX4" s="50">
        <f ca="1">OFFSET(CAPACITY!$G$4,0,7*(DX$2+104-$H$2))</f>
        <v>15.056999999999999</v>
      </c>
      <c r="DY4" s="50">
        <f ca="1">OFFSET(CAPACITY!$G$4,0,7*(DY$2+104-$H$2))</f>
        <v>20.096999999999998</v>
      </c>
      <c r="DZ4" s="50">
        <f ca="1">OFFSET(CAPACITY!$G$4,0,7*(DZ$2+104-$H$2))</f>
        <v>19.8765</v>
      </c>
      <c r="EA4" s="50">
        <f ca="1">OFFSET(CAPACITY!$G$4,0,7*(EA$2+104-$H$2))</f>
        <v>17.576999999999998</v>
      </c>
      <c r="EB4" s="50">
        <f ca="1">OFFSET(CAPACITY!$G$4,0,7*(EB$2+104-$H$2))</f>
        <v>18.427499999999998</v>
      </c>
      <c r="EC4" s="50">
        <f ca="1">OFFSET(CAPACITY!$G$4,0,7*(EC$2+104-$H$2))</f>
        <v>19.246499999999997</v>
      </c>
      <c r="ED4" s="50">
        <f ca="1">OFFSET(CAPACITY!$G$4,0,7*(ED$2+104-$H$2))</f>
        <v>15.120000000000001</v>
      </c>
      <c r="EE4" s="50">
        <f ca="1">OFFSET(CAPACITY!$G$4,0,7*(EE$2+104-$H$2))</f>
        <v>16.946999999999999</v>
      </c>
      <c r="EF4" s="50">
        <f ca="1">OFFSET(CAPACITY!$G$4,0,7*(EF$2+104-$H$2))</f>
        <v>19.8765</v>
      </c>
      <c r="EG4" s="50">
        <f ca="1">OFFSET(CAPACITY!$G$4,0,7*(EG$2+104-$H$2))</f>
        <v>17.576999999999998</v>
      </c>
      <c r="EH4" s="50">
        <f ca="1">OFFSET(CAPACITY!$G$4,0,7*(EH$2+104-$H$2))</f>
        <v>14.238</v>
      </c>
      <c r="EI4" s="50">
        <f ca="1">OFFSET(CAPACITY!$G$4,0,7*(EI$2+104-$H$2))</f>
        <v>17.576999999999998</v>
      </c>
      <c r="EJ4" s="50">
        <f ca="1">OFFSET(CAPACITY!$G$4,0,7*(EJ$2+104-$H$2))</f>
        <v>17.576999999999998</v>
      </c>
      <c r="EK4" s="50">
        <f ca="1">OFFSET(CAPACITY!$G$4,0,7*(EK$2+104-$H$2))</f>
        <v>20.506499999999999</v>
      </c>
      <c r="EL4" s="50">
        <f ca="1">OFFSET(CAPACITY!$G$4,0,7*(EL$2+104-$H$2))</f>
        <v>14.647500000000001</v>
      </c>
      <c r="EM4" s="50">
        <f ca="1">OFFSET(CAPACITY!$G$4,0,7*(EM$2+104-$H$2))</f>
        <v>15.686999999999999</v>
      </c>
      <c r="EN4" s="50">
        <f ca="1">OFFSET(CAPACITY!$G$4,0,7*(EN$2+104-$H$2))</f>
        <v>20.506499999999999</v>
      </c>
      <c r="EO4" s="50">
        <f ca="1">OFFSET(CAPACITY!$G$4,0,7*(EO$2+104-$H$2))</f>
        <v>20.506499999999999</v>
      </c>
      <c r="EP4" s="50">
        <f ca="1">OFFSET(CAPACITY!$G$4,0,7*(EP$2+104-$H$2))</f>
        <v>20.506499999999999</v>
      </c>
      <c r="EQ4" s="50">
        <f ca="1">OFFSET(CAPACITY!$G$4,0,7*(EQ$2+104-$H$2))</f>
        <v>13.576499999999998</v>
      </c>
      <c r="ER4" s="50">
        <f ca="1">OFFSET(CAPACITY!$G$4,0,7*(ER$2+104-$H$2))</f>
        <v>20.506499999999999</v>
      </c>
      <c r="ES4" s="50">
        <f ca="1">OFFSET(CAPACITY!$G$4,0,7*(ES$2+104-$H$2))</f>
        <v>20.506499999999999</v>
      </c>
      <c r="ET4" s="50">
        <f ca="1">OFFSET(CAPACITY!$G$4,0,7*(ET$2+104-$H$2))</f>
        <v>20.506499999999999</v>
      </c>
      <c r="EU4" s="50">
        <f ca="1">OFFSET(CAPACITY!$G$4,0,7*(EU$2+104-$H$2))</f>
        <v>14.647500000000001</v>
      </c>
      <c r="EV4" s="50">
        <f ca="1">OFFSET(CAPACITY!$G$4,0,7*(EV$2+104-$H$2))</f>
        <v>20.506499999999999</v>
      </c>
      <c r="EW4" s="50">
        <f ca="1">OFFSET(CAPACITY!$G$4,0,7*(EW$2+104-$H$2))</f>
        <v>7.5600000000000005</v>
      </c>
      <c r="EX4" s="50">
        <f ca="1">OFFSET(CAPACITY!$G$4,0,7*(EX$2+104-$H$2))</f>
        <v>7.5600000000000005</v>
      </c>
    </row>
    <row r="5" spans="1:154" ht="9.75" customHeight="1">
      <c r="A5" s="1132"/>
      <c r="B5" s="1135"/>
      <c r="C5" s="1135"/>
      <c r="D5" s="867"/>
      <c r="E5" s="1073"/>
      <c r="F5" s="86" t="s">
        <v>7</v>
      </c>
      <c r="G5" s="86"/>
      <c r="H5" s="50">
        <f>CAPACITY!G6</f>
        <v>21.241747572815544</v>
      </c>
      <c r="I5" s="50">
        <f ca="1">OFFSET(CAPACITY!$G$6,0,7*(I$2-$H$2))</f>
        <v>21.241747572815544</v>
      </c>
      <c r="J5" s="50">
        <f ca="1">OFFSET(CAPACITY!$G$6,0,7*(J$2-$H$2))</f>
        <v>21.241747572815544</v>
      </c>
      <c r="K5" s="50">
        <f ca="1">OFFSET(CAPACITY!$G$6,0,7*(K$2-$H$2))</f>
        <v>16.673629815220803</v>
      </c>
      <c r="L5" s="50">
        <f ca="1">OFFSET(CAPACITY!$G$6,0,7*(L$2-$H$2))</f>
        <v>21.241747572815544</v>
      </c>
      <c r="M5" s="50">
        <f ca="1">OFFSET(CAPACITY!$G$6,0,7*(M$2-$H$2))</f>
        <v>21.241747572815544</v>
      </c>
      <c r="N5" s="50">
        <f ca="1">OFFSET(CAPACITY!$G$6,0,7*(N$2-$H$2))</f>
        <v>21.241747572815544</v>
      </c>
      <c r="O5" s="50">
        <f ca="1">OFFSET(CAPACITY!$G$6,0,7*(O$2-$H$2))</f>
        <v>8.9956780457250307</v>
      </c>
      <c r="P5" s="50">
        <f ca="1">OFFSET(CAPACITY!$G$6,0,7*(P$2-$H$2))</f>
        <v>18.395458816160364</v>
      </c>
      <c r="Q5" s="50">
        <f ca="1">OFFSET(CAPACITY!$G$6,0,7*(Q$2-$H$2))</f>
        <v>18.623864704040098</v>
      </c>
      <c r="R5" s="50">
        <f ca="1">OFFSET(CAPACITY!$G$6,0,7*(R$2-$H$2))</f>
        <v>17.81565925461949</v>
      </c>
      <c r="S5" s="50">
        <f ca="1">OFFSET(CAPACITY!$G$6,0,7*(S$2-$H$2))</f>
        <v>14.196304415909811</v>
      </c>
      <c r="T5" s="50">
        <f ca="1">OFFSET(CAPACITY!$G$6,0,7*(T$2-$H$2))</f>
        <v>17.692671468838093</v>
      </c>
      <c r="U5" s="50">
        <f ca="1">OFFSET(CAPACITY!$G$6,0,7*(U$2-$H$2))</f>
        <v>19.853742561854069</v>
      </c>
      <c r="V5" s="50">
        <f ca="1">OFFSET(CAPACITY!$G$6,0,7*(V$2-$H$2))</f>
        <v>17.587253366739755</v>
      </c>
      <c r="W5" s="50">
        <f ca="1">OFFSET(CAPACITY!$G$6,0,7*(W$2-$H$2))</f>
        <v>16.937175070466658</v>
      </c>
      <c r="X5" s="50">
        <f ca="1">OFFSET(CAPACITY!$G$6,0,7*(X$2-$H$2))</f>
        <v>19.730754776072672</v>
      </c>
      <c r="Y5" s="50">
        <f ca="1">OFFSET(CAPACITY!$G$6,0,7*(Y$2-$H$2))</f>
        <v>20.082148449733804</v>
      </c>
      <c r="Z5" s="50">
        <f ca="1">OFFSET(CAPACITY!$G$6,0,7*(Z$2-$H$2))</f>
        <v>17.042593172564995</v>
      </c>
      <c r="AA5" s="50">
        <f ca="1">OFFSET(CAPACITY!$G$6,0,7*(AA$2-$H$2))</f>
        <v>16.515502662073295</v>
      </c>
      <c r="AB5" s="50">
        <f ca="1">OFFSET(CAPACITY!$G$6,0,7*(AB$2-$H$2))</f>
        <v>19.027967428750404</v>
      </c>
      <c r="AC5" s="50">
        <f ca="1">OFFSET(CAPACITY!$G$6,0,7*(AC$2-$H$2))</f>
        <v>16.814187284685261</v>
      </c>
      <c r="AD5" s="50">
        <f ca="1">OFFSET(CAPACITY!$G$6,0,7*(AD$2-$H$2))</f>
        <v>14.354431569057322</v>
      </c>
      <c r="AE5" s="50">
        <f ca="1">OFFSET(CAPACITY!$G$6,0,7*(AE$2-$H$2))</f>
        <v>17.393986846226127</v>
      </c>
      <c r="AF5" s="50">
        <f ca="1">OFFSET(CAPACITY!$G$6,0,7*(AF$2-$H$2))</f>
        <v>16.585781396805519</v>
      </c>
      <c r="AG5" s="50">
        <f ca="1">OFFSET(CAPACITY!$G$6,0,7*(AG$2-$H$2))</f>
        <v>17.86836830566866</v>
      </c>
      <c r="AH5" s="50">
        <f ca="1">OFFSET(CAPACITY!$G$6,0,7*(AH$2-$H$2))</f>
        <v>16.691199498903863</v>
      </c>
      <c r="AI5" s="50">
        <f ca="1">OFFSET(CAPACITY!$G$6,0,7*(AI$2-$H$2))</f>
        <v>16.462793611024125</v>
      </c>
      <c r="AJ5" s="50">
        <f ca="1">OFFSET(CAPACITY!$G$6,0,7*(AJ$2-$H$2))</f>
        <v>18.096774193548399</v>
      </c>
      <c r="AK5" s="50">
        <f ca="1">OFFSET(CAPACITY!$G$6,0,7*(AK$2-$H$2))</f>
        <v>14.0381772627623</v>
      </c>
      <c r="AL5" s="50">
        <f ca="1">OFFSET(CAPACITY!$G$6,0,7*(AL$2-$H$2))</f>
        <v>18.448167867209531</v>
      </c>
      <c r="AM5" s="50">
        <f ca="1">OFFSET(CAPACITY!$G$6,0,7*(AM$2-$H$2))</f>
        <v>18.096774193548399</v>
      </c>
      <c r="AN5" s="50">
        <f ca="1">OFFSET(CAPACITY!$G$6,0,7*(AN$2-$H$2))</f>
        <v>17.516974632007528</v>
      </c>
      <c r="AO5" s="50">
        <f ca="1">OFFSET(CAPACITY!$G$6,0,7*(AO$2-$H$2))</f>
        <v>16.23438772314439</v>
      </c>
      <c r="AP5" s="50">
        <f ca="1">OFFSET(CAPACITY!$G$6,0,7*(AP$2-$H$2))</f>
        <v>14.47741935483872</v>
      </c>
      <c r="AQ5" s="50">
        <f ca="1">OFFSET(CAPACITY!$G$6,0,7*(AQ$2-$H$2))</f>
        <v>13.071844660194181</v>
      </c>
      <c r="AR5" s="50">
        <f ca="1">OFFSET(CAPACITY!$G$6,0,7*(AR$2-$H$2))</f>
        <v>18.448167867209534</v>
      </c>
      <c r="AS5" s="50">
        <f ca="1">OFFSET(CAPACITY!$G$6,0,7*(AS$2-$H$2))</f>
        <v>17.393986846226127</v>
      </c>
      <c r="AT5" s="50">
        <f ca="1">OFFSET(CAPACITY!$G$6,0,7*(AT$2-$H$2))</f>
        <v>18.448167867209534</v>
      </c>
      <c r="AU5" s="50">
        <f ca="1">OFFSET(CAPACITY!$G$6,0,7*(AU$2-$H$2))</f>
        <v>16.814187284685261</v>
      </c>
      <c r="AV5" s="50">
        <f ca="1">OFFSET(CAPACITY!$G$6,0,7*(AV$2-$H$2))</f>
        <v>16.814187284685261</v>
      </c>
      <c r="AW5" s="239">
        <f ca="1">OFFSET(CAPACITY!$G$6,0,7*(AW$2-$H$2))</f>
        <v>7.9063576573755139</v>
      </c>
      <c r="AX5" s="239">
        <f ca="1">OFFSET(CAPACITY!$G$6,0,7*(AX$2+52-$H$2))</f>
        <v>12.281208894456631</v>
      </c>
      <c r="AY5" s="50">
        <f ca="1">OFFSET(CAPACITY!$G$6,0,7*(AY$2+52-$H$2))</f>
        <v>14.705825242718454</v>
      </c>
      <c r="AZ5" s="50">
        <f ca="1">OFFSET(CAPACITY!$G$6,0,7*(AZ$2+52-$H$2))</f>
        <v>20.082148449733804</v>
      </c>
      <c r="BA5" s="50">
        <f ca="1">OFFSET(CAPACITY!$G$6,0,7*(BA$2+52-$H$2))</f>
        <v>20.082148449733804</v>
      </c>
      <c r="BB5" s="50">
        <f ca="1">OFFSET(CAPACITY!$G$6,0,7*(BB$2+52-$H$2))</f>
        <v>18.852270591919837</v>
      </c>
      <c r="BC5" s="50">
        <f ca="1">OFFSET(CAPACITY!$G$6,0,7*(BC$2+52-$H$2))</f>
        <v>19.027967428750404</v>
      </c>
      <c r="BD5" s="50">
        <f ca="1">OFFSET(CAPACITY!$G$6,0,7*(BD$2+52-$H$2))</f>
        <v>17.270999060444733</v>
      </c>
      <c r="BE5" s="50">
        <f ca="1">OFFSET(CAPACITY!$G$6,0,7*(BE$2+52-$H$2))</f>
        <v>15.074788600062645</v>
      </c>
      <c r="BF5" s="50">
        <f ca="1">OFFSET(CAPACITY!$G$6,0,7*(BF$2+52-$H$2))</f>
        <v>17.411556529909188</v>
      </c>
      <c r="BG5" s="50">
        <f ca="1">OFFSET(CAPACITY!$G$6,0,7*(BG$2+52-$H$2))</f>
        <v>19.273943000313196</v>
      </c>
      <c r="BH5" s="50">
        <f ca="1">OFFSET(CAPACITY!$G$6,0,7*(BH$2+52-$H$2))</f>
        <v>18.694143438772326</v>
      </c>
      <c r="BI5" s="50">
        <f ca="1">OFFSET(CAPACITY!$G$6,0,7*(BI$2+52-$H$2))</f>
        <v>19.502348888192934</v>
      </c>
      <c r="BJ5" s="50">
        <f ca="1">OFFSET(CAPACITY!$G$6,0,7*(BJ$2+52-$H$2))</f>
        <v>17.86836830566866</v>
      </c>
      <c r="BK5" s="50">
        <f ca="1">OFFSET(CAPACITY!$G$6,0,7*(BK$2+52-$H$2))</f>
        <v>17.991356091450058</v>
      </c>
      <c r="BL5" s="50">
        <f ca="1">OFFSET(CAPACITY!$G$6,0,7*(BL$2+52-$H$2))</f>
        <v>17.86836830566866</v>
      </c>
      <c r="BM5" s="50">
        <f ca="1">OFFSET(CAPACITY!$G$6,0,7*(BM$2+52-$H$2))</f>
        <v>19.976730347635467</v>
      </c>
      <c r="BN5" s="50">
        <f ca="1">OFFSET(CAPACITY!$G$6,0,7*(BN$2+52-$H$2))</f>
        <v>14.47741935483872</v>
      </c>
      <c r="BO5" s="50">
        <f ca="1">OFFSET(CAPACITY!$G$6,0,7*(BO$2+52-$H$2))</f>
        <v>8.7497024741622358</v>
      </c>
      <c r="BP5" s="50">
        <f ca="1">OFFSET(CAPACITY!$G$6,0,7*(BP$2+52-$H$2))</f>
        <v>17.745380519887263</v>
      </c>
      <c r="BQ5" s="50">
        <f ca="1">OFFSET(CAPACITY!$G$6,0,7*(BQ$2+52-$H$2))</f>
        <v>20.082148449733804</v>
      </c>
      <c r="BR5" s="50">
        <f ca="1">OFFSET(CAPACITY!$G$6,0,7*(BR$2+52-$H$2))</f>
        <v>19.379361102411536</v>
      </c>
      <c r="BS5" s="50">
        <f ca="1">OFFSET(CAPACITY!$G$6,0,7*(BS$2+52-$H$2))</f>
        <v>17.991356091450058</v>
      </c>
      <c r="BT5" s="50">
        <f ca="1">OFFSET(CAPACITY!$G$6,0,7*(BT$2+52-$H$2))</f>
        <v>17.745380519887263</v>
      </c>
      <c r="BU5" s="50">
        <f ca="1">OFFSET(CAPACITY!$G$6,0,7*(BU$2+52-$H$2))</f>
        <v>18.448167867209534</v>
      </c>
      <c r="BV5" s="50">
        <f ca="1">OFFSET(CAPACITY!$G$6,0,7*(BV$2+52-$H$2))</f>
        <v>10.576949577200132</v>
      </c>
      <c r="BW5" s="50">
        <f ca="1">OFFSET(CAPACITY!$G$6,0,7*(BW$2+52-$H$2))</f>
        <v>16.70876918258692</v>
      </c>
      <c r="BX5" s="50">
        <f ca="1">OFFSET(CAPACITY!$G$6,0,7*(BX$2+52-$H$2))</f>
        <v>17.28856874412779</v>
      </c>
      <c r="BY5" s="50">
        <f ca="1">OFFSET(CAPACITY!$G$6,0,7*(BY$2+52-$H$2))</f>
        <v>17.393986846226131</v>
      </c>
      <c r="BZ5" s="50">
        <f ca="1">OFFSET(CAPACITY!$G$6,0,7*(BZ$2+52-$H$2))</f>
        <v>16.585781396805519</v>
      </c>
      <c r="CA5" s="50">
        <f ca="1">OFFSET(CAPACITY!$G$6,0,7*(CA$2+52-$H$2))</f>
        <v>18.086232383338565</v>
      </c>
      <c r="CB5" s="50">
        <f ca="1">OFFSET(CAPACITY!$G$6,0,7*(CB$2+52-$H$2))</f>
        <v>18.581697463200761</v>
      </c>
      <c r="CC5" s="50">
        <f ca="1">OFFSET(CAPACITY!$G$6,0,7*(CC$2+52-$H$2))</f>
        <v>18.34274976511119</v>
      </c>
      <c r="CD5" s="50">
        <f ca="1">OFFSET(CAPACITY!$G$6,0,7*(CD$2+52-$H$2))</f>
        <v>11.595991230817422</v>
      </c>
      <c r="CE5" s="50">
        <f ca="1">OFFSET(CAPACITY!$G$6,0,7*(CE$2+52-$H$2))</f>
        <v>18.92254932665206</v>
      </c>
      <c r="CF5" s="50">
        <f ca="1">OFFSET(CAPACITY!$G$6,0,7*(CF$2+52-$H$2))</f>
        <v>18.88740995928595</v>
      </c>
      <c r="CG5" s="50">
        <f ca="1">OFFSET(CAPACITY!$G$6,0,7*(CG$2+52-$H$2))</f>
        <v>18.462223614155977</v>
      </c>
      <c r="CH5" s="50">
        <f ca="1">OFFSET(CAPACITY!$G$6,0,7*(CH$2+52-$H$2))</f>
        <v>16.937175070466655</v>
      </c>
      <c r="CI5" s="50">
        <f ca="1">OFFSET(CAPACITY!$G$6,0,7*(CI$2+52-$H$2))</f>
        <v>17.025023488881942</v>
      </c>
      <c r="CJ5" s="50">
        <f ca="1">OFFSET(CAPACITY!$G$6,0,7*(CJ$2+52-$H$2))</f>
        <v>16.585781396805519</v>
      </c>
      <c r="CK5" s="50">
        <f ca="1">OFFSET(CAPACITY!$G$6,0,7*(CK$2+52-$H$2))</f>
        <v>19.273943000313196</v>
      </c>
      <c r="CL5" s="50">
        <f ca="1">OFFSET(CAPACITY!$G$6,0,7*(CL$2+52-$H$2))</f>
        <v>17.956216724083944</v>
      </c>
      <c r="CM5" s="54">
        <f ca="1">OFFSET(CAPACITY!$G$6,0,7*(CM$2+52-$H$2))</f>
        <v>18.219761979329792</v>
      </c>
      <c r="CN5" s="54">
        <f ca="1">OFFSET(CAPACITY!$G$6,0,7*(CN$2+52-$H$2))</f>
        <v>17.973786407767001</v>
      </c>
      <c r="CO5" s="54">
        <f ca="1">OFFSET(CAPACITY!$G$6,0,7*(CO$2+52-$H$2))</f>
        <v>16.462793611024125</v>
      </c>
      <c r="CP5" s="54">
        <f ca="1">OFFSET(CAPACITY!$G$6,0,7*(CP$2+52-$H$2))</f>
        <v>16.339805825242728</v>
      </c>
      <c r="CQ5" s="89">
        <f ca="1">OFFSET(CAPACITY!$G$6,0,7*(CQ$2+52-$H$2))</f>
        <v>7.4495458816160403</v>
      </c>
      <c r="CR5" s="204">
        <f ca="1">OFFSET(CAPACITY!$G$6,0,7*(CR$2+52-$H$2))</f>
        <v>16.339805825242728</v>
      </c>
      <c r="CS5" s="50">
        <f ca="1">OFFSET(CAPACITY!$G$6,0,7*(CS$2+52-$H$2))</f>
        <v>17.973786407767001</v>
      </c>
      <c r="CT5" s="50">
        <f ca="1">OFFSET(CAPACITY!$G$6,0,7*(CT$2+52-$H$2))</f>
        <v>16.339805825242728</v>
      </c>
      <c r="CU5" s="50">
        <f ca="1">OFFSET(CAPACITY!$G$6,0,7*(CU$2+52-$H$2))</f>
        <v>17.393986846226127</v>
      </c>
      <c r="CV5" s="50">
        <f ca="1">OFFSET(CAPACITY!$G$6,0,7*(CV$2+52-$H$2))</f>
        <v>15.63701847792046</v>
      </c>
      <c r="CW5" s="239">
        <f ca="1">OFFSET(CAPACITY!$G$6,0,7*(CW$2+52-$H$2))</f>
        <v>4.9195114312558763</v>
      </c>
      <c r="CX5" s="239">
        <f ca="1">OFFSET(CAPACITY!$G$6,0,7*(CX$2+52-$H$2))</f>
        <v>12.281208894456631</v>
      </c>
      <c r="CY5" s="50">
        <f ca="1">OFFSET(CAPACITY!$G$6,0,7*(CY$2+52-$H$2))</f>
        <v>14.705825242718454</v>
      </c>
      <c r="CZ5" s="50">
        <f ca="1">OFFSET(CAPACITY!$G$6,0,7*(CZ$2+52-$H$2))</f>
        <v>20.082148449733804</v>
      </c>
      <c r="DA5" s="50">
        <f ca="1">OFFSET(CAPACITY!$G$6,0,7*(DA$2+52-$H$2))</f>
        <v>20.082148449733804</v>
      </c>
      <c r="DB5" s="50">
        <f ca="1">OFFSET(CAPACITY!$G$6,0,7*(DB$2+52-$H$2))</f>
        <v>18.852270591919837</v>
      </c>
      <c r="DC5" s="50">
        <f ca="1">OFFSET(CAPACITY!$G$6,0,7*(DC$2+52-$H$2))</f>
        <v>19.027967428750404</v>
      </c>
      <c r="DD5" s="50">
        <f ca="1">OFFSET(CAPACITY!$G$6,0,7*(DD$2+52-$H$2))</f>
        <v>17.270999060444733</v>
      </c>
      <c r="DE5" s="50">
        <f ca="1">OFFSET(CAPACITY!$G$6,0,7*(DE$2+52-$H$2))</f>
        <v>15.074788600062645</v>
      </c>
      <c r="DF5" s="50">
        <f ca="1">OFFSET(CAPACITY!$G$6,0,7*(DF$2+52-$H$2))</f>
        <v>17.411556529909188</v>
      </c>
      <c r="DG5" s="50">
        <f ca="1">OFFSET(CAPACITY!$G$6,0,7*(DG$2+52-$H$2))</f>
        <v>19.273943000313196</v>
      </c>
      <c r="DH5" s="50">
        <f ca="1">OFFSET(CAPACITY!$G$6,0,7*(DH$2+52-$H$2))</f>
        <v>18.694143438772326</v>
      </c>
      <c r="DI5" s="50">
        <f ca="1">OFFSET(CAPACITY!$G$6,0,7*(DI$2+104-$H$2))</f>
        <v>24.474999999999998</v>
      </c>
      <c r="DJ5" s="50">
        <f ca="1">OFFSET(CAPACITY!$G$6,0,7*(DJ$2+104-$H$2))</f>
        <v>26.674999999999997</v>
      </c>
      <c r="DK5" s="50">
        <f ca="1">OFFSET(CAPACITY!$G$6,0,7*(DK$2+104-$H$2))</f>
        <v>26.674999999999997</v>
      </c>
      <c r="DL5" s="50">
        <f ca="1">OFFSET(CAPACITY!$G$6,0,7*(DL$2+104-$H$2))</f>
        <v>21.532499999999995</v>
      </c>
      <c r="DM5" s="50">
        <f ca="1">OFFSET(CAPACITY!$G$6,0,7*(DM$2+104-$H$2))</f>
        <v>24.474999999999998</v>
      </c>
      <c r="DN5" s="50">
        <f ca="1">OFFSET(CAPACITY!$G$6,0,7*(DN$2+104-$H$2))</f>
        <v>27.582499999999996</v>
      </c>
      <c r="DO5" s="50">
        <f ca="1">OFFSET(CAPACITY!$G$6,0,7*(DO$2+104-$H$2))</f>
        <v>16.5</v>
      </c>
      <c r="DP5" s="50">
        <f ca="1">OFFSET(CAPACITY!$G$6,0,7*(DP$2+104-$H$2))</f>
        <v>22.467499999999998</v>
      </c>
      <c r="DQ5" s="50">
        <f ca="1">OFFSET(CAPACITY!$G$6,0,7*(DQ$2+104-$H$2))</f>
        <v>23.374999999999996</v>
      </c>
      <c r="DR5" s="50">
        <f ca="1">OFFSET(CAPACITY!$G$6,0,7*(DR$2+104-$H$2))</f>
        <v>25.024999999999999</v>
      </c>
      <c r="DS5" s="50">
        <f ca="1">OFFSET(CAPACITY!$G$6,0,7*(DS$2+104-$H$2))</f>
        <v>23.924999999999997</v>
      </c>
      <c r="DT5" s="50">
        <f ca="1">OFFSET(CAPACITY!$G$6,0,7*(DT$2+104-$H$2))</f>
        <v>15.345000000000001</v>
      </c>
      <c r="DU5" s="50">
        <f ca="1">OFFSET(CAPACITY!$G$6,0,7*(DU$2+104-$H$2))</f>
        <v>27.224999999999998</v>
      </c>
      <c r="DV5" s="50">
        <f ca="1">OFFSET(CAPACITY!$G$6,0,7*(DV$2+104-$H$2))</f>
        <v>23.21</v>
      </c>
      <c r="DW5" s="50">
        <f ca="1">OFFSET(CAPACITY!$G$6,0,7*(DW$2+104-$H$2))</f>
        <v>25.574999999999999</v>
      </c>
      <c r="DX5" s="50">
        <f ca="1">OFFSET(CAPACITY!$G$6,0,7*(DX$2+104-$H$2))</f>
        <v>23.21</v>
      </c>
      <c r="DY5" s="50">
        <f ca="1">OFFSET(CAPACITY!$G$6,0,7*(DY$2+104-$H$2))</f>
        <v>25.024999999999999</v>
      </c>
      <c r="DZ5" s="50">
        <f ca="1">OFFSET(CAPACITY!$G$6,0,7*(DZ$2+104-$H$2))</f>
        <v>21.3675</v>
      </c>
      <c r="EA5" s="50">
        <f ca="1">OFFSET(CAPACITY!$G$6,0,7*(EA$2+104-$H$2))</f>
        <v>21.3675</v>
      </c>
      <c r="EB5" s="50">
        <f ca="1">OFFSET(CAPACITY!$G$6,0,7*(EB$2+104-$H$2))</f>
        <v>25.574999999999996</v>
      </c>
      <c r="EC5" s="50">
        <f ca="1">OFFSET(CAPACITY!$G$6,0,7*(EC$2+104-$H$2))</f>
        <v>23.924999999999997</v>
      </c>
      <c r="ED5" s="50">
        <f ca="1">OFFSET(CAPACITY!$G$6,0,7*(ED$2+104-$H$2))</f>
        <v>18.700000000000003</v>
      </c>
      <c r="EE5" s="50">
        <f ca="1">OFFSET(CAPACITY!$G$6,0,7*(EE$2+104-$H$2))</f>
        <v>27.582499999999996</v>
      </c>
      <c r="EF5" s="50">
        <f ca="1">OFFSET(CAPACITY!$G$6,0,7*(EF$2+104-$H$2))</f>
        <v>27.582499999999996</v>
      </c>
      <c r="EG5" s="50">
        <f ca="1">OFFSET(CAPACITY!$G$6,0,7*(EG$2+104-$H$2))</f>
        <v>23.017499999999998</v>
      </c>
      <c r="EH5" s="50">
        <f ca="1">OFFSET(CAPACITY!$G$6,0,7*(EH$2+104-$H$2))</f>
        <v>23.017499999999998</v>
      </c>
      <c r="EI5" s="50">
        <f ca="1">OFFSET(CAPACITY!$G$6,0,7*(EI$2+104-$H$2))</f>
        <v>25.024999999999999</v>
      </c>
      <c r="EJ5" s="50">
        <f ca="1">OFFSET(CAPACITY!$G$6,0,7*(EJ$2+104-$H$2))</f>
        <v>27.032499999999999</v>
      </c>
      <c r="EK5" s="50">
        <f ca="1">OFFSET(CAPACITY!$G$6,0,7*(EK$2+104-$H$2))</f>
        <v>27.582499999999996</v>
      </c>
      <c r="EL5" s="50">
        <f ca="1">OFFSET(CAPACITY!$G$6,0,7*(EL$2+104-$H$2))</f>
        <v>28.132499999999997</v>
      </c>
      <c r="EM5" s="50">
        <f ca="1">OFFSET(CAPACITY!$G$6,0,7*(EM$2+104-$H$2))</f>
        <v>27.774999999999999</v>
      </c>
      <c r="EN5" s="50">
        <f ca="1">OFFSET(CAPACITY!$G$6,0,7*(EN$2+104-$H$2))</f>
        <v>23.017499999999998</v>
      </c>
      <c r="EO5" s="50">
        <f ca="1">OFFSET(CAPACITY!$G$6,0,7*(EO$2+104-$H$2))</f>
        <v>25.574999999999999</v>
      </c>
      <c r="EP5" s="50">
        <f ca="1">OFFSET(CAPACITY!$G$6,0,7*(EP$2+104-$H$2))</f>
        <v>25.574999999999999</v>
      </c>
      <c r="EQ5" s="50">
        <f ca="1">OFFSET(CAPACITY!$G$6,0,7*(EQ$2+104-$H$2))</f>
        <v>16.967499999999998</v>
      </c>
      <c r="ER5" s="50">
        <f ca="1">OFFSET(CAPACITY!$G$6,0,7*(ER$2+104-$H$2))</f>
        <v>28.132499999999997</v>
      </c>
      <c r="ES5" s="50">
        <f ca="1">OFFSET(CAPACITY!$G$6,0,7*(ES$2+104-$H$2))</f>
        <v>28.132499999999997</v>
      </c>
      <c r="ET5" s="50">
        <f ca="1">OFFSET(CAPACITY!$G$6,0,7*(ET$2+104-$H$2))</f>
        <v>28.132499999999997</v>
      </c>
      <c r="EU5" s="50">
        <f ca="1">OFFSET(CAPACITY!$G$6,0,7*(EU$2+104-$H$2))</f>
        <v>25.574999999999999</v>
      </c>
      <c r="EV5" s="50">
        <f ca="1">OFFSET(CAPACITY!$G$6,0,7*(EV$2+104-$H$2))</f>
        <v>25.574999999999999</v>
      </c>
      <c r="EW5" s="50">
        <f ca="1">OFFSET(CAPACITY!$G$6,0,7*(EW$2+104-$H$2))</f>
        <v>13.200000000000001</v>
      </c>
      <c r="EX5" s="50">
        <f ca="1">OFFSET(CAPACITY!$G$6,0,7*(EX$2+104-$H$2))</f>
        <v>11.55</v>
      </c>
    </row>
    <row r="6" spans="1:154" ht="9.75" customHeight="1">
      <c r="A6" s="1132"/>
      <c r="B6" s="1135"/>
      <c r="C6" s="1135"/>
      <c r="D6" s="867"/>
      <c r="E6" s="1073"/>
      <c r="F6" s="86" t="s">
        <v>8</v>
      </c>
      <c r="G6" s="86"/>
      <c r="H6" s="50">
        <f>CAPACITY!G8</f>
        <v>8.1374999999999993</v>
      </c>
      <c r="I6" s="50">
        <f ca="1">OFFSET(CAPACITY!$G$8,0,7*(I$2-$H$2))</f>
        <v>8.1374999999999993</v>
      </c>
      <c r="J6" s="50">
        <f ca="1">OFFSET(CAPACITY!$G$8,0,7*(J$2-$H$2))</f>
        <v>8.1374999999999993</v>
      </c>
      <c r="K6" s="50">
        <f ca="1">OFFSET(CAPACITY!$G$8,0,7*(K$2-$H$2))</f>
        <v>6.3874999999999993</v>
      </c>
      <c r="L6" s="50">
        <f ca="1">OFFSET(CAPACITY!$G$8,0,7*(L$2-$H$2))</f>
        <v>8.1374999999999993</v>
      </c>
      <c r="M6" s="50">
        <f ca="1">OFFSET(CAPACITY!$G$8,0,7*(M$2-$H$2))</f>
        <v>8.1374999999999993</v>
      </c>
      <c r="N6" s="50">
        <f ca="1">OFFSET(CAPACITY!$G$8,0,7*(N$2-$H$2))</f>
        <v>8.1374999999999993</v>
      </c>
      <c r="O6" s="50">
        <f ca="1">OFFSET(CAPACITY!$G$8,0,7*(O$2-$H$2))</f>
        <v>5.25</v>
      </c>
      <c r="P6" s="50">
        <f ca="1">OFFSET(CAPACITY!$G$8,0,7*(P$2-$H$2))</f>
        <v>8.1374999999999993</v>
      </c>
      <c r="Q6" s="50">
        <f ca="1">OFFSET(CAPACITY!$G$8,0,7*(Q$2-$H$2))</f>
        <v>7.21</v>
      </c>
      <c r="R6" s="50">
        <f ca="1">OFFSET(CAPACITY!$G$8,0,7*(R$2-$H$2))</f>
        <v>7.4374999999999991</v>
      </c>
      <c r="S6" s="50">
        <f ca="1">OFFSET(CAPACITY!$G$8,0,7*(S$2-$H$2))</f>
        <v>5.3549999999999995</v>
      </c>
      <c r="T6" s="50">
        <f ca="1">OFFSET(CAPACITY!$G$8,0,7*(T$2-$H$2))</f>
        <v>7.4374999999999991</v>
      </c>
      <c r="U6" s="50">
        <f ca="1">OFFSET(CAPACITY!$G$8,0,7*(U$2-$H$2))</f>
        <v>7.91</v>
      </c>
      <c r="V6" s="50">
        <f ca="1">OFFSET(CAPACITY!$G$8,0,7*(V$2-$H$2))</f>
        <v>8.1374999999999993</v>
      </c>
      <c r="W6" s="50">
        <f ca="1">OFFSET(CAPACITY!$G$8,0,7*(W$2-$H$2))</f>
        <v>7.7874999999999996</v>
      </c>
      <c r="X6" s="50">
        <f ca="1">OFFSET(CAPACITY!$G$8,0,7*(X$2-$H$2))</f>
        <v>8.1374999999999993</v>
      </c>
      <c r="Y6" s="50">
        <f ca="1">OFFSET(CAPACITY!$G$8,0,7*(Y$2-$H$2))</f>
        <v>8.1374999999999993</v>
      </c>
      <c r="Z6" s="50">
        <f ca="1">OFFSET(CAPACITY!$G$8,0,7*(Z$2-$H$2))</f>
        <v>8.1374999999999993</v>
      </c>
      <c r="AA6" s="50">
        <f ca="1">OFFSET(CAPACITY!$G$8,0,7*(AA$2-$H$2))</f>
        <v>6.51</v>
      </c>
      <c r="AB6" s="50">
        <f ca="1">OFFSET(CAPACITY!$G$8,0,7*(AB$2-$H$2))</f>
        <v>6.51</v>
      </c>
      <c r="AC6" s="50">
        <f ca="1">OFFSET(CAPACITY!$G$8,0,7*(AC$2-$H$2))</f>
        <v>7.21</v>
      </c>
      <c r="AD6" s="50">
        <f ca="1">OFFSET(CAPACITY!$G$8,0,7*(AD$2-$H$2))</f>
        <v>4.8825000000000003</v>
      </c>
      <c r="AE6" s="50">
        <f ca="1">OFFSET(CAPACITY!$G$8,0,7*(AE$2-$H$2))</f>
        <v>8.1374999999999993</v>
      </c>
      <c r="AF6" s="50">
        <f ca="1">OFFSET(CAPACITY!$G$8,0,7*(AF$2-$H$2))</f>
        <v>8.1374999999999993</v>
      </c>
      <c r="AG6" s="50">
        <f ca="1">OFFSET(CAPACITY!$G$8,0,7*(AG$2-$H$2))</f>
        <v>8.1374999999999993</v>
      </c>
      <c r="AH6" s="50">
        <f ca="1">OFFSET(CAPACITY!$G$8,0,7*(AH$2-$H$2))</f>
        <v>7.5599999999999987</v>
      </c>
      <c r="AI6" s="50">
        <f ca="1">OFFSET(CAPACITY!$G$8,0,7*(AI$2-$H$2))</f>
        <v>7.9099999999999984</v>
      </c>
      <c r="AJ6" s="50">
        <f ca="1">OFFSET(CAPACITY!$G$8,0,7*(AJ$2-$H$2))</f>
        <v>7.6824999999999983</v>
      </c>
      <c r="AK6" s="50">
        <f ca="1">OFFSET(CAPACITY!$G$8,0,7*(AK$2-$H$2))</f>
        <v>4.2875000000000005</v>
      </c>
      <c r="AL6" s="50">
        <f ca="1">OFFSET(CAPACITY!$G$8,0,7*(AL$2-$H$2))</f>
        <v>8.1374999999999993</v>
      </c>
      <c r="AM6" s="50">
        <f ca="1">OFFSET(CAPACITY!$G$8,0,7*(AM$2-$H$2))</f>
        <v>8.1374999999999993</v>
      </c>
      <c r="AN6" s="50">
        <f ca="1">OFFSET(CAPACITY!$G$8,0,7*(AN$2-$H$2))</f>
        <v>7.7874999999999996</v>
      </c>
      <c r="AO6" s="50">
        <f ca="1">OFFSET(CAPACITY!$G$8,0,7*(AO$2-$H$2))</f>
        <v>7</v>
      </c>
      <c r="AP6" s="50">
        <f ca="1">OFFSET(CAPACITY!$G$8,0,7*(AP$2-$H$2))</f>
        <v>6.16</v>
      </c>
      <c r="AQ6" s="50">
        <f ca="1">OFFSET(CAPACITY!$G$8,0,7*(AQ$2-$H$2))</f>
        <v>5.1100000000000003</v>
      </c>
      <c r="AR6" s="50">
        <f ca="1">OFFSET(CAPACITY!$G$8,0,7*(AR$2-$H$2))</f>
        <v>6.51</v>
      </c>
      <c r="AS6" s="50">
        <f ca="1">OFFSET(CAPACITY!$G$8,0,7*(AS$2-$H$2))</f>
        <v>7.4374999999999991</v>
      </c>
      <c r="AT6" s="50">
        <f ca="1">OFFSET(CAPACITY!$G$8,0,7*(AT$2-$H$2))</f>
        <v>7.7874999999999996</v>
      </c>
      <c r="AU6" s="50">
        <f ca="1">OFFSET(CAPACITY!$G$8,0,7*(AU$2-$H$2))</f>
        <v>7.7874999999999996</v>
      </c>
      <c r="AV6" s="50">
        <f ca="1">OFFSET(CAPACITY!$G$8,0,7*(AV$2-$H$2))</f>
        <v>7.4374999999999991</v>
      </c>
      <c r="AW6" s="239">
        <f ca="1">OFFSET(CAPACITY!$G$8,0,7*(AW$2-$H$2))</f>
        <v>2.2050000000000001</v>
      </c>
      <c r="AX6" s="239">
        <f ca="1">OFFSET(CAPACITY!$G$8,0,7*(AX$2+52-$H$2))</f>
        <v>3.4825000000000004</v>
      </c>
      <c r="AY6" s="50">
        <f ca="1">OFFSET(CAPACITY!$G$8,0,7*(AY$2+52-$H$2))</f>
        <v>6.0374999999999996</v>
      </c>
      <c r="AZ6" s="50">
        <f ca="1">OFFSET(CAPACITY!$G$8,0,7*(AZ$2+52-$H$2))</f>
        <v>7.9099999999999984</v>
      </c>
      <c r="BA6" s="50">
        <f ca="1">OFFSET(CAPACITY!$G$8,0,7*(BA$2+52-$H$2))</f>
        <v>7.21</v>
      </c>
      <c r="BB6" s="50">
        <f ca="1">OFFSET(CAPACITY!$G$8,0,7*(BB$2+52-$H$2))</f>
        <v>6.86</v>
      </c>
      <c r="BC6" s="50">
        <f ca="1">OFFSET(CAPACITY!$G$8,0,7*(BC$2+52-$H$2))</f>
        <v>6.7374999999999998</v>
      </c>
      <c r="BD6" s="50">
        <f ca="1">OFFSET(CAPACITY!$G$8,0,7*(BD$2+52-$H$2))</f>
        <v>6.16</v>
      </c>
      <c r="BE6" s="50">
        <f ca="1">OFFSET(CAPACITY!$G$8,0,7*(BE$2+52-$H$2))</f>
        <v>7.5599999999999987</v>
      </c>
      <c r="BF6" s="50">
        <f ca="1">OFFSET(CAPACITY!$G$8,0,7*(BF$2+52-$H$2))</f>
        <v>7.7874999999999996</v>
      </c>
      <c r="BG6" s="50">
        <f ca="1">OFFSET(CAPACITY!$G$8,0,7*(BG$2+52-$H$2))</f>
        <v>7.0874999999999995</v>
      </c>
      <c r="BH6" s="50">
        <f ca="1">OFFSET(CAPACITY!$G$8,0,7*(BH$2+52-$H$2))</f>
        <v>7.7874999999999996</v>
      </c>
      <c r="BI6" s="50">
        <f ca="1">OFFSET(CAPACITY!$G$8,0,7*(BI$2+52-$H$2))</f>
        <v>8.1374999999999993</v>
      </c>
      <c r="BJ6" s="50">
        <f ca="1">OFFSET(CAPACITY!$G$8,0,7*(BJ$2+52-$H$2))</f>
        <v>8.1374999999999993</v>
      </c>
      <c r="BK6" s="50">
        <f ca="1">OFFSET(CAPACITY!$G$8,0,7*(BK$2+52-$H$2))</f>
        <v>8.1374999999999993</v>
      </c>
      <c r="BL6" s="50">
        <f ca="1">OFFSET(CAPACITY!$G$8,0,7*(BL$2+52-$H$2))</f>
        <v>8.1374999999999993</v>
      </c>
      <c r="BM6" s="50">
        <f ca="1">OFFSET(CAPACITY!$G$8,0,7*(BM$2+52-$H$2))</f>
        <v>8.1374999999999993</v>
      </c>
      <c r="BN6" s="50">
        <f ca="1">OFFSET(CAPACITY!$G$8,0,7*(BN$2+52-$H$2))</f>
        <v>4.9875000000000007</v>
      </c>
      <c r="BO6" s="50">
        <f ca="1">OFFSET(CAPACITY!$G$8,0,7*(BO$2+52-$H$2))</f>
        <v>4.1999999999999993</v>
      </c>
      <c r="BP6" s="50">
        <f ca="1">OFFSET(CAPACITY!$G$8,0,7*(BP$2+52-$H$2))</f>
        <v>5.1100000000000003</v>
      </c>
      <c r="BQ6" s="50">
        <f ca="1">OFFSET(CAPACITY!$G$8,0,7*(BQ$2+52-$H$2))</f>
        <v>6.3874999999999993</v>
      </c>
      <c r="BR6" s="50">
        <f ca="1">OFFSET(CAPACITY!$G$8,0,7*(BR$2+52-$H$2))</f>
        <v>7.7874999999999996</v>
      </c>
      <c r="BS6" s="50">
        <f ca="1">OFFSET(CAPACITY!$G$8,0,7*(BS$2+52-$H$2))</f>
        <v>7.7874999999999996</v>
      </c>
      <c r="BT6" s="50">
        <f ca="1">OFFSET(CAPACITY!$G$8,0,7*(BT$2+52-$H$2))</f>
        <v>8.1374999999999993</v>
      </c>
      <c r="BU6" s="50">
        <f ca="1">OFFSET(CAPACITY!$G$8,0,7*(BU$2+52-$H$2))</f>
        <v>8.1374999999999993</v>
      </c>
      <c r="BV6" s="50">
        <f ca="1">OFFSET(CAPACITY!$G$8,0,7*(BV$2+52-$H$2))</f>
        <v>6.16</v>
      </c>
      <c r="BW6" s="50">
        <f ca="1">OFFSET(CAPACITY!$G$8,0,7*(BW$2+52-$H$2))</f>
        <v>8.1374999999999993</v>
      </c>
      <c r="BX6" s="50">
        <f ca="1">OFFSET(CAPACITY!$G$8,0,7*(BX$2+52-$H$2))</f>
        <v>8.1374999999999993</v>
      </c>
      <c r="BY6" s="50">
        <f ca="1">OFFSET(CAPACITY!$G$8,0,7*(BY$2+52-$H$2))</f>
        <v>7.9099999999999984</v>
      </c>
      <c r="BZ6" s="50">
        <f ca="1">OFFSET(CAPACITY!$G$8,0,7*(BZ$2+52-$H$2))</f>
        <v>6.16</v>
      </c>
      <c r="CA6" s="50">
        <f ca="1">OFFSET(CAPACITY!$G$8,0,7*(CA$2+52-$H$2))</f>
        <v>6.16</v>
      </c>
      <c r="CB6" s="50">
        <f ca="1">OFFSET(CAPACITY!$G$8,0,7*(CB$2+52-$H$2))</f>
        <v>8.1374999999999993</v>
      </c>
      <c r="CC6" s="50">
        <f ca="1">OFFSET(CAPACITY!$G$8,0,7*(CC$2+52-$H$2))</f>
        <v>8.1374999999999993</v>
      </c>
      <c r="CD6" s="50">
        <f ca="1">OFFSET(CAPACITY!$G$8,0,7*(CD$2+52-$H$2))</f>
        <v>5.6</v>
      </c>
      <c r="CE6" s="50">
        <f ca="1">OFFSET(CAPACITY!$G$8,0,7*(CE$2+52-$H$2))</f>
        <v>8.1374999999999993</v>
      </c>
      <c r="CF6" s="50">
        <f ca="1">OFFSET(CAPACITY!$G$8,0,7*(CF$2+52-$H$2))</f>
        <v>8.1374999999999993</v>
      </c>
      <c r="CG6" s="50">
        <f ca="1">OFFSET(CAPACITY!$G$8,0,7*(CG$2+52-$H$2))</f>
        <v>8.1374999999999993</v>
      </c>
      <c r="CH6" s="50">
        <f ca="1">OFFSET(CAPACITY!$G$8,0,7*(CH$2+52-$H$2))</f>
        <v>8.1374999999999993</v>
      </c>
      <c r="CI6" s="50">
        <f ca="1">OFFSET(CAPACITY!$G$8,0,7*(CI$2+52-$H$2))</f>
        <v>8.1374999999999993</v>
      </c>
      <c r="CJ6" s="50">
        <f ca="1">OFFSET(CAPACITY!$G$8,0,7*(CJ$2+52-$H$2))</f>
        <v>7.7874999999999996</v>
      </c>
      <c r="CK6" s="50">
        <f ca="1">OFFSET(CAPACITY!$G$8,0,7*(CK$2+52-$H$2))</f>
        <v>8.1374999999999993</v>
      </c>
      <c r="CL6" s="50">
        <f ca="1">OFFSET(CAPACITY!$G$8,0,7*(CL$2+52-$H$2))</f>
        <v>8.1374999999999993</v>
      </c>
      <c r="CM6" s="54">
        <f ca="1">OFFSET(CAPACITY!$G$8,0,7*(CM$2+52-$H$2))</f>
        <v>8.1374999999999993</v>
      </c>
      <c r="CN6" s="54">
        <f ca="1">OFFSET(CAPACITY!$G$8,0,7*(CN$2+52-$H$2))</f>
        <v>8.1374999999999993</v>
      </c>
      <c r="CO6" s="54">
        <f ca="1">OFFSET(CAPACITY!$G$8,0,7*(CO$2+52-$H$2))</f>
        <v>7.5599999999999987</v>
      </c>
      <c r="CP6" s="54">
        <f ca="1">OFFSET(CAPACITY!$G$8,0,7*(CP$2+52-$H$2))</f>
        <v>7.7874999999999996</v>
      </c>
      <c r="CQ6" s="89">
        <f ca="1">OFFSET(CAPACITY!$G$8,0,7*(CQ$2+52-$H$2))</f>
        <v>3.9375000000000004</v>
      </c>
      <c r="CR6" s="204">
        <f ca="1">OFFSET(CAPACITY!$G$8,0,7*(CR$2+52-$H$2))</f>
        <v>8.1374999999999993</v>
      </c>
      <c r="CS6" s="50">
        <f ca="1">OFFSET(CAPACITY!$G$8,0,7*(CS$2+52-$H$2))</f>
        <v>7.5599999999999987</v>
      </c>
      <c r="CT6" s="50">
        <f ca="1">OFFSET(CAPACITY!$G$8,0,7*(CT$2+52-$H$2))</f>
        <v>7.7874999999999996</v>
      </c>
      <c r="CU6" s="50">
        <f ca="1">OFFSET(CAPACITY!$G$8,0,7*(CU$2+52-$H$2))</f>
        <v>8.1374999999999993</v>
      </c>
      <c r="CV6" s="50">
        <f ca="1">OFFSET(CAPACITY!$G$8,0,7*(CV$2+52-$H$2))</f>
        <v>8.1374999999999993</v>
      </c>
      <c r="CW6" s="239">
        <f ca="1">OFFSET(CAPACITY!$G$8,0,7*(CW$2+52-$H$2))</f>
        <v>3.15</v>
      </c>
      <c r="CX6" s="239">
        <f ca="1">OFFSET(CAPACITY!$G$8,0,7*(CX$2+52-$H$2))</f>
        <v>3.4825000000000004</v>
      </c>
      <c r="CY6" s="50">
        <f ca="1">OFFSET(CAPACITY!$G$8,0,7*(CY$2+52-$H$2))</f>
        <v>6.0374999999999996</v>
      </c>
      <c r="CZ6" s="50">
        <f ca="1">OFFSET(CAPACITY!$G$8,0,7*(CZ$2+52-$H$2))</f>
        <v>7.9099999999999984</v>
      </c>
      <c r="DA6" s="50">
        <f ca="1">OFFSET(CAPACITY!$G$8,0,7*(DA$2+52-$H$2))</f>
        <v>7.21</v>
      </c>
      <c r="DB6" s="50">
        <f ca="1">OFFSET(CAPACITY!$G$8,0,7*(DB$2+52-$H$2))</f>
        <v>6.86</v>
      </c>
      <c r="DC6" s="50">
        <f ca="1">OFFSET(CAPACITY!$G$8,0,7*(DC$2+52-$H$2))</f>
        <v>6.7374999999999998</v>
      </c>
      <c r="DD6" s="50">
        <f ca="1">OFFSET(CAPACITY!$G$8,0,7*(DD$2+52-$H$2))</f>
        <v>6.16</v>
      </c>
      <c r="DE6" s="50">
        <f ca="1">OFFSET(CAPACITY!$G$8,0,7*(DE$2+52-$H$2))</f>
        <v>7.5599999999999987</v>
      </c>
      <c r="DF6" s="50">
        <f ca="1">OFFSET(CAPACITY!$G$8,0,7*(DF$2+52-$H$2))</f>
        <v>7.7874999999999996</v>
      </c>
      <c r="DG6" s="50">
        <f ca="1">OFFSET(CAPACITY!$G$8,0,7*(DG$2+52-$H$2))</f>
        <v>7.0874999999999995</v>
      </c>
      <c r="DH6" s="50">
        <f ca="1">OFFSET(CAPACITY!$G$8,0,7*(DH$2+52-$H$2))</f>
        <v>7.7874999999999996</v>
      </c>
      <c r="DI6" s="50">
        <f ca="1">OFFSET(CAPACITY!$G$8,0,7*(DI$2+104-$H$2))</f>
        <v>10.9275</v>
      </c>
      <c r="DJ6" s="50">
        <f ca="1">OFFSET(CAPACITY!$G$8,0,7*(DJ$2+104-$H$2))</f>
        <v>10.9275</v>
      </c>
      <c r="DK6" s="50">
        <f ca="1">OFFSET(CAPACITY!$G$8,0,7*(DK$2+104-$H$2))</f>
        <v>9.5175000000000001</v>
      </c>
      <c r="DL6" s="50">
        <f ca="1">OFFSET(CAPACITY!$G$8,0,7*(DL$2+104-$H$2))</f>
        <v>8.1074999999999999</v>
      </c>
      <c r="DM6" s="50">
        <f ca="1">OFFSET(CAPACITY!$G$8,0,7*(DM$2+104-$H$2))</f>
        <v>10.4575</v>
      </c>
      <c r="DN6" s="50">
        <f ca="1">OFFSET(CAPACITY!$G$8,0,7*(DN$2+104-$H$2))</f>
        <v>9.2119999999999997</v>
      </c>
      <c r="DO6" s="50">
        <f ca="1">OFFSET(CAPACITY!$G$8,0,7*(DO$2+104-$H$2))</f>
        <v>7.52</v>
      </c>
      <c r="DP6" s="50">
        <f ca="1">OFFSET(CAPACITY!$G$8,0,7*(DP$2+104-$H$2))</f>
        <v>10.9275</v>
      </c>
      <c r="DQ6" s="50">
        <f ca="1">OFFSET(CAPACITY!$G$8,0,7*(DQ$2+104-$H$2))</f>
        <v>10.9275</v>
      </c>
      <c r="DR6" s="50">
        <f ca="1">OFFSET(CAPACITY!$G$8,0,7*(DR$2+104-$H$2))</f>
        <v>13.112999999999998</v>
      </c>
      <c r="DS6" s="50">
        <f ca="1">OFFSET(CAPACITY!$G$8,0,7*(DS$2+104-$H$2))</f>
        <v>13.112999999999998</v>
      </c>
      <c r="DT6" s="50">
        <f ca="1">OFFSET(CAPACITY!$G$8,0,7*(DT$2+104-$H$2))</f>
        <v>9.6820000000000004</v>
      </c>
      <c r="DU6" s="50">
        <f ca="1">OFFSET(CAPACITY!$G$8,0,7*(DU$2+104-$H$2))</f>
        <v>10.9275</v>
      </c>
      <c r="DV6" s="50">
        <f ca="1">OFFSET(CAPACITY!$G$8,0,7*(DV$2+104-$H$2))</f>
        <v>10.9275</v>
      </c>
      <c r="DW6" s="50">
        <f ca="1">OFFSET(CAPACITY!$G$8,0,7*(DW$2+104-$H$2))</f>
        <v>10.9275</v>
      </c>
      <c r="DX6" s="50">
        <f ca="1">OFFSET(CAPACITY!$G$8,0,7*(DX$2+104-$H$2))</f>
        <v>10.9275</v>
      </c>
      <c r="DY6" s="50">
        <f ca="1">OFFSET(CAPACITY!$G$8,0,7*(DY$2+104-$H$2))</f>
        <v>10.9275</v>
      </c>
      <c r="DZ6" s="50">
        <f ca="1">OFFSET(CAPACITY!$G$8,0,7*(DZ$2+104-$H$2))</f>
        <v>10.9275</v>
      </c>
      <c r="EA6" s="50">
        <f ca="1">OFFSET(CAPACITY!$G$8,0,7*(EA$2+104-$H$2))</f>
        <v>10.622</v>
      </c>
      <c r="EB6" s="50">
        <f ca="1">OFFSET(CAPACITY!$G$8,0,7*(EB$2+104-$H$2))</f>
        <v>12.642999999999999</v>
      </c>
      <c r="EC6" s="50">
        <f ca="1">OFFSET(CAPACITY!$G$8,0,7*(EC$2+104-$H$2))</f>
        <v>10.9275</v>
      </c>
      <c r="ED6" s="50">
        <f ca="1">OFFSET(CAPACITY!$G$8,0,7*(ED$2+104-$H$2))</f>
        <v>7.9899999999999993</v>
      </c>
      <c r="EE6" s="50">
        <f ca="1">OFFSET(CAPACITY!$G$8,0,7*(EE$2+104-$H$2))</f>
        <v>10.9275</v>
      </c>
      <c r="EF6" s="50">
        <f ca="1">OFFSET(CAPACITY!$G$8,0,7*(EF$2+104-$H$2))</f>
        <v>13.112999999999998</v>
      </c>
      <c r="EG6" s="50">
        <f ca="1">OFFSET(CAPACITY!$G$8,0,7*(EG$2+104-$H$2))</f>
        <v>13.112999999999998</v>
      </c>
      <c r="EH6" s="50">
        <f ca="1">OFFSET(CAPACITY!$G$8,0,7*(EH$2+104-$H$2))</f>
        <v>13.112999999999998</v>
      </c>
      <c r="EI6" s="50">
        <f ca="1">OFFSET(CAPACITY!$G$8,0,7*(EI$2+104-$H$2))</f>
        <v>13.112999999999998</v>
      </c>
      <c r="EJ6" s="50">
        <f ca="1">OFFSET(CAPACITY!$G$8,0,7*(EJ$2+104-$H$2))</f>
        <v>13.112999999999998</v>
      </c>
      <c r="EK6" s="50">
        <f ca="1">OFFSET(CAPACITY!$G$8,0,7*(EK$2+104-$H$2))</f>
        <v>13.112999999999998</v>
      </c>
      <c r="EL6" s="50">
        <f ca="1">OFFSET(CAPACITY!$G$8,0,7*(EL$2+104-$H$2))</f>
        <v>13.112999999999998</v>
      </c>
      <c r="EM6" s="50">
        <f ca="1">OFFSET(CAPACITY!$G$8,0,7*(EM$2+104-$H$2))</f>
        <v>13.112999999999998</v>
      </c>
      <c r="EN6" s="50">
        <f ca="1">OFFSET(CAPACITY!$G$8,0,7*(EN$2+104-$H$2))</f>
        <v>13.112999999999998</v>
      </c>
      <c r="EO6" s="50">
        <f ca="1">OFFSET(CAPACITY!$G$8,0,7*(EO$2+104-$H$2))</f>
        <v>13.112999999999998</v>
      </c>
      <c r="EP6" s="50">
        <f ca="1">OFFSET(CAPACITY!$G$8,0,7*(EP$2+104-$H$2))</f>
        <v>13.112999999999998</v>
      </c>
      <c r="EQ6" s="50">
        <f ca="1">OFFSET(CAPACITY!$G$8,0,7*(EQ$2+104-$H$2))</f>
        <v>10.292999999999999</v>
      </c>
      <c r="ER6" s="50">
        <f ca="1">OFFSET(CAPACITY!$G$8,0,7*(ER$2+104-$H$2))</f>
        <v>13.112999999999998</v>
      </c>
      <c r="ES6" s="50">
        <f ca="1">OFFSET(CAPACITY!$G$8,0,7*(ES$2+104-$H$2))</f>
        <v>13.112999999999998</v>
      </c>
      <c r="ET6" s="50">
        <f ca="1">OFFSET(CAPACITY!$G$8,0,7*(ET$2+104-$H$2))</f>
        <v>13.112999999999998</v>
      </c>
      <c r="EU6" s="50">
        <f ca="1">OFFSET(CAPACITY!$G$8,0,7*(EU$2+104-$H$2))</f>
        <v>13.112999999999998</v>
      </c>
      <c r="EV6" s="50">
        <f ca="1">OFFSET(CAPACITY!$G$8,0,7*(EV$2+104-$H$2))</f>
        <v>13.112999999999998</v>
      </c>
      <c r="EW6" s="50">
        <f ca="1">OFFSET(CAPACITY!$G$8,0,7*(EW$2+104-$H$2))</f>
        <v>8.4599999999999991</v>
      </c>
      <c r="EX6" s="50">
        <f ca="1">OFFSET(CAPACITY!$G$8,0,7*(EX$2+104-$H$2))</f>
        <v>8.4599999999999991</v>
      </c>
    </row>
    <row r="7" spans="1:154" ht="9.75" customHeight="1">
      <c r="A7" s="1132"/>
      <c r="B7" s="1135"/>
      <c r="C7" s="1135"/>
      <c r="D7" s="867"/>
      <c r="E7" s="1073"/>
      <c r="F7" s="86" t="s">
        <v>9</v>
      </c>
      <c r="G7" s="86"/>
      <c r="H7" s="50">
        <f>CAPACITY!G10</f>
        <v>23.287500000000001</v>
      </c>
      <c r="I7" s="50">
        <f ca="1">OFFSET(CAPACITY!$G$10,0,7*(I$2-$H$2))</f>
        <v>23.287500000000001</v>
      </c>
      <c r="J7" s="50">
        <f ca="1">OFFSET(CAPACITY!$G$10,0,7*(J$2-$H$2))</f>
        <v>23.287500000000001</v>
      </c>
      <c r="K7" s="50">
        <f ca="1">OFFSET(CAPACITY!$G$10,0,7*(K$2-$H$2))</f>
        <v>22.537500000000001</v>
      </c>
      <c r="L7" s="50">
        <f ca="1">OFFSET(CAPACITY!$G$10,0,7*(L$2-$H$2))</f>
        <v>23.287500000000001</v>
      </c>
      <c r="M7" s="50">
        <f ca="1">OFFSET(CAPACITY!$G$10,0,7*(M$2-$H$2))</f>
        <v>23.287500000000001</v>
      </c>
      <c r="N7" s="50">
        <f ca="1">OFFSET(CAPACITY!$G$10,0,7*(N$2-$H$2))</f>
        <v>23.287500000000001</v>
      </c>
      <c r="O7" s="50">
        <f ca="1">OFFSET(CAPACITY!$G$10,0,7*(O$2-$H$2))</f>
        <v>20.25</v>
      </c>
      <c r="P7" s="50">
        <f ca="1">OFFSET(CAPACITY!$G$10,0,7*(P$2-$H$2))</f>
        <v>24.157499999999995</v>
      </c>
      <c r="Q7" s="50">
        <f ca="1">OFFSET(CAPACITY!$G$10,0,7*(Q$2-$H$2))</f>
        <v>24.157499999999995</v>
      </c>
      <c r="R7" s="50">
        <f ca="1">OFFSET(CAPACITY!$G$10,0,7*(R$2-$H$2))</f>
        <v>24.157499999999995</v>
      </c>
      <c r="S7" s="50">
        <f ca="1">OFFSET(CAPACITY!$G$10,0,7*(S$2-$H$2))</f>
        <v>21.393749999999997</v>
      </c>
      <c r="T7" s="50">
        <f ca="1">OFFSET(CAPACITY!$G$10,0,7*(T$2-$H$2))</f>
        <v>24.157499999999995</v>
      </c>
      <c r="U7" s="50">
        <f ca="1">OFFSET(CAPACITY!$G$10,0,7*(U$2-$H$2))</f>
        <v>16.657499999999999</v>
      </c>
      <c r="V7" s="50">
        <f ca="1">OFFSET(CAPACITY!$G$10,0,7*(V$2-$H$2))</f>
        <v>21.54</v>
      </c>
      <c r="W7" s="50">
        <f ca="1">OFFSET(CAPACITY!$G$10,0,7*(W$2-$H$2))</f>
        <v>21.54</v>
      </c>
      <c r="X7" s="50">
        <f ca="1">OFFSET(CAPACITY!$G$10,0,7*(X$2-$H$2))</f>
        <v>23.594999999999999</v>
      </c>
      <c r="Y7" s="50">
        <f ca="1">OFFSET(CAPACITY!$G$10,0,7*(Y$2-$H$2))</f>
        <v>24.157499999999995</v>
      </c>
      <c r="Z7" s="50">
        <f ca="1">OFFSET(CAPACITY!$G$10,0,7*(Z$2-$H$2))</f>
        <v>24.157499999999995</v>
      </c>
      <c r="AA7" s="50">
        <f ca="1">OFFSET(CAPACITY!$G$10,0,7*(AA$2-$H$2))</f>
        <v>23.227499999999999</v>
      </c>
      <c r="AB7" s="50">
        <f ca="1">OFFSET(CAPACITY!$G$10,0,7*(AB$2-$H$2))</f>
        <v>24.157499999999995</v>
      </c>
      <c r="AC7" s="50">
        <f ca="1">OFFSET(CAPACITY!$G$10,0,7*(AC$2-$H$2))</f>
        <v>23.729999999999997</v>
      </c>
      <c r="AD7" s="50">
        <f ca="1">OFFSET(CAPACITY!$G$10,0,7*(AD$2-$H$2))</f>
        <v>16.792499999999997</v>
      </c>
      <c r="AE7" s="50">
        <f ca="1">OFFSET(CAPACITY!$G$10,0,7*(AE$2-$H$2))</f>
        <v>24.157499999999995</v>
      </c>
      <c r="AF7" s="50">
        <f ca="1">OFFSET(CAPACITY!$G$10,0,7*(AF$2-$H$2))</f>
        <v>19.751249999999999</v>
      </c>
      <c r="AG7" s="50">
        <f ca="1">OFFSET(CAPACITY!$G$10,0,7*(AG$2-$H$2))</f>
        <v>22.664999999999999</v>
      </c>
      <c r="AH7" s="50">
        <f ca="1">OFFSET(CAPACITY!$G$10,0,7*(AH$2-$H$2))</f>
        <v>18.72</v>
      </c>
      <c r="AI7" s="50">
        <f ca="1">OFFSET(CAPACITY!$G$10,0,7*(AI$2-$H$2))</f>
        <v>20.407499999999999</v>
      </c>
      <c r="AJ7" s="50">
        <f ca="1">OFFSET(CAPACITY!$G$10,0,7*(AJ$2-$H$2))</f>
        <v>24.157499999999995</v>
      </c>
      <c r="AK7" s="50">
        <f ca="1">OFFSET(CAPACITY!$G$10,0,7*(AK$2-$H$2))</f>
        <v>24.157499999999995</v>
      </c>
      <c r="AL7" s="50">
        <f ca="1">OFFSET(CAPACITY!$G$10,0,7*(AL$2-$H$2))</f>
        <v>24.157499999999995</v>
      </c>
      <c r="AM7" s="50">
        <f ca="1">OFFSET(CAPACITY!$G$10,0,7*(AM$2-$H$2))</f>
        <v>24.157499999999995</v>
      </c>
      <c r="AN7" s="50">
        <f ca="1">OFFSET(CAPACITY!$G$10,0,7*(AN$2-$H$2))</f>
        <v>24.157499999999995</v>
      </c>
      <c r="AO7" s="50">
        <f ca="1">OFFSET(CAPACITY!$G$10,0,7*(AO$2-$H$2))</f>
        <v>19.875</v>
      </c>
      <c r="AP7" s="50">
        <f ca="1">OFFSET(CAPACITY!$G$10,0,7*(AP$2-$H$2))</f>
        <v>23.729999999999997</v>
      </c>
      <c r="AQ7" s="50">
        <f ca="1">OFFSET(CAPACITY!$G$10,0,7*(AQ$2-$H$2))</f>
        <v>16.792499999999997</v>
      </c>
      <c r="AR7" s="50">
        <f ca="1">OFFSET(CAPACITY!$G$10,0,7*(AR$2-$H$2))</f>
        <v>23.501249999999999</v>
      </c>
      <c r="AS7" s="50">
        <f ca="1">OFFSET(CAPACITY!$G$10,0,7*(AS$2-$H$2))</f>
        <v>24.157499999999995</v>
      </c>
      <c r="AT7" s="50">
        <f ca="1">OFFSET(CAPACITY!$G$10,0,7*(AT$2-$H$2))</f>
        <v>24.157499999999995</v>
      </c>
      <c r="AU7" s="50">
        <f ca="1">OFFSET(CAPACITY!$G$10,0,7*(AU$2-$H$2))</f>
        <v>24.157499999999995</v>
      </c>
      <c r="AV7" s="50">
        <f ca="1">OFFSET(CAPACITY!$G$10,0,7*(AV$2-$H$2))</f>
        <v>24.157499999999995</v>
      </c>
      <c r="AW7" s="239">
        <f ca="1">OFFSET(CAPACITY!$G$10,0,7*(AW$2-$H$2))</f>
        <v>12.112499999999999</v>
      </c>
      <c r="AX7" s="239">
        <f ca="1">OFFSET(CAPACITY!$G$10,0,7*(AX$2+52-$H$2))</f>
        <v>15.667499999999997</v>
      </c>
      <c r="AY7" s="50">
        <f ca="1">OFFSET(CAPACITY!$G$10,0,7*(AY$2+52-$H$2))</f>
        <v>19.188749999999999</v>
      </c>
      <c r="AZ7" s="50">
        <f ca="1">OFFSET(CAPACITY!$G$10,0,7*(AZ$2+52-$H$2))</f>
        <v>24.157499999999995</v>
      </c>
      <c r="BA7" s="50">
        <f ca="1">OFFSET(CAPACITY!$G$10,0,7*(BA$2+52-$H$2))</f>
        <v>24.157499999999995</v>
      </c>
      <c r="BB7" s="50">
        <f ca="1">OFFSET(CAPACITY!$G$10,0,7*(BB$2+52-$H$2))</f>
        <v>24.157499999999995</v>
      </c>
      <c r="BC7" s="50">
        <f ca="1">OFFSET(CAPACITY!$G$10,0,7*(BC$2+52-$H$2))</f>
        <v>24.157499999999995</v>
      </c>
      <c r="BD7" s="50">
        <f ca="1">OFFSET(CAPACITY!$G$10,0,7*(BD$2+52-$H$2))</f>
        <v>24.157499999999995</v>
      </c>
      <c r="BE7" s="50">
        <f ca="1">OFFSET(CAPACITY!$G$10,0,7*(BE$2+52-$H$2))</f>
        <v>24.157499999999995</v>
      </c>
      <c r="BF7" s="50">
        <f ca="1">OFFSET(CAPACITY!$G$10,0,7*(BF$2+52-$H$2))</f>
        <v>24.157499999999995</v>
      </c>
      <c r="BG7" s="50">
        <f ca="1">OFFSET(CAPACITY!$G$10,0,7*(BG$2+52-$H$2))</f>
        <v>24.157499999999995</v>
      </c>
      <c r="BH7" s="50">
        <f ca="1">OFFSET(CAPACITY!$G$10,0,7*(BH$2+52-$H$2))</f>
        <v>24.157499999999995</v>
      </c>
      <c r="BI7" s="50">
        <f ca="1">OFFSET(CAPACITY!$G$10,0,7*(BI$2+52-$H$2))</f>
        <v>24.157499999999995</v>
      </c>
      <c r="BJ7" s="50">
        <f ca="1">OFFSET(CAPACITY!$G$10,0,7*(BJ$2+52-$H$2))</f>
        <v>24.157499999999995</v>
      </c>
      <c r="BK7" s="50">
        <f ca="1">OFFSET(CAPACITY!$G$10,0,7*(BK$2+52-$H$2))</f>
        <v>24.157499999999995</v>
      </c>
      <c r="BL7" s="50">
        <f ca="1">OFFSET(CAPACITY!$G$10,0,7*(BL$2+52-$H$2))</f>
        <v>24.412499999999998</v>
      </c>
      <c r="BM7" s="50">
        <f ca="1">OFFSET(CAPACITY!$G$10,0,7*(BM$2+52-$H$2))</f>
        <v>24.412499999999998</v>
      </c>
      <c r="BN7" s="50">
        <f ca="1">OFFSET(CAPACITY!$G$10,0,7*(BN$2+52-$H$2))</f>
        <v>16.424999999999997</v>
      </c>
      <c r="BO7" s="50">
        <f ca="1">OFFSET(CAPACITY!$G$10,0,7*(BO$2+52-$H$2))</f>
        <v>15.75</v>
      </c>
      <c r="BP7" s="50">
        <f ca="1">OFFSET(CAPACITY!$G$10,0,7*(BP$2+52-$H$2))</f>
        <v>24.412499999999998</v>
      </c>
      <c r="BQ7" s="50">
        <f ca="1">OFFSET(CAPACITY!$G$10,0,7*(BQ$2+52-$H$2))</f>
        <v>24.412499999999998</v>
      </c>
      <c r="BR7" s="50">
        <f ca="1">OFFSET(CAPACITY!$G$10,0,7*(BR$2+52-$H$2))</f>
        <v>24.412499999999998</v>
      </c>
      <c r="BS7" s="50">
        <f ca="1">OFFSET(CAPACITY!$G$10,0,7*(BS$2+52-$H$2))</f>
        <v>24.412499999999998</v>
      </c>
      <c r="BT7" s="50">
        <f ca="1">OFFSET(CAPACITY!$G$10,0,7*(BT$2+52-$H$2))</f>
        <v>24.412499999999998</v>
      </c>
      <c r="BU7" s="50">
        <f ca="1">OFFSET(CAPACITY!$G$10,0,7*(BU$2+52-$H$2))</f>
        <v>24.412499999999998</v>
      </c>
      <c r="BV7" s="50">
        <f ca="1">OFFSET(CAPACITY!$G$10,0,7*(BV$2+52-$H$2))</f>
        <v>19.162499999999998</v>
      </c>
      <c r="BW7" s="50">
        <f ca="1">OFFSET(CAPACITY!$G$10,0,7*(BW$2+52-$H$2))</f>
        <v>20.924999999999997</v>
      </c>
      <c r="BX7" s="50">
        <f ca="1">OFFSET(CAPACITY!$G$10,0,7*(BX$2+52-$H$2))</f>
        <v>21.412499999999998</v>
      </c>
      <c r="BY7" s="50">
        <f ca="1">OFFSET(CAPACITY!$G$10,0,7*(BY$2+52-$H$2))</f>
        <v>24.412499999999998</v>
      </c>
      <c r="BZ7" s="50">
        <f ca="1">OFFSET(CAPACITY!$G$10,0,7*(BZ$2+52-$H$2))</f>
        <v>24.412499999999998</v>
      </c>
      <c r="CA7" s="50">
        <f ca="1">OFFSET(CAPACITY!$G$10,0,7*(CA$2+52-$H$2))</f>
        <v>24.412499999999998</v>
      </c>
      <c r="CB7" s="50">
        <f ca="1">OFFSET(CAPACITY!$G$10,0,7*(CB$2+52-$H$2))</f>
        <v>24.412499999999998</v>
      </c>
      <c r="CC7" s="50">
        <f ca="1">OFFSET(CAPACITY!$G$10,0,7*(CC$2+52-$H$2))</f>
        <v>20.924999999999997</v>
      </c>
      <c r="CD7" s="50">
        <f ca="1">OFFSET(CAPACITY!$G$10,0,7*(CD$2+52-$H$2))</f>
        <v>18</v>
      </c>
      <c r="CE7" s="50">
        <f ca="1">OFFSET(CAPACITY!$G$10,0,7*(CE$2+52-$H$2))</f>
        <v>23.662499999999998</v>
      </c>
      <c r="CF7" s="50">
        <f ca="1">OFFSET(CAPACITY!$G$10,0,7*(CF$2+52-$H$2))</f>
        <v>24.412499999999998</v>
      </c>
      <c r="CG7" s="50">
        <f ca="1">OFFSET(CAPACITY!$G$10,0,7*(CG$2+52-$H$2))</f>
        <v>22.912499999999998</v>
      </c>
      <c r="CH7" s="50">
        <f ca="1">OFFSET(CAPACITY!$G$10,0,7*(CH$2+52-$H$2))</f>
        <v>24.412499999999998</v>
      </c>
      <c r="CI7" s="50">
        <f ca="1">OFFSET(CAPACITY!$G$10,0,7*(CI$2+52-$H$2))</f>
        <v>24.412499999999998</v>
      </c>
      <c r="CJ7" s="50">
        <f ca="1">OFFSET(CAPACITY!$G$10,0,7*(CJ$2+52-$H$2))</f>
        <v>23.174999999999997</v>
      </c>
      <c r="CK7" s="50">
        <f ca="1">OFFSET(CAPACITY!$G$10,0,7*(CK$2+52-$H$2))</f>
        <v>23.662499999999998</v>
      </c>
      <c r="CL7" s="50">
        <f ca="1">OFFSET(CAPACITY!$G$10,0,7*(CL$2+52-$H$2))</f>
        <v>24.412499999999998</v>
      </c>
      <c r="CM7" s="54">
        <f ca="1">OFFSET(CAPACITY!$G$10,0,7*(CM$2+52-$H$2))</f>
        <v>20.924999999999997</v>
      </c>
      <c r="CN7" s="54">
        <f ca="1">OFFSET(CAPACITY!$G$10,0,7*(CN$2+52-$H$2))</f>
        <v>24.412499999999998</v>
      </c>
      <c r="CO7" s="54">
        <f ca="1">OFFSET(CAPACITY!$G$10,0,7*(CO$2+52-$H$2))</f>
        <v>24.412499999999998</v>
      </c>
      <c r="CP7" s="54">
        <f ca="1">OFFSET(CAPACITY!$G$10,0,7*(CP$2+52-$H$2))</f>
        <v>24.412499999999998</v>
      </c>
      <c r="CQ7" s="89">
        <f ca="1">OFFSET(CAPACITY!$G$10,0,7*(CQ$2+52-$H$2))</f>
        <v>13.912500000000001</v>
      </c>
      <c r="CR7" s="204">
        <f ca="1">OFFSET(CAPACITY!$G$10,0,7*(CR$2+52-$H$2))</f>
        <v>24.412499999999998</v>
      </c>
      <c r="CS7" s="50">
        <f ca="1">OFFSET(CAPACITY!$G$10,0,7*(CS$2+52-$H$2))</f>
        <v>23.662499999999998</v>
      </c>
      <c r="CT7" s="50">
        <f ca="1">OFFSET(CAPACITY!$G$10,0,7*(CT$2+52-$H$2))</f>
        <v>24.412499999999998</v>
      </c>
      <c r="CU7" s="50">
        <f ca="1">OFFSET(CAPACITY!$G$10,0,7*(CU$2+52-$H$2))</f>
        <v>22.424999999999997</v>
      </c>
      <c r="CV7" s="50">
        <f ca="1">OFFSET(CAPACITY!$G$10,0,7*(CV$2+52-$H$2))</f>
        <v>20.924999999999997</v>
      </c>
      <c r="CW7" s="239">
        <f ca="1">OFFSET(CAPACITY!$G$10,0,7*(CW$2+52-$H$2))</f>
        <v>7.5</v>
      </c>
      <c r="CX7" s="239">
        <f ca="1">OFFSET(CAPACITY!$G$10,0,7*(CX$2+52-$H$2))</f>
        <v>15.667499999999997</v>
      </c>
      <c r="CY7" s="50">
        <f ca="1">OFFSET(CAPACITY!$G$10,0,7*(CY$2+52-$H$2))</f>
        <v>19.188749999999999</v>
      </c>
      <c r="CZ7" s="50">
        <f ca="1">OFFSET(CAPACITY!$G$10,0,7*(CZ$2+52-$H$2))</f>
        <v>24.157499999999995</v>
      </c>
      <c r="DA7" s="50">
        <f ca="1">OFFSET(CAPACITY!$G$10,0,7*(DA$2+52-$H$2))</f>
        <v>24.157499999999995</v>
      </c>
      <c r="DB7" s="50">
        <f ca="1">OFFSET(CAPACITY!$G$10,0,7*(DB$2+52-$H$2))</f>
        <v>24.157499999999995</v>
      </c>
      <c r="DC7" s="50">
        <f ca="1">OFFSET(CAPACITY!$G$10,0,7*(DC$2+52-$H$2))</f>
        <v>24.157499999999995</v>
      </c>
      <c r="DD7" s="50">
        <f ca="1">OFFSET(CAPACITY!$G$10,0,7*(DD$2+52-$H$2))</f>
        <v>24.157499999999995</v>
      </c>
      <c r="DE7" s="50">
        <f ca="1">OFFSET(CAPACITY!$G$10,0,7*(DE$2+52-$H$2))</f>
        <v>24.157499999999995</v>
      </c>
      <c r="DF7" s="50">
        <f ca="1">OFFSET(CAPACITY!$G$10,0,7*(DF$2+52-$H$2))</f>
        <v>24.157499999999995</v>
      </c>
      <c r="DG7" s="50">
        <f ca="1">OFFSET(CAPACITY!$G$10,0,7*(DG$2+52-$H$2))</f>
        <v>24.157499999999995</v>
      </c>
      <c r="DH7" s="50">
        <f ca="1">OFFSET(CAPACITY!$G$10,0,7*(DH$2+52-$H$2))</f>
        <v>24.157499999999995</v>
      </c>
      <c r="DI7" s="50">
        <f ca="1">OFFSET(CAPACITY!$G$10,0,7*(DI$2+104-$H$2))</f>
        <v>18.9375</v>
      </c>
      <c r="DJ7" s="50">
        <f ca="1">OFFSET(CAPACITY!$G$10,0,7*(DJ$2+104-$H$2))</f>
        <v>17.4375</v>
      </c>
      <c r="DK7" s="50">
        <f ca="1">OFFSET(CAPACITY!$G$10,0,7*(DK$2+104-$H$2))</f>
        <v>17.4375</v>
      </c>
      <c r="DL7" s="50">
        <f ca="1">OFFSET(CAPACITY!$G$10,0,7*(DL$2+104-$H$2))</f>
        <v>10.950000000000001</v>
      </c>
      <c r="DM7" s="50">
        <f ca="1">OFFSET(CAPACITY!$G$10,0,7*(DM$2+104-$H$2))</f>
        <v>17.4375</v>
      </c>
      <c r="DN7" s="50">
        <f ca="1">OFFSET(CAPACITY!$G$10,0,7*(DN$2+104-$H$2))</f>
        <v>17.4375</v>
      </c>
      <c r="DO7" s="50">
        <f ca="1">OFFSET(CAPACITY!$G$10,0,7*(DO$2+104-$H$2))</f>
        <v>14</v>
      </c>
      <c r="DP7" s="50">
        <f ca="1">OFFSET(CAPACITY!$G$10,0,7*(DP$2+104-$H$2))</f>
        <v>15.450000000000001</v>
      </c>
      <c r="DQ7" s="50">
        <f ca="1">OFFSET(CAPACITY!$G$10,0,7*(DQ$2+104-$H$2))</f>
        <v>13.950000000000001</v>
      </c>
      <c r="DR7" s="50">
        <f ca="1">OFFSET(CAPACITY!$G$10,0,7*(DR$2+104-$H$2))</f>
        <v>13.950000000000001</v>
      </c>
      <c r="DS7" s="50">
        <f ca="1">OFFSET(CAPACITY!$G$10,0,7*(DS$2+104-$H$2))</f>
        <v>13.950000000000001</v>
      </c>
      <c r="DT7" s="50">
        <f ca="1">OFFSET(CAPACITY!$G$10,0,7*(DT$2+104-$H$2))</f>
        <v>13.6875</v>
      </c>
      <c r="DU7" s="50">
        <f ca="1">OFFSET(CAPACITY!$G$10,0,7*(DU$2+104-$H$2))</f>
        <v>16.6875</v>
      </c>
      <c r="DV7" s="50">
        <f ca="1">OFFSET(CAPACITY!$G$10,0,7*(DV$2+104-$H$2))</f>
        <v>15.450000000000001</v>
      </c>
      <c r="DW7" s="50">
        <f ca="1">OFFSET(CAPACITY!$G$10,0,7*(DW$2+104-$H$2))</f>
        <v>14.4375</v>
      </c>
      <c r="DX7" s="50">
        <f ca="1">OFFSET(CAPACITY!$G$10,0,7*(DX$2+104-$H$2))</f>
        <v>17.4375</v>
      </c>
      <c r="DY7" s="50">
        <f ca="1">OFFSET(CAPACITY!$G$10,0,7*(DY$2+104-$H$2))</f>
        <v>13.950000000000001</v>
      </c>
      <c r="DZ7" s="50">
        <f ca="1">OFFSET(CAPACITY!$G$10,0,7*(DZ$2+104-$H$2))</f>
        <v>13.950000000000001</v>
      </c>
      <c r="EA7" s="50">
        <f ca="1">OFFSET(CAPACITY!$G$10,0,7*(EA$2+104-$H$2))</f>
        <v>17.4375</v>
      </c>
      <c r="EB7" s="50">
        <f ca="1">OFFSET(CAPACITY!$G$10,0,7*(EB$2+104-$H$2))</f>
        <v>17.4375</v>
      </c>
      <c r="EC7" s="50">
        <f ca="1">OFFSET(CAPACITY!$G$10,0,7*(EC$2+104-$H$2))</f>
        <v>17.4375</v>
      </c>
      <c r="ED7" s="50">
        <f ca="1">OFFSET(CAPACITY!$G$10,0,7*(ED$2+104-$H$2))</f>
        <v>12</v>
      </c>
      <c r="EE7" s="50">
        <f ca="1">OFFSET(CAPACITY!$G$10,0,7*(EE$2+104-$H$2))</f>
        <v>17.4375</v>
      </c>
      <c r="EF7" s="50">
        <f ca="1">OFFSET(CAPACITY!$G$10,0,7*(EF$2+104-$H$2))</f>
        <v>17.4375</v>
      </c>
      <c r="EG7" s="50">
        <f ca="1">OFFSET(CAPACITY!$G$10,0,7*(EG$2+104-$H$2))</f>
        <v>17.4375</v>
      </c>
      <c r="EH7" s="50">
        <f ca="1">OFFSET(CAPACITY!$G$10,0,7*(EH$2+104-$H$2))</f>
        <v>14.4375</v>
      </c>
      <c r="EI7" s="50">
        <f ca="1">OFFSET(CAPACITY!$G$10,0,7*(EI$2+104-$H$2))</f>
        <v>13.950000000000001</v>
      </c>
      <c r="EJ7" s="50">
        <f ca="1">OFFSET(CAPACITY!$G$10,0,7*(EJ$2+104-$H$2))</f>
        <v>17.4375</v>
      </c>
      <c r="EK7" s="50">
        <f ca="1">OFFSET(CAPACITY!$G$10,0,7*(EK$2+104-$H$2))</f>
        <v>17.4375</v>
      </c>
      <c r="EL7" s="50">
        <f ca="1">OFFSET(CAPACITY!$G$10,0,7*(EL$2+104-$H$2))</f>
        <v>14.4375</v>
      </c>
      <c r="EM7" s="50">
        <f ca="1">OFFSET(CAPACITY!$G$10,0,7*(EM$2+104-$H$2))</f>
        <v>14.4375</v>
      </c>
      <c r="EN7" s="50">
        <f ca="1">OFFSET(CAPACITY!$G$10,0,7*(EN$2+104-$H$2))</f>
        <v>17.4375</v>
      </c>
      <c r="EO7" s="50">
        <f ca="1">OFFSET(CAPACITY!$G$10,0,7*(EO$2+104-$H$2))</f>
        <v>17.4375</v>
      </c>
      <c r="EP7" s="50">
        <f ca="1">OFFSET(CAPACITY!$G$10,0,7*(EP$2+104-$H$2))</f>
        <v>17.4375</v>
      </c>
      <c r="EQ7" s="50">
        <f ca="1">OFFSET(CAPACITY!$G$10,0,7*(EQ$2+104-$H$2))</f>
        <v>10.950000000000001</v>
      </c>
      <c r="ER7" s="50">
        <f ca="1">OFFSET(CAPACITY!$G$10,0,7*(ER$2+104-$H$2))</f>
        <v>17.4375</v>
      </c>
      <c r="ES7" s="50">
        <f ca="1">OFFSET(CAPACITY!$G$10,0,7*(ES$2+104-$H$2))</f>
        <v>17.4375</v>
      </c>
      <c r="ET7" s="50">
        <f ca="1">OFFSET(CAPACITY!$G$10,0,7*(ET$2+104-$H$2))</f>
        <v>17.4375</v>
      </c>
      <c r="EU7" s="50">
        <f ca="1">OFFSET(CAPACITY!$G$10,0,7*(EU$2+104-$H$2))</f>
        <v>16.200000000000003</v>
      </c>
      <c r="EV7" s="50">
        <f ca="1">OFFSET(CAPACITY!$G$10,0,7*(EV$2+104-$H$2))</f>
        <v>13.950000000000001</v>
      </c>
      <c r="EW7" s="50">
        <f ca="1">OFFSET(CAPACITY!$G$10,0,7*(EW$2+104-$H$2))</f>
        <v>9</v>
      </c>
      <c r="EX7" s="50">
        <f ca="1">OFFSET(CAPACITY!$G$10,0,7*(EX$2+104-$H$2))</f>
        <v>9</v>
      </c>
    </row>
    <row r="8" spans="1:154" ht="9.75" customHeight="1">
      <c r="A8" s="1132"/>
      <c r="B8" s="1135"/>
      <c r="C8" s="1135"/>
      <c r="D8" s="867"/>
      <c r="E8" s="1133" t="s">
        <v>10</v>
      </c>
      <c r="F8" s="87" t="s">
        <v>5</v>
      </c>
      <c r="G8" s="87"/>
      <c r="H8" s="51">
        <f t="shared" ref="H8:AM8" si="3">H3-SUMIF($F$14:$F$269,$F8,H14:H269)</f>
        <v>15.341999999999995</v>
      </c>
      <c r="I8" s="51">
        <f t="shared" ca="1" si="3"/>
        <v>15.341999999999995</v>
      </c>
      <c r="J8" s="51">
        <f t="shared" ca="1" si="3"/>
        <v>15.341999999999995</v>
      </c>
      <c r="K8" s="51">
        <f t="shared" ca="1" si="3"/>
        <v>9.4619999999999926</v>
      </c>
      <c r="L8" s="51">
        <f t="shared" ca="1" si="3"/>
        <v>15.341999999999995</v>
      </c>
      <c r="M8" s="51">
        <f t="shared" ca="1" si="3"/>
        <v>15.341999999999995</v>
      </c>
      <c r="N8" s="51">
        <f t="shared" ca="1" si="3"/>
        <v>15.341999999999995</v>
      </c>
      <c r="O8" s="51">
        <f t="shared" ca="1" si="3"/>
        <v>2.0279999999999987</v>
      </c>
      <c r="P8" s="51">
        <f t="shared" ca="1" si="3"/>
        <v>16.371000000000002</v>
      </c>
      <c r="Q8" s="51">
        <f t="shared" ca="1" si="3"/>
        <v>16.098000000000003</v>
      </c>
      <c r="R8" s="51">
        <f t="shared" ca="1" si="3"/>
        <v>16.518000000000001</v>
      </c>
      <c r="S8" s="51">
        <f t="shared" ca="1" si="3"/>
        <v>6.3120000000000012</v>
      </c>
      <c r="T8" s="51">
        <f t="shared" ca="1" si="3"/>
        <v>11.371000000000002</v>
      </c>
      <c r="U8" s="51">
        <f t="shared" ca="1" si="3"/>
        <v>11.244999999999997</v>
      </c>
      <c r="V8" s="51">
        <f t="shared" ca="1" si="3"/>
        <v>13.871999999999996</v>
      </c>
      <c r="W8" s="51">
        <f t="shared" ca="1" si="3"/>
        <v>9.5360000000000014</v>
      </c>
      <c r="X8" s="51">
        <f t="shared" ca="1" si="3"/>
        <v>7.7089999999999996</v>
      </c>
      <c r="Y8" s="51">
        <f t="shared" ca="1" si="3"/>
        <v>6.8350000000000009</v>
      </c>
      <c r="Z8" s="51">
        <f t="shared" ca="1" si="3"/>
        <v>9.7749999999999986</v>
      </c>
      <c r="AA8" s="51">
        <f t="shared" ca="1" si="3"/>
        <v>8.4519999999999946</v>
      </c>
      <c r="AB8" s="51">
        <f t="shared" ca="1" si="3"/>
        <v>12.294999999999998</v>
      </c>
      <c r="AC8" s="51">
        <f t="shared" ca="1" si="3"/>
        <v>12.922000000000004</v>
      </c>
      <c r="AD8" s="51">
        <f t="shared" ca="1" si="3"/>
        <v>5.1569999999999965</v>
      </c>
      <c r="AE8" s="51">
        <f t="shared" ca="1" si="3"/>
        <v>16.728000000000002</v>
      </c>
      <c r="AF8" s="51">
        <f t="shared" ca="1" si="3"/>
        <v>18.681000000000004</v>
      </c>
      <c r="AG8" s="51">
        <f t="shared" ca="1" si="3"/>
        <v>14.922000000000004</v>
      </c>
      <c r="AH8" s="51">
        <f t="shared" ca="1" si="3"/>
        <v>14.922000000000004</v>
      </c>
      <c r="AI8" s="51">
        <f t="shared" ca="1" si="3"/>
        <v>15.048000000000002</v>
      </c>
      <c r="AJ8" s="51">
        <f t="shared" ca="1" si="3"/>
        <v>16.728000000000002</v>
      </c>
      <c r="AK8" s="51">
        <f t="shared" ca="1" si="3"/>
        <v>8.3859999999999957</v>
      </c>
      <c r="AL8" s="51">
        <f t="shared" ca="1" si="3"/>
        <v>14.840999999999998</v>
      </c>
      <c r="AM8" s="51">
        <f t="shared" ca="1" si="3"/>
        <v>14.567999999999994</v>
      </c>
      <c r="AN8" s="51">
        <f t="shared" ref="AN8:BS8" ca="1" si="4">AN3-SUMIF($F$14:$F$269,$F8,AN14:AN269)</f>
        <v>12.001000000000005</v>
      </c>
      <c r="AO8" s="51">
        <f t="shared" ca="1" si="4"/>
        <v>8.9560000000000031</v>
      </c>
      <c r="AP8" s="51">
        <f t="shared" ca="1" si="4"/>
        <v>13.681000000000004</v>
      </c>
      <c r="AQ8" s="51">
        <f t="shared" ca="1" si="4"/>
        <v>5.2809999999999988</v>
      </c>
      <c r="AR8" s="51">
        <f t="shared" ca="1" si="4"/>
        <v>17.681000000000004</v>
      </c>
      <c r="AS8" s="51">
        <f t="shared" ca="1" si="4"/>
        <v>16.001000000000005</v>
      </c>
      <c r="AT8" s="51">
        <f t="shared" ca="1" si="4"/>
        <v>8.3420000000000023</v>
      </c>
      <c r="AU8" s="51">
        <f t="shared" ca="1" si="4"/>
        <v>10.408000000000001</v>
      </c>
      <c r="AV8" s="51">
        <f t="shared" ca="1" si="4"/>
        <v>12.420999999999999</v>
      </c>
      <c r="AW8" s="239">
        <f t="shared" ca="1" si="4"/>
        <v>12.389999999999997</v>
      </c>
      <c r="AX8" s="239">
        <f t="shared" ca="1" si="4"/>
        <v>17.345999999999997</v>
      </c>
      <c r="AY8" s="51">
        <f t="shared" ca="1" si="4"/>
        <v>8.2469999999999963</v>
      </c>
      <c r="AZ8" s="51">
        <f t="shared" ca="1" si="4"/>
        <v>11.728000000000002</v>
      </c>
      <c r="BA8" s="51">
        <f t="shared" ca="1" si="4"/>
        <v>11.728000000000002</v>
      </c>
      <c r="BB8" s="51">
        <f t="shared" ca="1" si="4"/>
        <v>9.438999999999993</v>
      </c>
      <c r="BC8" s="51">
        <f t="shared" ca="1" si="4"/>
        <v>11.454999999999998</v>
      </c>
      <c r="BD8" s="51">
        <f t="shared" ca="1" si="4"/>
        <v>15.341999999999995</v>
      </c>
      <c r="BE8" s="51">
        <f t="shared" ca="1" si="4"/>
        <v>16.581</v>
      </c>
      <c r="BF8" s="51">
        <f t="shared" ca="1" si="4"/>
        <v>17.966999999999992</v>
      </c>
      <c r="BG8" s="51">
        <f t="shared" ca="1" si="4"/>
        <v>19.184999999999999</v>
      </c>
      <c r="BH8" s="51">
        <f t="shared" ca="1" si="4"/>
        <v>21.074999999999996</v>
      </c>
      <c r="BI8" s="51">
        <f t="shared" ca="1" si="4"/>
        <v>20.256</v>
      </c>
      <c r="BJ8" s="51">
        <f t="shared" ca="1" si="4"/>
        <v>19.836000000000002</v>
      </c>
      <c r="BK8" s="51">
        <f t="shared" ca="1" si="4"/>
        <v>23.166199999999989</v>
      </c>
      <c r="BL8" s="51">
        <f t="shared" ca="1" si="4"/>
        <v>17.702000000000002</v>
      </c>
      <c r="BM8" s="51">
        <f t="shared" ca="1" si="4"/>
        <v>18.815000000000005</v>
      </c>
      <c r="BN8" s="51">
        <f t="shared" ca="1" si="4"/>
        <v>10.939999999999998</v>
      </c>
      <c r="BO8" s="51">
        <f t="shared" ca="1" si="4"/>
        <v>5.1020000000000039</v>
      </c>
      <c r="BP8" s="51">
        <f t="shared" ca="1" si="4"/>
        <v>17.576000000000004</v>
      </c>
      <c r="BQ8" s="51">
        <f t="shared" ca="1" si="4"/>
        <v>17.883000000000003</v>
      </c>
      <c r="BR8" s="51">
        <f t="shared" ca="1" si="4"/>
        <v>18.723000000000003</v>
      </c>
      <c r="BS8" s="51">
        <f t="shared" ca="1" si="4"/>
        <v>20.235000000000007</v>
      </c>
      <c r="BT8" s="51">
        <f t="shared" ref="BT8:CY8" ca="1" si="5">BT3-SUMIF($F$14:$F$269,$F8,BT14:BT269)</f>
        <v>19.836000000000002</v>
      </c>
      <c r="BU8" s="51">
        <f t="shared" ca="1" si="5"/>
        <v>20.214000000000006</v>
      </c>
      <c r="BV8" s="51">
        <f t="shared" ca="1" si="5"/>
        <v>10.910999999999998</v>
      </c>
      <c r="BW8" s="51">
        <f t="shared" ca="1" si="5"/>
        <v>20.928000000000004</v>
      </c>
      <c r="BX8" s="51">
        <f t="shared" ca="1" si="5"/>
        <v>19.327000000000005</v>
      </c>
      <c r="BY8" s="51">
        <f t="shared" ca="1" si="5"/>
        <v>17.794000000000008</v>
      </c>
      <c r="BZ8" s="51">
        <f t="shared" ca="1" si="5"/>
        <v>14.308</v>
      </c>
      <c r="CA8" s="51">
        <f t="shared" ca="1" si="5"/>
        <v>10.981599999999993</v>
      </c>
      <c r="CB8" s="51">
        <f t="shared" ca="1" si="5"/>
        <v>12.636399999999995</v>
      </c>
      <c r="CC8" s="51">
        <f t="shared" ca="1" si="5"/>
        <v>12.900999999999996</v>
      </c>
      <c r="CD8" s="51">
        <f t="shared" ca="1" si="5"/>
        <v>9.52</v>
      </c>
      <c r="CE8" s="51">
        <f t="shared" ca="1" si="5"/>
        <v>17.794000000000008</v>
      </c>
      <c r="CF8" s="51">
        <f t="shared" ca="1" si="5"/>
        <v>16.575999999999993</v>
      </c>
      <c r="CG8" s="51">
        <f t="shared" ca="1" si="5"/>
        <v>11.617199999999997</v>
      </c>
      <c r="CH8" s="51">
        <f t="shared" ca="1" si="5"/>
        <v>12.747</v>
      </c>
      <c r="CI8" s="51">
        <f t="shared" ca="1" si="5"/>
        <v>11.108999999999995</v>
      </c>
      <c r="CJ8" s="51">
        <f t="shared" ca="1" si="5"/>
        <v>1.0000000000047748E-3</v>
      </c>
      <c r="CK8" s="51">
        <f t="shared" ca="1" si="5"/>
        <v>0.9670000000000023</v>
      </c>
      <c r="CL8" s="51">
        <f t="shared" ca="1" si="5"/>
        <v>1.4080000000000013</v>
      </c>
      <c r="CM8" s="55">
        <f t="shared" ca="1" si="5"/>
        <v>8.5710000000000051</v>
      </c>
      <c r="CN8" s="55">
        <f t="shared" ca="1" si="5"/>
        <v>2.6840000000000046</v>
      </c>
      <c r="CO8" s="55">
        <f t="shared" ca="1" si="5"/>
        <v>4.8310000000000031</v>
      </c>
      <c r="CP8" s="55">
        <f t="shared" ca="1" si="5"/>
        <v>2.5790000000000077</v>
      </c>
      <c r="CQ8" s="90">
        <f t="shared" ca="1" si="5"/>
        <v>-13.297000000000004</v>
      </c>
      <c r="CR8" s="207">
        <f t="shared" ca="1" si="5"/>
        <v>5.419000000000004</v>
      </c>
      <c r="CS8" s="51">
        <f t="shared" ca="1" si="5"/>
        <v>-9.9999999999056399E-4</v>
      </c>
      <c r="CT8" s="51">
        <f t="shared" ca="1" si="5"/>
        <v>9.5160000000000053</v>
      </c>
      <c r="CU8" s="51">
        <f t="shared" ca="1" si="5"/>
        <v>7.8360000000000021</v>
      </c>
      <c r="CV8" s="51">
        <f t="shared" ca="1" si="5"/>
        <v>8.4029999999999987</v>
      </c>
      <c r="CW8" s="239">
        <f t="shared" ca="1" si="5"/>
        <v>9.66</v>
      </c>
      <c r="CX8" s="239">
        <f t="shared" ca="1" si="5"/>
        <v>17.345999999999997</v>
      </c>
      <c r="CY8" s="51">
        <f t="shared" ca="1" si="5"/>
        <v>11.143999999999995</v>
      </c>
      <c r="CZ8" s="51">
        <f t="shared" ref="CZ8:EE8" ca="1" si="6">CZ3-SUMIF($F$14:$F$269,$F8,CZ14:CZ269)</f>
        <v>23.303000000000001</v>
      </c>
      <c r="DA8" s="51">
        <f t="shared" ca="1" si="6"/>
        <v>22.883000000000003</v>
      </c>
      <c r="DB8" s="51">
        <f t="shared" ca="1" si="6"/>
        <v>23.723000000000003</v>
      </c>
      <c r="DC8" s="51">
        <f t="shared" ca="1" si="6"/>
        <v>39.06</v>
      </c>
      <c r="DD8" s="51">
        <f t="shared" ca="1" si="6"/>
        <v>37.380000000000003</v>
      </c>
      <c r="DE8" s="51">
        <f t="shared" ca="1" si="6"/>
        <v>35.896000000000001</v>
      </c>
      <c r="DF8" s="51">
        <f t="shared" ca="1" si="6"/>
        <v>13.511600000000001</v>
      </c>
      <c r="DG8" s="51">
        <f t="shared" ca="1" si="6"/>
        <v>8.6313999999999993</v>
      </c>
      <c r="DH8" s="51">
        <f t="shared" ca="1" si="6"/>
        <v>4.7487999999999957</v>
      </c>
      <c r="DI8" s="51">
        <f t="shared" ca="1" si="6"/>
        <v>4.1062000000000012</v>
      </c>
      <c r="DJ8" s="51">
        <f t="shared" ca="1" si="6"/>
        <v>-4.4166000000000025</v>
      </c>
      <c r="DK8" s="51">
        <f t="shared" ca="1" si="6"/>
        <v>1.6781999999999968</v>
      </c>
      <c r="DL8" s="51">
        <f t="shared" ca="1" si="6"/>
        <v>0.34819999999999496</v>
      </c>
      <c r="DM8" s="51">
        <f t="shared" ca="1" si="6"/>
        <v>-1.9406000000000034</v>
      </c>
      <c r="DN8" s="51">
        <f t="shared" ca="1" si="6"/>
        <v>6.7027999999999999</v>
      </c>
      <c r="DO8" s="51">
        <f t="shared" ca="1" si="6"/>
        <v>8.0126000000000026</v>
      </c>
      <c r="DP8" s="51">
        <f t="shared" ca="1" si="6"/>
        <v>0.2759999999999998</v>
      </c>
      <c r="DQ8" s="51">
        <f t="shared" ca="1" si="6"/>
        <v>-3.7719999999999985</v>
      </c>
      <c r="DR8" s="51">
        <f t="shared" ca="1" si="6"/>
        <v>-1.5598000000000027</v>
      </c>
      <c r="DS8" s="51">
        <f t="shared" ca="1" si="6"/>
        <v>6.6536000000000044</v>
      </c>
      <c r="DT8" s="51">
        <f t="shared" ca="1" si="6"/>
        <v>0.37199999999999989</v>
      </c>
      <c r="DU8" s="51">
        <f t="shared" ca="1" si="6"/>
        <v>6.1776000000000018</v>
      </c>
      <c r="DV8" s="51">
        <f t="shared" ca="1" si="6"/>
        <v>-1.8223999999999947</v>
      </c>
      <c r="DW8" s="51">
        <f t="shared" ca="1" si="6"/>
        <v>1.7730000000000032</v>
      </c>
      <c r="DX8" s="51">
        <f t="shared" ca="1" si="6"/>
        <v>7.987600000000004</v>
      </c>
      <c r="DY8" s="51">
        <f t="shared" ca="1" si="6"/>
        <v>8.5607999999999969</v>
      </c>
      <c r="DZ8" s="51">
        <f t="shared" ca="1" si="6"/>
        <v>9.2993999999999986</v>
      </c>
      <c r="EA8" s="51">
        <f t="shared" ca="1" si="6"/>
        <v>15.083599999999997</v>
      </c>
      <c r="EB8" s="51">
        <f t="shared" ca="1" si="6"/>
        <v>19.154199999999996</v>
      </c>
      <c r="EC8" s="51">
        <f t="shared" ca="1" si="6"/>
        <v>18.987600000000004</v>
      </c>
      <c r="ED8" s="51">
        <f t="shared" ca="1" si="6"/>
        <v>13.704000000000001</v>
      </c>
      <c r="EE8" s="51">
        <f t="shared" ca="1" si="6"/>
        <v>18.035599999999999</v>
      </c>
      <c r="EF8" s="51">
        <f t="shared" ref="EF8:EX8" ca="1" si="7">EF3-SUMIF($F$14:$F$269,$F8,EF14:EF269)</f>
        <v>21.201000000000001</v>
      </c>
      <c r="EG8" s="51">
        <f t="shared" ca="1" si="7"/>
        <v>21.201000000000001</v>
      </c>
      <c r="EH8" s="51">
        <f t="shared" ca="1" si="7"/>
        <v>27.060000000000002</v>
      </c>
      <c r="EI8" s="51">
        <f t="shared" ca="1" si="7"/>
        <v>23.060000000000002</v>
      </c>
      <c r="EJ8" s="51">
        <f t="shared" ca="1" si="7"/>
        <v>21.940000000000005</v>
      </c>
      <c r="EK8" s="51">
        <f t="shared" ca="1" si="7"/>
        <v>22.695999999999998</v>
      </c>
      <c r="EL8" s="51">
        <f t="shared" ca="1" si="7"/>
        <v>26.500000000000007</v>
      </c>
      <c r="EM8" s="51">
        <f t="shared" ca="1" si="7"/>
        <v>27.060000000000002</v>
      </c>
      <c r="EN8" s="51">
        <f t="shared" ca="1" si="7"/>
        <v>27.060000000000002</v>
      </c>
      <c r="EO8" s="51">
        <f t="shared" ca="1" si="7"/>
        <v>27.060000000000002</v>
      </c>
      <c r="EP8" s="51">
        <f t="shared" ca="1" si="7"/>
        <v>27.060000000000002</v>
      </c>
      <c r="EQ8" s="51">
        <f t="shared" ca="1" si="7"/>
        <v>15.495999999999995</v>
      </c>
      <c r="ER8" s="51">
        <f t="shared" ca="1" si="7"/>
        <v>27.060000000000002</v>
      </c>
      <c r="ES8" s="51">
        <f t="shared" ca="1" si="7"/>
        <v>27.060000000000002</v>
      </c>
      <c r="ET8" s="51">
        <f t="shared" ca="1" si="7"/>
        <v>27.060000000000002</v>
      </c>
      <c r="EU8" s="51">
        <f t="shared" ca="1" si="7"/>
        <v>27.060000000000002</v>
      </c>
      <c r="EV8" s="51">
        <f t="shared" ca="1" si="7"/>
        <v>27.060000000000002</v>
      </c>
      <c r="EW8" s="51">
        <f t="shared" ca="1" si="7"/>
        <v>9.8400000000000034</v>
      </c>
      <c r="EX8" s="51">
        <f t="shared" ca="1" si="7"/>
        <v>11.520000000000003</v>
      </c>
    </row>
    <row r="9" spans="1:154" ht="9.75" customHeight="1">
      <c r="A9" s="1132"/>
      <c r="B9" s="1135"/>
      <c r="C9" s="1135"/>
      <c r="D9" s="867"/>
      <c r="E9" s="1133"/>
      <c r="F9" s="87" t="s">
        <v>6</v>
      </c>
      <c r="G9" s="87"/>
      <c r="H9" s="51">
        <f t="shared" ref="H9:AM9" si="8">H4-SUMIF($F$14:$F$269,$F9,H14:H269)</f>
        <v>10.3885585246519</v>
      </c>
      <c r="I9" s="51">
        <f t="shared" ca="1" si="8"/>
        <v>10.388558524651856</v>
      </c>
      <c r="J9" s="51">
        <f t="shared" ca="1" si="8"/>
        <v>10.388558524651856</v>
      </c>
      <c r="K9" s="51">
        <f t="shared" ca="1" si="8"/>
        <v>8.1544599171998424</v>
      </c>
      <c r="L9" s="51">
        <f t="shared" ca="1" si="8"/>
        <v>10.388558524651856</v>
      </c>
      <c r="M9" s="51">
        <f t="shared" ca="1" si="8"/>
        <v>10.069401580730139</v>
      </c>
      <c r="N9" s="51">
        <f t="shared" ca="1" si="8"/>
        <v>10.388558524651856</v>
      </c>
      <c r="O9" s="51">
        <f t="shared" ca="1" si="8"/>
        <v>1.914941663530296</v>
      </c>
      <c r="P9" s="51">
        <f t="shared" ca="1" si="8"/>
        <v>9.4310876928867078</v>
      </c>
      <c r="Q9" s="51">
        <f t="shared" ca="1" si="8"/>
        <v>10.388558524651856</v>
      </c>
      <c r="R9" s="51">
        <f t="shared" ca="1" si="8"/>
        <v>9.2236356793375922</v>
      </c>
      <c r="S9" s="51">
        <f t="shared" ca="1" si="8"/>
        <v>4.5214151298456864</v>
      </c>
      <c r="T9" s="51">
        <f t="shared" ca="1" si="8"/>
        <v>6.4629281144147495</v>
      </c>
      <c r="U9" s="51">
        <f t="shared" ca="1" si="8"/>
        <v>8.4736168611215597</v>
      </c>
      <c r="V9" s="51">
        <f t="shared" ca="1" si="8"/>
        <v>5.1012420022581813</v>
      </c>
      <c r="W9" s="51">
        <f t="shared" ca="1" si="8"/>
        <v>5.9895370718855805</v>
      </c>
      <c r="X9" s="51">
        <f t="shared" ca="1" si="8"/>
        <v>3.2554761008656339</v>
      </c>
      <c r="Y9" s="51">
        <f t="shared" ca="1" si="8"/>
        <v>3.7395558901016122</v>
      </c>
      <c r="Z9" s="51">
        <f t="shared" ca="1" si="8"/>
        <v>1.4629281144147495</v>
      </c>
      <c r="AA9" s="51">
        <f t="shared" ca="1" si="8"/>
        <v>8.2661648475724441</v>
      </c>
      <c r="AB9" s="51">
        <f t="shared" ca="1" si="8"/>
        <v>4.4203989461798976</v>
      </c>
      <c r="AC9" s="51">
        <f t="shared" ca="1" si="8"/>
        <v>8.2661648475724441</v>
      </c>
      <c r="AD9" s="51">
        <f t="shared" ca="1" si="8"/>
        <v>5.7288671433948029</v>
      </c>
      <c r="AE9" s="51">
        <f t="shared" ca="1" si="8"/>
        <v>5.9363191569439184</v>
      </c>
      <c r="AF9" s="51">
        <f t="shared" ca="1" si="8"/>
        <v>5.9363191569439184</v>
      </c>
      <c r="AG9" s="51">
        <f t="shared" ca="1" si="8"/>
        <v>1.2554761008656339</v>
      </c>
      <c r="AH9" s="51">
        <f t="shared" ca="1" si="8"/>
        <v>2.6278509597290123</v>
      </c>
      <c r="AI9" s="51">
        <f t="shared" ca="1" si="8"/>
        <v>5.2661648475724441</v>
      </c>
      <c r="AJ9" s="51">
        <f t="shared" ca="1" si="8"/>
        <v>4.0587128340233285</v>
      </c>
      <c r="AK9" s="51">
        <f t="shared" ca="1" si="8"/>
        <v>3.8246142265713168</v>
      </c>
      <c r="AL9" s="51">
        <f t="shared" ca="1" si="8"/>
        <v>6.5853217914941595</v>
      </c>
      <c r="AM9" s="51">
        <f t="shared" ca="1" si="8"/>
        <v>6.7820850583364649</v>
      </c>
      <c r="AN9" s="51">
        <f t="shared" ref="AN9:BS9" ca="1" si="9">AN4-SUMIF($F$14:$F$269,$F9,AN14:AN269)</f>
        <v>8.9044787354158768</v>
      </c>
      <c r="AO9" s="51">
        <f t="shared" ca="1" si="9"/>
        <v>5.7448249905908879</v>
      </c>
      <c r="AP9" s="51">
        <f t="shared" ca="1" si="9"/>
        <v>7.212946932630782</v>
      </c>
      <c r="AQ9" s="51">
        <f t="shared" ca="1" si="9"/>
        <v>4.9895370718855805</v>
      </c>
      <c r="AR9" s="51">
        <f t="shared" ca="1" si="9"/>
        <v>7.7502446368084232</v>
      </c>
      <c r="AS9" s="51">
        <f t="shared" ca="1" si="9"/>
        <v>10.388558524651856</v>
      </c>
      <c r="AT9" s="51">
        <f t="shared" ca="1" si="9"/>
        <v>20.777117049303715</v>
      </c>
      <c r="AU9" s="51">
        <f t="shared" ca="1" si="9"/>
        <v>20.106962739932239</v>
      </c>
      <c r="AV9" s="51">
        <f t="shared" ca="1" si="9"/>
        <v>22.356943921716205</v>
      </c>
      <c r="AW9" s="239">
        <f t="shared" ca="1" si="9"/>
        <v>9.4151298456906201</v>
      </c>
      <c r="AX9" s="239">
        <f t="shared" ca="1" si="9"/>
        <v>13.181181783966869</v>
      </c>
      <c r="AY9" s="51">
        <f t="shared" ca="1" si="9"/>
        <v>17.665336846066978</v>
      </c>
      <c r="AZ9" s="51">
        <f t="shared" ca="1" si="9"/>
        <v>21.830334964245377</v>
      </c>
      <c r="BA9" s="51">
        <f t="shared" ca="1" si="9"/>
        <v>21.830334964245377</v>
      </c>
      <c r="BB9" s="51">
        <f t="shared" ca="1" si="9"/>
        <v>20.090929619872018</v>
      </c>
      <c r="BC9" s="51">
        <f t="shared" ca="1" si="9"/>
        <v>16.622882950696258</v>
      </c>
      <c r="BD9" s="51">
        <f t="shared" ca="1" si="9"/>
        <v>15.777117049303712</v>
      </c>
      <c r="BE9" s="51">
        <f t="shared" ca="1" si="9"/>
        <v>16.718630033872774</v>
      </c>
      <c r="BF9" s="51">
        <f t="shared" ca="1" si="9"/>
        <v>15.771847948814433</v>
      </c>
      <c r="BG9" s="51">
        <f t="shared" ca="1" si="9"/>
        <v>13.697403086187414</v>
      </c>
      <c r="BH9" s="51">
        <f t="shared" ca="1" si="9"/>
        <v>15.133609333835132</v>
      </c>
      <c r="BI9" s="51">
        <f t="shared" ca="1" si="9"/>
        <v>17.511253293187792</v>
      </c>
      <c r="BJ9" s="51">
        <f t="shared" ca="1" si="9"/>
        <v>17.192096349266077</v>
      </c>
      <c r="BK9" s="51">
        <f t="shared" ca="1" si="9"/>
        <v>22.48260444109896</v>
      </c>
      <c r="BL9" s="51">
        <f t="shared" ca="1" si="9"/>
        <v>18.330372600677443</v>
      </c>
      <c r="BM9" s="51">
        <f t="shared" ca="1" si="9"/>
        <v>19.176138502069993</v>
      </c>
      <c r="BN9" s="51">
        <f t="shared" ca="1" si="9"/>
        <v>13.191945803537809</v>
      </c>
      <c r="BO9" s="51">
        <f t="shared" ca="1" si="9"/>
        <v>8.755664283025963</v>
      </c>
      <c r="BP9" s="51">
        <f t="shared" ca="1" si="9"/>
        <v>18.23462551750093</v>
      </c>
      <c r="BQ9" s="51">
        <f t="shared" ca="1" si="9"/>
        <v>15.708016560030096</v>
      </c>
      <c r="BR9" s="51">
        <f t="shared" ca="1" si="9"/>
        <v>16.346330447873527</v>
      </c>
      <c r="BS9" s="51">
        <f t="shared" ca="1" si="9"/>
        <v>17.495295445991708</v>
      </c>
      <c r="BT9" s="51">
        <f t="shared" ref="BT9:CY9" ca="1" si="10">BT4-SUMIF($F$14:$F$269,$F9,BT14:BT269)</f>
        <v>22.192096349266077</v>
      </c>
      <c r="BU9" s="51">
        <f t="shared" ca="1" si="10"/>
        <v>19.479337598795624</v>
      </c>
      <c r="BV9" s="51">
        <f t="shared" ca="1" si="10"/>
        <v>12.410011290929607</v>
      </c>
      <c r="BW9" s="51">
        <f t="shared" ca="1" si="10"/>
        <v>20.021904403462536</v>
      </c>
      <c r="BX9" s="51">
        <f t="shared" ca="1" si="10"/>
        <v>20.325103500188167</v>
      </c>
      <c r="BY9" s="51">
        <f t="shared" ca="1" si="10"/>
        <v>19.160180654873908</v>
      </c>
      <c r="BZ9" s="51">
        <f t="shared" ca="1" si="10"/>
        <v>16.511178020323662</v>
      </c>
      <c r="CA9" s="51">
        <f t="shared" ca="1" si="10"/>
        <v>13.983455024463662</v>
      </c>
      <c r="CB9" s="51">
        <f t="shared" ca="1" si="10"/>
        <v>15.240933383515227</v>
      </c>
      <c r="CC9" s="51">
        <f t="shared" ca="1" si="10"/>
        <v>15.442002258185909</v>
      </c>
      <c r="CD9" s="51">
        <f t="shared" ca="1" si="10"/>
        <v>12.872788859616097</v>
      </c>
      <c r="CE9" s="51">
        <f t="shared" ca="1" si="10"/>
        <v>19.160180654873908</v>
      </c>
      <c r="CF9" s="51">
        <f t="shared" ca="1" si="10"/>
        <v>18.23462551750092</v>
      </c>
      <c r="CG9" s="51">
        <f t="shared" ca="1" si="10"/>
        <v>21.785728264960465</v>
      </c>
      <c r="CH9" s="51">
        <f t="shared" ca="1" si="10"/>
        <v>22.644260444109882</v>
      </c>
      <c r="CI9" s="51">
        <f t="shared" ca="1" si="10"/>
        <v>21.399548362815185</v>
      </c>
      <c r="CJ9" s="51">
        <f t="shared" ca="1" si="10"/>
        <v>19.037786977794493</v>
      </c>
      <c r="CK9" s="51">
        <f t="shared" ca="1" si="10"/>
        <v>19.77184794881444</v>
      </c>
      <c r="CL9" s="51">
        <f t="shared" ca="1" si="10"/>
        <v>20.106962739932239</v>
      </c>
      <c r="CM9" s="55">
        <f t="shared" ca="1" si="10"/>
        <v>21.75062100112908</v>
      </c>
      <c r="CN9" s="55">
        <f t="shared" ca="1" si="10"/>
        <v>23.59638690252163</v>
      </c>
      <c r="CO9" s="55">
        <f t="shared" ca="1" si="10"/>
        <v>23.70809183289423</v>
      </c>
      <c r="CP9" s="55">
        <f t="shared" ca="1" si="10"/>
        <v>23.516597666541202</v>
      </c>
      <c r="CQ9" s="90">
        <f t="shared" ca="1" si="10"/>
        <v>11.452465186300326</v>
      </c>
      <c r="CR9" s="207">
        <f t="shared" ca="1" si="10"/>
        <v>9.1549115543846327</v>
      </c>
      <c r="CS9" s="51">
        <f t="shared" ca="1" si="10"/>
        <v>8.8357546104629172</v>
      </c>
      <c r="CT9" s="51">
        <f t="shared" ca="1" si="10"/>
        <v>13.468724124952942</v>
      </c>
      <c r="CU9" s="51">
        <f t="shared" ca="1" si="10"/>
        <v>17.192096349266077</v>
      </c>
      <c r="CV9" s="51">
        <f t="shared" ca="1" si="10"/>
        <v>17.622958223560392</v>
      </c>
      <c r="CW9" s="239">
        <f t="shared" ca="1" si="10"/>
        <v>7.3406097101994678</v>
      </c>
      <c r="CX9" s="239">
        <f t="shared" ca="1" si="10"/>
        <v>13.181181783966869</v>
      </c>
      <c r="CY9" s="51">
        <f t="shared" ca="1" si="10"/>
        <v>8.7875799774181278</v>
      </c>
      <c r="CZ9" s="51">
        <f t="shared" ref="CZ9:EE9" ca="1" si="11">CZ4-SUMIF($F$14:$F$269,$F9,CZ14:CZ269)</f>
        <v>3.0271735039518113</v>
      </c>
      <c r="DA9" s="51">
        <f t="shared" ca="1" si="11"/>
        <v>-2.2919834399699042</v>
      </c>
      <c r="DB9" s="51">
        <f t="shared" ca="1" si="11"/>
        <v>-1.6536695521264733</v>
      </c>
      <c r="DC9" s="51">
        <f t="shared" ca="1" si="11"/>
        <v>33.942500000000003</v>
      </c>
      <c r="DD9" s="51">
        <f t="shared" ca="1" si="11"/>
        <v>32.052500000000002</v>
      </c>
      <c r="DE9" s="51">
        <f t="shared" ca="1" si="11"/>
        <v>35.382999999999996</v>
      </c>
      <c r="DF9" s="51">
        <f t="shared" ca="1" si="11"/>
        <v>34.325549999999993</v>
      </c>
      <c r="DG9" s="51">
        <f t="shared" ca="1" si="11"/>
        <v>18.210324999999994</v>
      </c>
      <c r="DH9" s="51">
        <f t="shared" ca="1" si="11"/>
        <v>16.842400000000001</v>
      </c>
      <c r="DI9" s="51">
        <f t="shared" ca="1" si="11"/>
        <v>5.8950250000000004</v>
      </c>
      <c r="DJ9" s="51">
        <f t="shared" ca="1" si="11"/>
        <v>8.8240249999999989</v>
      </c>
      <c r="DK9" s="51">
        <f t="shared" ca="1" si="11"/>
        <v>3.8950250000000004</v>
      </c>
      <c r="DL9" s="51">
        <f t="shared" ca="1" si="11"/>
        <v>2.1209500000000006</v>
      </c>
      <c r="DM9" s="51">
        <f t="shared" ca="1" si="11"/>
        <v>5.6633749999999985</v>
      </c>
      <c r="DN9" s="51">
        <f t="shared" ca="1" si="11"/>
        <v>1.4049499999999995</v>
      </c>
      <c r="DO9" s="51">
        <f t="shared" ca="1" si="11"/>
        <v>-1.2190000000000012</v>
      </c>
      <c r="DP9" s="51">
        <f t="shared" ca="1" si="11"/>
        <v>0.19887499999999747</v>
      </c>
      <c r="DQ9" s="51">
        <f t="shared" ca="1" si="11"/>
        <v>-5.9550000000001546E-2</v>
      </c>
      <c r="DR9" s="51">
        <f t="shared" ca="1" si="11"/>
        <v>-0.57250000000000156</v>
      </c>
      <c r="DS9" s="51">
        <f t="shared" ca="1" si="11"/>
        <v>-0.1049749999999996</v>
      </c>
      <c r="DT9" s="51">
        <f t="shared" ca="1" si="11"/>
        <v>-0.85227500000000056</v>
      </c>
      <c r="DU9" s="51">
        <f t="shared" ca="1" si="11"/>
        <v>0.19195000000000029</v>
      </c>
      <c r="DV9" s="51">
        <f t="shared" ca="1" si="11"/>
        <v>1.5668000000000006</v>
      </c>
      <c r="DW9" s="51">
        <f t="shared" ca="1" si="11"/>
        <v>0.19195000000000029</v>
      </c>
      <c r="DX9" s="51">
        <f t="shared" ca="1" si="11"/>
        <v>-0.20155000000000101</v>
      </c>
      <c r="DY9" s="51">
        <f t="shared" ca="1" si="11"/>
        <v>1.0824499999999979</v>
      </c>
      <c r="DZ9" s="51">
        <f t="shared" ca="1" si="11"/>
        <v>-0.1049749999999996</v>
      </c>
      <c r="EA9" s="51">
        <f t="shared" ca="1" si="11"/>
        <v>-5.9550000000001546E-2</v>
      </c>
      <c r="EB9" s="51">
        <f t="shared" ca="1" si="11"/>
        <v>-0.33662500000000151</v>
      </c>
      <c r="EC9" s="51">
        <f t="shared" ca="1" si="11"/>
        <v>0.85952499999999787</v>
      </c>
      <c r="ED9" s="51">
        <f t="shared" ca="1" si="11"/>
        <v>0.35200000000000031</v>
      </c>
      <c r="EE9" s="51">
        <f t="shared" ca="1" si="11"/>
        <v>0.90494999999999948</v>
      </c>
      <c r="EF9" s="51">
        <f t="shared" ref="EF9:EX9" ca="1" si="12">EF4-SUMIF($F$14:$F$269,$F9,EF14:EF269)</f>
        <v>0.3950250000000004</v>
      </c>
      <c r="EG9" s="51">
        <f t="shared" ca="1" si="12"/>
        <v>0.94044999999999845</v>
      </c>
      <c r="EH9" s="51">
        <f t="shared" ca="1" si="12"/>
        <v>6.7379999999999995</v>
      </c>
      <c r="EI9" s="51">
        <f t="shared" ca="1" si="12"/>
        <v>10.076999999999998</v>
      </c>
      <c r="EJ9" s="51">
        <f t="shared" ca="1" si="12"/>
        <v>12.576999999999998</v>
      </c>
      <c r="EK9" s="51">
        <f t="shared" ca="1" si="12"/>
        <v>15.006499999999999</v>
      </c>
      <c r="EL9" s="51">
        <f t="shared" ca="1" si="12"/>
        <v>8.1475000000000009</v>
      </c>
      <c r="EM9" s="51">
        <f t="shared" ca="1" si="12"/>
        <v>9.1869999999999994</v>
      </c>
      <c r="EN9" s="51">
        <f t="shared" ca="1" si="12"/>
        <v>14.506499999999999</v>
      </c>
      <c r="EO9" s="51">
        <f t="shared" ca="1" si="12"/>
        <v>15.006499999999999</v>
      </c>
      <c r="EP9" s="51">
        <f t="shared" ca="1" si="12"/>
        <v>15.506499999999999</v>
      </c>
      <c r="EQ9" s="51">
        <f t="shared" ca="1" si="12"/>
        <v>10.576499999999998</v>
      </c>
      <c r="ER9" s="51">
        <f t="shared" ca="1" si="12"/>
        <v>20.006499999999999</v>
      </c>
      <c r="ES9" s="51">
        <f t="shared" ca="1" si="12"/>
        <v>20.006499999999999</v>
      </c>
      <c r="ET9" s="51">
        <f t="shared" ca="1" si="12"/>
        <v>20.006499999999999</v>
      </c>
      <c r="EU9" s="51">
        <f t="shared" ca="1" si="12"/>
        <v>14.147500000000001</v>
      </c>
      <c r="EV9" s="51">
        <f t="shared" ca="1" si="12"/>
        <v>20.506499999999999</v>
      </c>
      <c r="EW9" s="51">
        <f t="shared" ca="1" si="12"/>
        <v>7.5600000000000005</v>
      </c>
      <c r="EX9" s="51">
        <f t="shared" ca="1" si="12"/>
        <v>7.5600000000000005</v>
      </c>
    </row>
    <row r="10" spans="1:154" ht="9.75" customHeight="1">
      <c r="A10" s="1132"/>
      <c r="B10" s="1135"/>
      <c r="C10" s="1135"/>
      <c r="D10" s="867"/>
      <c r="E10" s="1133"/>
      <c r="F10" s="87" t="s">
        <v>7</v>
      </c>
      <c r="G10" s="87"/>
      <c r="H10" s="51">
        <f t="shared" ref="H10:AM10" si="13">H5-SUMIF($F$14:$F$269,$F10,H14:H269)</f>
        <v>21.241747572815544</v>
      </c>
      <c r="I10" s="51">
        <f t="shared" ca="1" si="13"/>
        <v>21.241747572815544</v>
      </c>
      <c r="J10" s="51">
        <f t="shared" ca="1" si="13"/>
        <v>21.241747572815544</v>
      </c>
      <c r="K10" s="51">
        <f t="shared" ca="1" si="13"/>
        <v>16.673629815220803</v>
      </c>
      <c r="L10" s="51">
        <f t="shared" ca="1" si="13"/>
        <v>21.241747572815544</v>
      </c>
      <c r="M10" s="51">
        <f t="shared" ca="1" si="13"/>
        <v>21.241747572815544</v>
      </c>
      <c r="N10" s="51">
        <f t="shared" ca="1" si="13"/>
        <v>21.241747572815544</v>
      </c>
      <c r="O10" s="51">
        <f t="shared" ca="1" si="13"/>
        <v>8.9956780457250307</v>
      </c>
      <c r="P10" s="51">
        <f t="shared" ca="1" si="13"/>
        <v>18.395458816160364</v>
      </c>
      <c r="Q10" s="51">
        <f t="shared" ca="1" si="13"/>
        <v>18.623864704040098</v>
      </c>
      <c r="R10" s="51">
        <f t="shared" ca="1" si="13"/>
        <v>17.81565925461949</v>
      </c>
      <c r="S10" s="51">
        <f t="shared" ca="1" si="13"/>
        <v>14.196304415909811</v>
      </c>
      <c r="T10" s="51">
        <f t="shared" ca="1" si="13"/>
        <v>17.692671468838093</v>
      </c>
      <c r="U10" s="51">
        <f t="shared" ca="1" si="13"/>
        <v>19.853742561854069</v>
      </c>
      <c r="V10" s="51">
        <f t="shared" ca="1" si="13"/>
        <v>17.587253366739755</v>
      </c>
      <c r="W10" s="51">
        <f t="shared" ca="1" si="13"/>
        <v>16.937175070466658</v>
      </c>
      <c r="X10" s="51">
        <f t="shared" ca="1" si="13"/>
        <v>19.730754776072672</v>
      </c>
      <c r="Y10" s="51">
        <f t="shared" ca="1" si="13"/>
        <v>15.082148449733804</v>
      </c>
      <c r="Z10" s="51">
        <f t="shared" ca="1" si="13"/>
        <v>7.0425931725649953</v>
      </c>
      <c r="AA10" s="51">
        <f t="shared" ca="1" si="13"/>
        <v>11.515502662073295</v>
      </c>
      <c r="AB10" s="51">
        <f t="shared" ca="1" si="13"/>
        <v>14.027967428750404</v>
      </c>
      <c r="AC10" s="51">
        <f t="shared" ca="1" si="13"/>
        <v>11.814187284685261</v>
      </c>
      <c r="AD10" s="51">
        <f t="shared" ca="1" si="13"/>
        <v>12.354431569057322</v>
      </c>
      <c r="AE10" s="51">
        <f t="shared" ca="1" si="13"/>
        <v>17.393986846226127</v>
      </c>
      <c r="AF10" s="51">
        <f t="shared" ca="1" si="13"/>
        <v>16.585781396805519</v>
      </c>
      <c r="AG10" s="51">
        <f t="shared" ca="1" si="13"/>
        <v>17.86836830566866</v>
      </c>
      <c r="AH10" s="51">
        <f t="shared" ca="1" si="13"/>
        <v>16.691199498903863</v>
      </c>
      <c r="AI10" s="51">
        <f t="shared" ca="1" si="13"/>
        <v>11.462793611024125</v>
      </c>
      <c r="AJ10" s="51">
        <f t="shared" ca="1" si="13"/>
        <v>13.096774193548399</v>
      </c>
      <c r="AK10" s="51">
        <f t="shared" ca="1" si="13"/>
        <v>9.0381772627623</v>
      </c>
      <c r="AL10" s="51">
        <f t="shared" ca="1" si="13"/>
        <v>13.448167867209531</v>
      </c>
      <c r="AM10" s="51">
        <f t="shared" ca="1" si="13"/>
        <v>16.096774193548399</v>
      </c>
      <c r="AN10" s="51">
        <f t="shared" ref="AN10:BS10" ca="1" si="14">AN5-SUMIF($F$14:$F$269,$F10,AN14:AN269)</f>
        <v>15.516974632007528</v>
      </c>
      <c r="AO10" s="51">
        <f t="shared" ca="1" si="14"/>
        <v>14.23438772314439</v>
      </c>
      <c r="AP10" s="51">
        <f t="shared" ca="1" si="14"/>
        <v>14.47741935483872</v>
      </c>
      <c r="AQ10" s="51">
        <f t="shared" ca="1" si="14"/>
        <v>13.071844660194181</v>
      </c>
      <c r="AR10" s="51">
        <f t="shared" ca="1" si="14"/>
        <v>18.448167867209534</v>
      </c>
      <c r="AS10" s="51">
        <f t="shared" ca="1" si="14"/>
        <v>17.393986846226127</v>
      </c>
      <c r="AT10" s="51">
        <f t="shared" ca="1" si="14"/>
        <v>18.448167867209534</v>
      </c>
      <c r="AU10" s="51">
        <f t="shared" ca="1" si="14"/>
        <v>16.814187284685261</v>
      </c>
      <c r="AV10" s="51">
        <f t="shared" ca="1" si="14"/>
        <v>16.814187284685261</v>
      </c>
      <c r="AW10" s="239">
        <f t="shared" ca="1" si="14"/>
        <v>7.9063576573755139</v>
      </c>
      <c r="AX10" s="239">
        <f t="shared" ca="1" si="14"/>
        <v>12.281208894456631</v>
      </c>
      <c r="AY10" s="51">
        <f t="shared" ca="1" si="14"/>
        <v>14.705825242718454</v>
      </c>
      <c r="AZ10" s="51">
        <f t="shared" ca="1" si="14"/>
        <v>20.082148449733804</v>
      </c>
      <c r="BA10" s="51">
        <f t="shared" ca="1" si="14"/>
        <v>20.082148449733804</v>
      </c>
      <c r="BB10" s="51">
        <f t="shared" ca="1" si="14"/>
        <v>18.852270591919837</v>
      </c>
      <c r="BC10" s="51">
        <f t="shared" ca="1" si="14"/>
        <v>14.027967428750404</v>
      </c>
      <c r="BD10" s="51">
        <f t="shared" ca="1" si="14"/>
        <v>12.270999060444733</v>
      </c>
      <c r="BE10" s="51">
        <f t="shared" ca="1" si="14"/>
        <v>10.074788600062645</v>
      </c>
      <c r="BF10" s="51">
        <f t="shared" ca="1" si="14"/>
        <v>12.411556529909188</v>
      </c>
      <c r="BG10" s="51">
        <f t="shared" ca="1" si="14"/>
        <v>14.273943000313196</v>
      </c>
      <c r="BH10" s="51">
        <f t="shared" ca="1" si="14"/>
        <v>8.6941434387723255</v>
      </c>
      <c r="BI10" s="51">
        <f t="shared" ca="1" si="14"/>
        <v>9.5023488881929339</v>
      </c>
      <c r="BJ10" s="51">
        <f t="shared" ca="1" si="14"/>
        <v>7.8683683056686604</v>
      </c>
      <c r="BK10" s="51">
        <f t="shared" ca="1" si="14"/>
        <v>7.9913560914500579</v>
      </c>
      <c r="BL10" s="51">
        <f t="shared" ca="1" si="14"/>
        <v>7.8683683056686604</v>
      </c>
      <c r="BM10" s="51">
        <f t="shared" ca="1" si="14"/>
        <v>9.976730347635467</v>
      </c>
      <c r="BN10" s="51">
        <f t="shared" ca="1" si="14"/>
        <v>4.4774193548387196</v>
      </c>
      <c r="BO10" s="51">
        <f t="shared" ca="1" si="14"/>
        <v>-1.2502975258377642</v>
      </c>
      <c r="BP10" s="51">
        <f t="shared" ca="1" si="14"/>
        <v>7.7453805198872629</v>
      </c>
      <c r="BQ10" s="51">
        <f t="shared" ca="1" si="14"/>
        <v>10.082148449733804</v>
      </c>
      <c r="BR10" s="51">
        <f t="shared" ca="1" si="14"/>
        <v>9.3793611024115364</v>
      </c>
      <c r="BS10" s="51">
        <f t="shared" ca="1" si="14"/>
        <v>7.9913560914500579</v>
      </c>
      <c r="BT10" s="51">
        <f t="shared" ref="BT10:CY10" ca="1" si="15">BT5-SUMIF($F$14:$F$269,$F10,BT14:BT269)</f>
        <v>12.745380519887263</v>
      </c>
      <c r="BU10" s="51">
        <f t="shared" ca="1" si="15"/>
        <v>13.448167867209534</v>
      </c>
      <c r="BV10" s="51">
        <f t="shared" ca="1" si="15"/>
        <v>5.5769495772001321</v>
      </c>
      <c r="BW10" s="51">
        <f t="shared" ca="1" si="15"/>
        <v>11.70876918258692</v>
      </c>
      <c r="BX10" s="51">
        <f t="shared" ca="1" si="15"/>
        <v>12.28856874412779</v>
      </c>
      <c r="BY10" s="51">
        <f t="shared" ca="1" si="15"/>
        <v>12.393986846226131</v>
      </c>
      <c r="BZ10" s="51">
        <f t="shared" ca="1" si="15"/>
        <v>11.585781396805519</v>
      </c>
      <c r="CA10" s="51">
        <f t="shared" ca="1" si="15"/>
        <v>13.086232383338565</v>
      </c>
      <c r="CB10" s="51">
        <f t="shared" ca="1" si="15"/>
        <v>15.581697463200761</v>
      </c>
      <c r="CC10" s="51">
        <f t="shared" ca="1" si="15"/>
        <v>15.34274976511119</v>
      </c>
      <c r="CD10" s="51">
        <f t="shared" ca="1" si="15"/>
        <v>8.5959912308174218</v>
      </c>
      <c r="CE10" s="51">
        <f t="shared" ca="1" si="15"/>
        <v>15.92254932665206</v>
      </c>
      <c r="CF10" s="51">
        <f t="shared" ca="1" si="15"/>
        <v>16.88740995928595</v>
      </c>
      <c r="CG10" s="51">
        <f t="shared" ca="1" si="15"/>
        <v>16.462223614155977</v>
      </c>
      <c r="CH10" s="51">
        <f t="shared" ca="1" si="15"/>
        <v>14.937175070466655</v>
      </c>
      <c r="CI10" s="51">
        <f t="shared" ca="1" si="15"/>
        <v>15.025023488881942</v>
      </c>
      <c r="CJ10" s="51">
        <f t="shared" ca="1" si="15"/>
        <v>14.585781396805519</v>
      </c>
      <c r="CK10" s="51">
        <f t="shared" ca="1" si="15"/>
        <v>17.273943000313196</v>
      </c>
      <c r="CL10" s="51">
        <f t="shared" ca="1" si="15"/>
        <v>15.956216724083944</v>
      </c>
      <c r="CM10" s="55">
        <f t="shared" ca="1" si="15"/>
        <v>16.219761979329792</v>
      </c>
      <c r="CN10" s="55">
        <f t="shared" ca="1" si="15"/>
        <v>16.973786407767001</v>
      </c>
      <c r="CO10" s="55">
        <f t="shared" ca="1" si="15"/>
        <v>15.462793611024125</v>
      </c>
      <c r="CP10" s="55">
        <f t="shared" ca="1" si="15"/>
        <v>13.339805825242728</v>
      </c>
      <c r="CQ10" s="90">
        <f t="shared" ca="1" si="15"/>
        <v>4.4495458816160403</v>
      </c>
      <c r="CR10" s="207">
        <f t="shared" ca="1" si="15"/>
        <v>13.339805825242728</v>
      </c>
      <c r="CS10" s="51">
        <f t="shared" ca="1" si="15"/>
        <v>14.973786407767001</v>
      </c>
      <c r="CT10" s="51">
        <f t="shared" ca="1" si="15"/>
        <v>5.3398058252427276</v>
      </c>
      <c r="CU10" s="51">
        <f t="shared" ca="1" si="15"/>
        <v>6.3939868462261273</v>
      </c>
      <c r="CV10" s="51">
        <f t="shared" ca="1" si="15"/>
        <v>4.63701847792046</v>
      </c>
      <c r="CW10" s="239">
        <f t="shared" ca="1" si="15"/>
        <v>4.9195114312558763</v>
      </c>
      <c r="CX10" s="239">
        <f t="shared" ca="1" si="15"/>
        <v>12.281208894456631</v>
      </c>
      <c r="CY10" s="51">
        <f t="shared" ca="1" si="15"/>
        <v>-0.29417475728154585</v>
      </c>
      <c r="CZ10" s="51">
        <f t="shared" ref="CZ10:EE10" ca="1" si="16">CZ5-SUMIF($F$14:$F$269,$F10,CZ14:CZ269)</f>
        <v>15.082148449733804</v>
      </c>
      <c r="DA10" s="51">
        <f t="shared" ca="1" si="16"/>
        <v>15.082148449733804</v>
      </c>
      <c r="DB10" s="51">
        <f t="shared" ca="1" si="16"/>
        <v>-6.1477294080801634</v>
      </c>
      <c r="DC10" s="51">
        <f t="shared" ca="1" si="16"/>
        <v>-5.9720325712495956</v>
      </c>
      <c r="DD10" s="51">
        <f t="shared" ca="1" si="16"/>
        <v>-7.7290009395552666</v>
      </c>
      <c r="DE10" s="51">
        <f t="shared" ca="1" si="16"/>
        <v>-9.9252113999373552</v>
      </c>
      <c r="DF10" s="51">
        <f t="shared" ca="1" si="16"/>
        <v>12.799823050422809</v>
      </c>
      <c r="DG10" s="51">
        <f t="shared" ca="1" si="16"/>
        <v>11.382851550266217</v>
      </c>
      <c r="DH10" s="51">
        <f t="shared" ca="1" si="16"/>
        <v>11.890021922956477</v>
      </c>
      <c r="DI10" s="51">
        <f t="shared" ca="1" si="16"/>
        <v>18.803749999999997</v>
      </c>
      <c r="DJ10" s="51">
        <f t="shared" ca="1" si="16"/>
        <v>18.673749999999998</v>
      </c>
      <c r="DK10" s="51">
        <f t="shared" ca="1" si="16"/>
        <v>15.673749999999998</v>
      </c>
      <c r="DL10" s="51">
        <f t="shared" ca="1" si="16"/>
        <v>6.3026249999999955</v>
      </c>
      <c r="DM10" s="51">
        <f t="shared" ca="1" si="16"/>
        <v>14.803749999999997</v>
      </c>
      <c r="DN10" s="51">
        <f t="shared" ca="1" si="16"/>
        <v>16.445124999999997</v>
      </c>
      <c r="DO10" s="51">
        <f t="shared" ca="1" si="16"/>
        <v>8.0250000000000004</v>
      </c>
      <c r="DP10" s="51">
        <f t="shared" ca="1" si="16"/>
        <v>9.0973749999999978</v>
      </c>
      <c r="DQ10" s="51">
        <f t="shared" ca="1" si="16"/>
        <v>4.8687499999999986</v>
      </c>
      <c r="DR10" s="51">
        <f t="shared" ca="1" si="16"/>
        <v>1.2712499999999984</v>
      </c>
      <c r="DS10" s="51">
        <f t="shared" ca="1" si="16"/>
        <v>0.33624999999999616</v>
      </c>
      <c r="DT10" s="51">
        <f t="shared" ca="1" si="16"/>
        <v>-6.9567499999999978</v>
      </c>
      <c r="DU10" s="51">
        <f t="shared" ca="1" si="16"/>
        <v>11.141249999999999</v>
      </c>
      <c r="DV10" s="51">
        <f t="shared" ca="1" si="16"/>
        <v>3.7285000000000004</v>
      </c>
      <c r="DW10" s="51">
        <f t="shared" ca="1" si="16"/>
        <v>5.7387499999999996</v>
      </c>
      <c r="DX10" s="51">
        <f t="shared" ca="1" si="16"/>
        <v>0.72850000000000037</v>
      </c>
      <c r="DY10" s="51">
        <f t="shared" ca="1" si="16"/>
        <v>6.2712499999999984</v>
      </c>
      <c r="DZ10" s="51">
        <f t="shared" ca="1" si="16"/>
        <v>4.1623750000000008</v>
      </c>
      <c r="EA10" s="51">
        <f t="shared" ca="1" si="16"/>
        <v>6.1623750000000008</v>
      </c>
      <c r="EB10" s="51">
        <f t="shared" ca="1" si="16"/>
        <v>14.738749999999996</v>
      </c>
      <c r="EC10" s="51">
        <f t="shared" ca="1" si="16"/>
        <v>13.336249999999998</v>
      </c>
      <c r="ED10" s="51">
        <f t="shared" ca="1" si="16"/>
        <v>7.8950000000000031</v>
      </c>
      <c r="EE10" s="51">
        <f t="shared" ca="1" si="16"/>
        <v>18.445124999999997</v>
      </c>
      <c r="EF10" s="51">
        <f t="shared" ref="EF10:EX10" ca="1" si="17">EF5-SUMIF($F$14:$F$269,$F10,EF14:EF269)</f>
        <v>18.445124999999997</v>
      </c>
      <c r="EG10" s="51">
        <f t="shared" ca="1" si="17"/>
        <v>14.564874999999999</v>
      </c>
      <c r="EH10" s="51">
        <f t="shared" ca="1" si="17"/>
        <v>18.017499999999998</v>
      </c>
      <c r="EI10" s="51">
        <f t="shared" ca="1" si="17"/>
        <v>22.024999999999999</v>
      </c>
      <c r="EJ10" s="51">
        <f t="shared" ca="1" si="17"/>
        <v>27.032499999999999</v>
      </c>
      <c r="EK10" s="51">
        <f t="shared" ca="1" si="17"/>
        <v>27.582499999999996</v>
      </c>
      <c r="EL10" s="51">
        <f t="shared" ca="1" si="17"/>
        <v>28.132499999999997</v>
      </c>
      <c r="EM10" s="51">
        <f t="shared" ca="1" si="17"/>
        <v>27.774999999999999</v>
      </c>
      <c r="EN10" s="51">
        <f t="shared" ca="1" si="17"/>
        <v>23.017499999999998</v>
      </c>
      <c r="EO10" s="51">
        <f t="shared" ca="1" si="17"/>
        <v>25.574999999999999</v>
      </c>
      <c r="EP10" s="51">
        <f t="shared" ca="1" si="17"/>
        <v>25.574999999999999</v>
      </c>
      <c r="EQ10" s="51">
        <f t="shared" ca="1" si="17"/>
        <v>16.967499999999998</v>
      </c>
      <c r="ER10" s="51">
        <f t="shared" ca="1" si="17"/>
        <v>28.132499999999997</v>
      </c>
      <c r="ES10" s="51">
        <f t="shared" ca="1" si="17"/>
        <v>28.132499999999997</v>
      </c>
      <c r="ET10" s="51">
        <f t="shared" ca="1" si="17"/>
        <v>28.132499999999997</v>
      </c>
      <c r="EU10" s="51">
        <f t="shared" ca="1" si="17"/>
        <v>25.574999999999999</v>
      </c>
      <c r="EV10" s="51">
        <f t="shared" ca="1" si="17"/>
        <v>25.574999999999999</v>
      </c>
      <c r="EW10" s="51">
        <f t="shared" ca="1" si="17"/>
        <v>13.200000000000001</v>
      </c>
      <c r="EX10" s="51">
        <f t="shared" ca="1" si="17"/>
        <v>11.55</v>
      </c>
    </row>
    <row r="11" spans="1:154" ht="9.75" customHeight="1">
      <c r="A11" s="1132"/>
      <c r="B11" s="1135"/>
      <c r="C11" s="1135"/>
      <c r="D11" s="867"/>
      <c r="E11" s="1133"/>
      <c r="F11" s="87" t="s">
        <v>8</v>
      </c>
      <c r="G11" s="87"/>
      <c r="H11" s="51">
        <f t="shared" ref="H11:AM11" si="18">H6-SUMIF($F$14:$F$269,$F11,H14:H269)</f>
        <v>7.6374999999999993</v>
      </c>
      <c r="I11" s="51">
        <f t="shared" ca="1" si="18"/>
        <v>7.6374999999999993</v>
      </c>
      <c r="J11" s="51">
        <f t="shared" ca="1" si="18"/>
        <v>7.6374999999999993</v>
      </c>
      <c r="K11" s="51">
        <f t="shared" ca="1" si="18"/>
        <v>5.8874999999999993</v>
      </c>
      <c r="L11" s="51">
        <f t="shared" ca="1" si="18"/>
        <v>7.6374999999999993</v>
      </c>
      <c r="M11" s="51">
        <f t="shared" ca="1" si="18"/>
        <v>7.6374999999999993</v>
      </c>
      <c r="N11" s="51">
        <f t="shared" ca="1" si="18"/>
        <v>7.6374999999999993</v>
      </c>
      <c r="O11" s="51">
        <f t="shared" ca="1" si="18"/>
        <v>4.75</v>
      </c>
      <c r="P11" s="51">
        <f t="shared" ca="1" si="18"/>
        <v>7.6374999999999993</v>
      </c>
      <c r="Q11" s="51">
        <f t="shared" ca="1" si="18"/>
        <v>6.71</v>
      </c>
      <c r="R11" s="51">
        <f t="shared" ca="1" si="18"/>
        <v>6.9374999999999991</v>
      </c>
      <c r="S11" s="51">
        <f t="shared" ca="1" si="18"/>
        <v>4.8549999999999995</v>
      </c>
      <c r="T11" s="51">
        <f t="shared" ca="1" si="18"/>
        <v>6.9374999999999991</v>
      </c>
      <c r="U11" s="51">
        <f t="shared" ca="1" si="18"/>
        <v>7.41</v>
      </c>
      <c r="V11" s="51">
        <f t="shared" ca="1" si="18"/>
        <v>7.6374999999999993</v>
      </c>
      <c r="W11" s="51">
        <f t="shared" ca="1" si="18"/>
        <v>7.2874999999999996</v>
      </c>
      <c r="X11" s="51">
        <f t="shared" ca="1" si="18"/>
        <v>7.6374999999999993</v>
      </c>
      <c r="Y11" s="51">
        <f t="shared" ca="1" si="18"/>
        <v>7.6374999999999993</v>
      </c>
      <c r="Z11" s="51">
        <f t="shared" ca="1" si="18"/>
        <v>7.6374999999999993</v>
      </c>
      <c r="AA11" s="51">
        <f t="shared" ca="1" si="18"/>
        <v>6.01</v>
      </c>
      <c r="AB11" s="51">
        <f t="shared" ca="1" si="18"/>
        <v>6.01</v>
      </c>
      <c r="AC11" s="51">
        <f t="shared" ca="1" si="18"/>
        <v>6.71</v>
      </c>
      <c r="AD11" s="51">
        <f t="shared" ca="1" si="18"/>
        <v>4.3825000000000003</v>
      </c>
      <c r="AE11" s="51">
        <f t="shared" ca="1" si="18"/>
        <v>7.6374999999999993</v>
      </c>
      <c r="AF11" s="51">
        <f t="shared" ca="1" si="18"/>
        <v>7.6374999999999993</v>
      </c>
      <c r="AG11" s="51">
        <f t="shared" ca="1" si="18"/>
        <v>7.6374999999999993</v>
      </c>
      <c r="AH11" s="51">
        <f t="shared" ca="1" si="18"/>
        <v>7.0599999999999987</v>
      </c>
      <c r="AI11" s="51">
        <f t="shared" ca="1" si="18"/>
        <v>7.4099999999999984</v>
      </c>
      <c r="AJ11" s="51">
        <f t="shared" ca="1" si="18"/>
        <v>7.1824999999999983</v>
      </c>
      <c r="AK11" s="51">
        <f t="shared" ca="1" si="18"/>
        <v>3.7875000000000005</v>
      </c>
      <c r="AL11" s="51">
        <f t="shared" ca="1" si="18"/>
        <v>5.6374999999999993</v>
      </c>
      <c r="AM11" s="51">
        <f t="shared" ca="1" si="18"/>
        <v>5.6374999999999993</v>
      </c>
      <c r="AN11" s="51">
        <f t="shared" ref="AN11:BS11" ca="1" si="19">AN6-SUMIF($F$14:$F$269,$F11,AN14:AN269)</f>
        <v>6.2874999999999996</v>
      </c>
      <c r="AO11" s="51">
        <f t="shared" ca="1" si="19"/>
        <v>5.5</v>
      </c>
      <c r="AP11" s="51">
        <f t="shared" ca="1" si="19"/>
        <v>4.66</v>
      </c>
      <c r="AQ11" s="51">
        <f t="shared" ca="1" si="19"/>
        <v>3.6100000000000003</v>
      </c>
      <c r="AR11" s="51">
        <f t="shared" ca="1" si="19"/>
        <v>5.01</v>
      </c>
      <c r="AS11" s="51">
        <f t="shared" ca="1" si="19"/>
        <v>5.9374999999999991</v>
      </c>
      <c r="AT11" s="51">
        <f t="shared" ca="1" si="19"/>
        <v>7.2874999999999996</v>
      </c>
      <c r="AU11" s="51">
        <f t="shared" ca="1" si="19"/>
        <v>7.2874999999999996</v>
      </c>
      <c r="AV11" s="51">
        <f t="shared" ca="1" si="19"/>
        <v>6.9374999999999991</v>
      </c>
      <c r="AW11" s="239">
        <f t="shared" ca="1" si="19"/>
        <v>2.2050000000000001</v>
      </c>
      <c r="AX11" s="239">
        <f t="shared" ca="1" si="19"/>
        <v>3.4825000000000004</v>
      </c>
      <c r="AY11" s="51">
        <f t="shared" ca="1" si="19"/>
        <v>5.5374999999999996</v>
      </c>
      <c r="AZ11" s="51">
        <f t="shared" ca="1" si="19"/>
        <v>7.4099999999999984</v>
      </c>
      <c r="BA11" s="51">
        <f t="shared" ca="1" si="19"/>
        <v>6.71</v>
      </c>
      <c r="BB11" s="51">
        <f t="shared" ca="1" si="19"/>
        <v>6.36</v>
      </c>
      <c r="BC11" s="51">
        <f t="shared" ca="1" si="19"/>
        <v>6.2374999999999998</v>
      </c>
      <c r="BD11" s="51">
        <f t="shared" ca="1" si="19"/>
        <v>5.66</v>
      </c>
      <c r="BE11" s="51">
        <f t="shared" ca="1" si="19"/>
        <v>7.0599999999999987</v>
      </c>
      <c r="BF11" s="51">
        <f t="shared" ca="1" si="19"/>
        <v>7.2874999999999996</v>
      </c>
      <c r="BG11" s="51">
        <f t="shared" ca="1" si="19"/>
        <v>6.5874999999999995</v>
      </c>
      <c r="BH11" s="51">
        <f t="shared" ca="1" si="19"/>
        <v>4.2874999999999996</v>
      </c>
      <c r="BI11" s="51">
        <f t="shared" ca="1" si="19"/>
        <v>2.6374999999999993</v>
      </c>
      <c r="BJ11" s="51">
        <f t="shared" ca="1" si="19"/>
        <v>0.63749999999999929</v>
      </c>
      <c r="BK11" s="51">
        <f t="shared" ca="1" si="19"/>
        <v>0.63749999999999929</v>
      </c>
      <c r="BL11" s="51">
        <f t="shared" ca="1" si="19"/>
        <v>0.63749999999999929</v>
      </c>
      <c r="BM11" s="51">
        <f t="shared" ca="1" si="19"/>
        <v>5.6374999999999993</v>
      </c>
      <c r="BN11" s="51">
        <f t="shared" ca="1" si="19"/>
        <v>4.4875000000000007</v>
      </c>
      <c r="BO11" s="51">
        <f t="shared" ca="1" si="19"/>
        <v>3.6999999999999993</v>
      </c>
      <c r="BP11" s="51">
        <f t="shared" ca="1" si="19"/>
        <v>4.6100000000000003</v>
      </c>
      <c r="BQ11" s="51">
        <f t="shared" ca="1" si="19"/>
        <v>5.8874999999999993</v>
      </c>
      <c r="BR11" s="51">
        <f t="shared" ca="1" si="19"/>
        <v>7.2874999999999996</v>
      </c>
      <c r="BS11" s="51">
        <f t="shared" ca="1" si="19"/>
        <v>7.2874999999999996</v>
      </c>
      <c r="BT11" s="51">
        <f t="shared" ref="BT11:CY11" ca="1" si="20">BT6-SUMIF($F$14:$F$269,$F11,BT14:BT269)</f>
        <v>7.6374999999999993</v>
      </c>
      <c r="BU11" s="51">
        <f t="shared" ca="1" si="20"/>
        <v>7.6374999999999993</v>
      </c>
      <c r="BV11" s="51">
        <f t="shared" ca="1" si="20"/>
        <v>5.66</v>
      </c>
      <c r="BW11" s="51">
        <f t="shared" ca="1" si="20"/>
        <v>7.6374999999999993</v>
      </c>
      <c r="BX11" s="51">
        <f t="shared" ca="1" si="20"/>
        <v>7.6374999999999993</v>
      </c>
      <c r="BY11" s="51">
        <f t="shared" ca="1" si="20"/>
        <v>7.4099999999999984</v>
      </c>
      <c r="BZ11" s="51">
        <f t="shared" ca="1" si="20"/>
        <v>5.66</v>
      </c>
      <c r="CA11" s="51">
        <f t="shared" ca="1" si="20"/>
        <v>5.66</v>
      </c>
      <c r="CB11" s="51">
        <f t="shared" ca="1" si="20"/>
        <v>2.6374999999999993</v>
      </c>
      <c r="CC11" s="51">
        <f t="shared" ca="1" si="20"/>
        <v>2.6374999999999993</v>
      </c>
      <c r="CD11" s="51">
        <f t="shared" ca="1" si="20"/>
        <v>9.9999999999999645E-2</v>
      </c>
      <c r="CE11" s="51">
        <f t="shared" ca="1" si="20"/>
        <v>2.6374999999999993</v>
      </c>
      <c r="CF11" s="51">
        <f t="shared" ca="1" si="20"/>
        <v>2.6374999999999993</v>
      </c>
      <c r="CG11" s="51">
        <f t="shared" ca="1" si="20"/>
        <v>2.6374999999999993</v>
      </c>
      <c r="CH11" s="51">
        <f t="shared" ca="1" si="20"/>
        <v>2.6374999999999993</v>
      </c>
      <c r="CI11" s="51">
        <f t="shared" ca="1" si="20"/>
        <v>2.6374999999999993</v>
      </c>
      <c r="CJ11" s="51">
        <f t="shared" ca="1" si="20"/>
        <v>2.2874999999999996</v>
      </c>
      <c r="CK11" s="51">
        <f t="shared" ca="1" si="20"/>
        <v>2.6374999999999993</v>
      </c>
      <c r="CL11" s="51">
        <f t="shared" ca="1" si="20"/>
        <v>-2.3625000000000007</v>
      </c>
      <c r="CM11" s="55">
        <f t="shared" ca="1" si="20"/>
        <v>-2.3625000000000007</v>
      </c>
      <c r="CN11" s="55">
        <f t="shared" ca="1" si="20"/>
        <v>-2.3625000000000007</v>
      </c>
      <c r="CO11" s="55">
        <f t="shared" ca="1" si="20"/>
        <v>-2.9400000000000013</v>
      </c>
      <c r="CP11" s="55">
        <f t="shared" ca="1" si="20"/>
        <v>-3.7125000000000004</v>
      </c>
      <c r="CQ11" s="90">
        <f t="shared" ca="1" si="20"/>
        <v>-7.5625</v>
      </c>
      <c r="CR11" s="207">
        <f t="shared" ca="1" si="20"/>
        <v>5.6374999999999993</v>
      </c>
      <c r="CS11" s="51">
        <f t="shared" ca="1" si="20"/>
        <v>5.0599999999999987</v>
      </c>
      <c r="CT11" s="51">
        <f t="shared" ca="1" si="20"/>
        <v>5.2874999999999996</v>
      </c>
      <c r="CU11" s="51">
        <f t="shared" ca="1" si="20"/>
        <v>5.6374999999999993</v>
      </c>
      <c r="CV11" s="51">
        <f t="shared" ca="1" si="20"/>
        <v>7.6374999999999993</v>
      </c>
      <c r="CW11" s="239">
        <f t="shared" ca="1" si="20"/>
        <v>3.15</v>
      </c>
      <c r="CX11" s="239">
        <f t="shared" ca="1" si="20"/>
        <v>3.4825000000000004</v>
      </c>
      <c r="CY11" s="51">
        <f t="shared" ca="1" si="20"/>
        <v>6.0374999999999996</v>
      </c>
      <c r="CZ11" s="51">
        <f t="shared" ref="CZ11:EE11" ca="1" si="21">CZ6-SUMIF($F$14:$F$269,$F11,CZ14:CZ269)</f>
        <v>7.9099999999999984</v>
      </c>
      <c r="DA11" s="51">
        <f t="shared" ca="1" si="21"/>
        <v>7.21</v>
      </c>
      <c r="DB11" s="51">
        <f t="shared" ca="1" si="21"/>
        <v>6.86</v>
      </c>
      <c r="DC11" s="51">
        <f t="shared" ca="1" si="21"/>
        <v>6.7374999999999998</v>
      </c>
      <c r="DD11" s="51">
        <f t="shared" ca="1" si="21"/>
        <v>6.16</v>
      </c>
      <c r="DE11" s="51">
        <f t="shared" ca="1" si="21"/>
        <v>7.5599999999999987</v>
      </c>
      <c r="DF11" s="51">
        <f t="shared" ca="1" si="21"/>
        <v>6.6193749999999998</v>
      </c>
      <c r="DG11" s="51">
        <f t="shared" ca="1" si="21"/>
        <v>1.024375</v>
      </c>
      <c r="DH11" s="51">
        <f t="shared" ca="1" si="21"/>
        <v>1.6193749999999998</v>
      </c>
      <c r="DI11" s="51">
        <f t="shared" ca="1" si="21"/>
        <v>1.7419999999999991</v>
      </c>
      <c r="DJ11" s="51">
        <f t="shared" ca="1" si="21"/>
        <v>-2.2580000000000009</v>
      </c>
      <c r="DK11" s="51">
        <f t="shared" ca="1" si="21"/>
        <v>5.6139999999999999</v>
      </c>
      <c r="DL11" s="51">
        <f t="shared" ca="1" si="21"/>
        <v>4.4859999999999998</v>
      </c>
      <c r="DM11" s="51">
        <f t="shared" ca="1" si="21"/>
        <v>4.3659999999999997</v>
      </c>
      <c r="DN11" s="51">
        <f t="shared" ca="1" si="21"/>
        <v>6.8696000000000002</v>
      </c>
      <c r="DO11" s="51">
        <f t="shared" ca="1" si="21"/>
        <v>5.516</v>
      </c>
      <c r="DP11" s="51">
        <f t="shared" ca="1" si="21"/>
        <v>5.242</v>
      </c>
      <c r="DQ11" s="51">
        <f t="shared" ca="1" si="21"/>
        <v>4.242</v>
      </c>
      <c r="DR11" s="51">
        <f t="shared" ca="1" si="21"/>
        <v>5.4903999999999975</v>
      </c>
      <c r="DS11" s="51">
        <f t="shared" ca="1" si="21"/>
        <v>3.4903999999999975</v>
      </c>
      <c r="DT11" s="51">
        <f t="shared" ca="1" si="21"/>
        <v>-0.2544000000000004</v>
      </c>
      <c r="DU11" s="51">
        <f t="shared" ca="1" si="21"/>
        <v>-5.2580000000000009</v>
      </c>
      <c r="DV11" s="51">
        <f t="shared" ca="1" si="21"/>
        <v>-6.2580000000000009</v>
      </c>
      <c r="DW11" s="51">
        <f t="shared" ca="1" si="21"/>
        <v>-5.2580000000000009</v>
      </c>
      <c r="DX11" s="51">
        <f t="shared" ca="1" si="21"/>
        <v>-3.2580000000000009</v>
      </c>
      <c r="DY11" s="51">
        <f t="shared" ca="1" si="21"/>
        <v>-1.2580000000000009</v>
      </c>
      <c r="DZ11" s="51">
        <f t="shared" ca="1" si="21"/>
        <v>-2.2580000000000009</v>
      </c>
      <c r="EA11" s="51">
        <f t="shared" ca="1" si="21"/>
        <v>3.4976000000000003</v>
      </c>
      <c r="EB11" s="51">
        <f t="shared" ca="1" si="21"/>
        <v>10.1144</v>
      </c>
      <c r="EC11" s="51">
        <f t="shared" ca="1" si="21"/>
        <v>8.7420000000000009</v>
      </c>
      <c r="ED11" s="51">
        <f t="shared" ca="1" si="21"/>
        <v>6.3919999999999995</v>
      </c>
      <c r="EE11" s="51">
        <f t="shared" ca="1" si="21"/>
        <v>8.7420000000000009</v>
      </c>
      <c r="EF11" s="51">
        <f t="shared" ref="EF11:EX11" ca="1" si="22">EF6-SUMIF($F$14:$F$269,$F11,EF14:EF269)</f>
        <v>10.490399999999998</v>
      </c>
      <c r="EG11" s="51">
        <f t="shared" ca="1" si="22"/>
        <v>10.490399999999998</v>
      </c>
      <c r="EH11" s="51">
        <f t="shared" ca="1" si="22"/>
        <v>13.112999999999998</v>
      </c>
      <c r="EI11" s="51">
        <f t="shared" ca="1" si="22"/>
        <v>11.112999999999998</v>
      </c>
      <c r="EJ11" s="51">
        <f t="shared" ca="1" si="22"/>
        <v>12.112999999999998</v>
      </c>
      <c r="EK11" s="51">
        <f t="shared" ca="1" si="22"/>
        <v>12.112999999999998</v>
      </c>
      <c r="EL11" s="51">
        <f t="shared" ca="1" si="22"/>
        <v>13.112999999999998</v>
      </c>
      <c r="EM11" s="51">
        <f t="shared" ca="1" si="22"/>
        <v>13.112999999999998</v>
      </c>
      <c r="EN11" s="51">
        <f t="shared" ca="1" si="22"/>
        <v>13.112999999999998</v>
      </c>
      <c r="EO11" s="51">
        <f t="shared" ca="1" si="22"/>
        <v>13.112999999999998</v>
      </c>
      <c r="EP11" s="51">
        <f t="shared" ca="1" si="22"/>
        <v>13.112999999999998</v>
      </c>
      <c r="EQ11" s="51">
        <f t="shared" ca="1" si="22"/>
        <v>10.292999999999999</v>
      </c>
      <c r="ER11" s="51">
        <f t="shared" ca="1" si="22"/>
        <v>13.112999999999998</v>
      </c>
      <c r="ES11" s="51">
        <f t="shared" ca="1" si="22"/>
        <v>13.112999999999998</v>
      </c>
      <c r="ET11" s="51">
        <f t="shared" ca="1" si="22"/>
        <v>13.112999999999998</v>
      </c>
      <c r="EU11" s="51">
        <f t="shared" ca="1" si="22"/>
        <v>13.112999999999998</v>
      </c>
      <c r="EV11" s="51">
        <f t="shared" ca="1" si="22"/>
        <v>13.112999999999998</v>
      </c>
      <c r="EW11" s="51">
        <f t="shared" ca="1" si="22"/>
        <v>8.4599999999999991</v>
      </c>
      <c r="EX11" s="51">
        <f t="shared" ca="1" si="22"/>
        <v>8.4599999999999991</v>
      </c>
    </row>
    <row r="12" spans="1:154" ht="9.75" customHeight="1">
      <c r="A12" s="1132"/>
      <c r="B12" s="1136"/>
      <c r="C12" s="1136"/>
      <c r="D12" s="868"/>
      <c r="E12" s="1133"/>
      <c r="F12" s="87" t="s">
        <v>9</v>
      </c>
      <c r="G12" s="87"/>
      <c r="H12" s="51">
        <f t="shared" ref="H12:AM12" si="23">H7-SUMIF($F$14:$F$269,$F12,H14:H269)</f>
        <v>23.287500000000001</v>
      </c>
      <c r="I12" s="51">
        <f t="shared" ca="1" si="23"/>
        <v>23.287500000000001</v>
      </c>
      <c r="J12" s="51">
        <f t="shared" ca="1" si="23"/>
        <v>23.287500000000001</v>
      </c>
      <c r="K12" s="51">
        <f t="shared" ca="1" si="23"/>
        <v>22.537500000000001</v>
      </c>
      <c r="L12" s="51">
        <f t="shared" ca="1" si="23"/>
        <v>23.287500000000001</v>
      </c>
      <c r="M12" s="51">
        <f t="shared" ca="1" si="23"/>
        <v>23.287500000000001</v>
      </c>
      <c r="N12" s="51">
        <f t="shared" ca="1" si="23"/>
        <v>23.287500000000001</v>
      </c>
      <c r="O12" s="51">
        <f t="shared" ca="1" si="23"/>
        <v>20.25</v>
      </c>
      <c r="P12" s="51">
        <f t="shared" ca="1" si="23"/>
        <v>24.157499999999995</v>
      </c>
      <c r="Q12" s="51">
        <f t="shared" ca="1" si="23"/>
        <v>24.157499999999995</v>
      </c>
      <c r="R12" s="51">
        <f t="shared" ca="1" si="23"/>
        <v>24.157499999999995</v>
      </c>
      <c r="S12" s="51">
        <f t="shared" ca="1" si="23"/>
        <v>21.393749999999997</v>
      </c>
      <c r="T12" s="51">
        <f t="shared" ca="1" si="23"/>
        <v>24.157499999999995</v>
      </c>
      <c r="U12" s="51">
        <f t="shared" ca="1" si="23"/>
        <v>16.657499999999999</v>
      </c>
      <c r="V12" s="51">
        <f t="shared" ca="1" si="23"/>
        <v>21.54</v>
      </c>
      <c r="W12" s="51">
        <f t="shared" ca="1" si="23"/>
        <v>21.54</v>
      </c>
      <c r="X12" s="51">
        <f t="shared" ca="1" si="23"/>
        <v>23.594999999999999</v>
      </c>
      <c r="Y12" s="51">
        <f t="shared" ca="1" si="23"/>
        <v>24.157499999999995</v>
      </c>
      <c r="Z12" s="51">
        <f t="shared" ca="1" si="23"/>
        <v>24.157499999999995</v>
      </c>
      <c r="AA12" s="51">
        <f t="shared" ca="1" si="23"/>
        <v>23.227499999999999</v>
      </c>
      <c r="AB12" s="51">
        <f t="shared" ca="1" si="23"/>
        <v>24.157499999999995</v>
      </c>
      <c r="AC12" s="51">
        <f t="shared" ca="1" si="23"/>
        <v>23.729999999999997</v>
      </c>
      <c r="AD12" s="51">
        <f t="shared" ca="1" si="23"/>
        <v>16.792499999999997</v>
      </c>
      <c r="AE12" s="51">
        <f t="shared" ca="1" si="23"/>
        <v>24.157499999999995</v>
      </c>
      <c r="AF12" s="51">
        <f t="shared" ca="1" si="23"/>
        <v>19.751249999999999</v>
      </c>
      <c r="AG12" s="51">
        <f t="shared" ca="1" si="23"/>
        <v>22.664999999999999</v>
      </c>
      <c r="AH12" s="51">
        <f t="shared" ca="1" si="23"/>
        <v>18.72</v>
      </c>
      <c r="AI12" s="51">
        <f t="shared" ca="1" si="23"/>
        <v>20.407499999999999</v>
      </c>
      <c r="AJ12" s="51">
        <f t="shared" ca="1" si="23"/>
        <v>24.157499999999995</v>
      </c>
      <c r="AK12" s="51">
        <f t="shared" ca="1" si="23"/>
        <v>24.157499999999995</v>
      </c>
      <c r="AL12" s="51">
        <f t="shared" ca="1" si="23"/>
        <v>24.157499999999995</v>
      </c>
      <c r="AM12" s="51">
        <f t="shared" ca="1" si="23"/>
        <v>24.157499999999995</v>
      </c>
      <c r="AN12" s="51">
        <f t="shared" ref="AN12:BS12" ca="1" si="24">AN7-SUMIF($F$14:$F$269,$F12,AN14:AN269)</f>
        <v>24.157499999999995</v>
      </c>
      <c r="AO12" s="51">
        <f t="shared" ca="1" si="24"/>
        <v>19.875</v>
      </c>
      <c r="AP12" s="51">
        <f t="shared" ca="1" si="24"/>
        <v>23.729999999999997</v>
      </c>
      <c r="AQ12" s="51">
        <f t="shared" ca="1" si="24"/>
        <v>16.792499999999997</v>
      </c>
      <c r="AR12" s="51">
        <f t="shared" ca="1" si="24"/>
        <v>23.501249999999999</v>
      </c>
      <c r="AS12" s="51">
        <f t="shared" ca="1" si="24"/>
        <v>24.157499999999995</v>
      </c>
      <c r="AT12" s="51">
        <f t="shared" ca="1" si="24"/>
        <v>24.157499999999995</v>
      </c>
      <c r="AU12" s="51">
        <f t="shared" ca="1" si="24"/>
        <v>24.157499999999995</v>
      </c>
      <c r="AV12" s="51">
        <f t="shared" ca="1" si="24"/>
        <v>24.157499999999995</v>
      </c>
      <c r="AW12" s="239">
        <f t="shared" ca="1" si="24"/>
        <v>12.112499999999999</v>
      </c>
      <c r="AX12" s="239">
        <f t="shared" ca="1" si="24"/>
        <v>15.667499999999997</v>
      </c>
      <c r="AY12" s="51">
        <f t="shared" ca="1" si="24"/>
        <v>19.188749999999999</v>
      </c>
      <c r="AZ12" s="51">
        <f t="shared" ca="1" si="24"/>
        <v>24.157499999999995</v>
      </c>
      <c r="BA12" s="51">
        <f t="shared" ca="1" si="24"/>
        <v>24.157499999999995</v>
      </c>
      <c r="BB12" s="51">
        <f t="shared" ca="1" si="24"/>
        <v>24.157499999999995</v>
      </c>
      <c r="BC12" s="51">
        <f t="shared" ca="1" si="24"/>
        <v>24.157499999999995</v>
      </c>
      <c r="BD12" s="51">
        <f t="shared" ca="1" si="24"/>
        <v>24.157499999999995</v>
      </c>
      <c r="BE12" s="51">
        <f t="shared" ca="1" si="24"/>
        <v>24.157499999999995</v>
      </c>
      <c r="BF12" s="51">
        <f t="shared" ca="1" si="24"/>
        <v>24.157499999999995</v>
      </c>
      <c r="BG12" s="51">
        <f t="shared" ca="1" si="24"/>
        <v>24.157499999999995</v>
      </c>
      <c r="BH12" s="51">
        <f t="shared" ca="1" si="24"/>
        <v>24.157499999999995</v>
      </c>
      <c r="BI12" s="51">
        <f t="shared" ca="1" si="24"/>
        <v>24.157499999999995</v>
      </c>
      <c r="BJ12" s="51">
        <f t="shared" ca="1" si="24"/>
        <v>24.157499999999995</v>
      </c>
      <c r="BK12" s="51">
        <f t="shared" ca="1" si="24"/>
        <v>24.157499999999995</v>
      </c>
      <c r="BL12" s="51">
        <f t="shared" ca="1" si="24"/>
        <v>24.412499999999998</v>
      </c>
      <c r="BM12" s="51">
        <f t="shared" ca="1" si="24"/>
        <v>24.412499999999998</v>
      </c>
      <c r="BN12" s="51">
        <f t="shared" ca="1" si="24"/>
        <v>16.424999999999997</v>
      </c>
      <c r="BO12" s="51">
        <f t="shared" ca="1" si="24"/>
        <v>15.75</v>
      </c>
      <c r="BP12" s="51">
        <f t="shared" ca="1" si="24"/>
        <v>24.412499999999998</v>
      </c>
      <c r="BQ12" s="51">
        <f t="shared" ca="1" si="24"/>
        <v>24.412499999999998</v>
      </c>
      <c r="BR12" s="51">
        <f t="shared" ca="1" si="24"/>
        <v>24.412499999999998</v>
      </c>
      <c r="BS12" s="51">
        <f t="shared" ca="1" si="24"/>
        <v>24.412499999999998</v>
      </c>
      <c r="BT12" s="51">
        <f t="shared" ref="BT12:CY12" ca="1" si="25">BT7-SUMIF($F$14:$F$269,$F12,BT14:BT269)</f>
        <v>24.412499999999998</v>
      </c>
      <c r="BU12" s="51">
        <f t="shared" ca="1" si="25"/>
        <v>24.412499999999998</v>
      </c>
      <c r="BV12" s="51">
        <f t="shared" ca="1" si="25"/>
        <v>19.162499999999998</v>
      </c>
      <c r="BW12" s="51">
        <f t="shared" ca="1" si="25"/>
        <v>20.924999999999997</v>
      </c>
      <c r="BX12" s="51">
        <f t="shared" ca="1" si="25"/>
        <v>21.412499999999998</v>
      </c>
      <c r="BY12" s="51">
        <f t="shared" ca="1" si="25"/>
        <v>24.412499999999998</v>
      </c>
      <c r="BZ12" s="51">
        <f t="shared" ca="1" si="25"/>
        <v>24.412499999999998</v>
      </c>
      <c r="CA12" s="51">
        <f t="shared" ca="1" si="25"/>
        <v>24.412499999999998</v>
      </c>
      <c r="CB12" s="51">
        <f t="shared" ca="1" si="25"/>
        <v>24.412499999999998</v>
      </c>
      <c r="CC12" s="51">
        <f t="shared" ca="1" si="25"/>
        <v>20.924999999999997</v>
      </c>
      <c r="CD12" s="51">
        <f t="shared" ca="1" si="25"/>
        <v>18</v>
      </c>
      <c r="CE12" s="51">
        <f t="shared" ca="1" si="25"/>
        <v>23.662499999999998</v>
      </c>
      <c r="CF12" s="51">
        <f t="shared" ca="1" si="25"/>
        <v>24.412499999999998</v>
      </c>
      <c r="CG12" s="51">
        <f t="shared" ca="1" si="25"/>
        <v>22.912499999999998</v>
      </c>
      <c r="CH12" s="51">
        <f t="shared" ca="1" si="25"/>
        <v>24.412499999999998</v>
      </c>
      <c r="CI12" s="51">
        <f t="shared" ca="1" si="25"/>
        <v>24.412499999999998</v>
      </c>
      <c r="CJ12" s="51">
        <f t="shared" ca="1" si="25"/>
        <v>23.174999999999997</v>
      </c>
      <c r="CK12" s="51">
        <f t="shared" ca="1" si="25"/>
        <v>23.662499999999998</v>
      </c>
      <c r="CL12" s="51">
        <f t="shared" ca="1" si="25"/>
        <v>24.412499999999998</v>
      </c>
      <c r="CM12" s="55">
        <f t="shared" ca="1" si="25"/>
        <v>20.924999999999997</v>
      </c>
      <c r="CN12" s="55">
        <f t="shared" ca="1" si="25"/>
        <v>19.412499999999998</v>
      </c>
      <c r="CO12" s="55">
        <f t="shared" ca="1" si="25"/>
        <v>19.412499999999998</v>
      </c>
      <c r="CP12" s="55">
        <f t="shared" ca="1" si="25"/>
        <v>19.412499999999998</v>
      </c>
      <c r="CQ12" s="90">
        <f t="shared" ca="1" si="25"/>
        <v>8.9125000000000014</v>
      </c>
      <c r="CR12" s="207">
        <f t="shared" ca="1" si="25"/>
        <v>19.412499999999998</v>
      </c>
      <c r="CS12" s="51">
        <f t="shared" ca="1" si="25"/>
        <v>18.662499999999998</v>
      </c>
      <c r="CT12" s="51">
        <f t="shared" ca="1" si="25"/>
        <v>19.412499999999998</v>
      </c>
      <c r="CU12" s="51">
        <f t="shared" ca="1" si="25"/>
        <v>17.424999999999997</v>
      </c>
      <c r="CV12" s="51">
        <f t="shared" ca="1" si="25"/>
        <v>15.924999999999997</v>
      </c>
      <c r="CW12" s="239">
        <f t="shared" ca="1" si="25"/>
        <v>7.5</v>
      </c>
      <c r="CX12" s="239">
        <f t="shared" ca="1" si="25"/>
        <v>15.667499999999997</v>
      </c>
      <c r="CY12" s="51">
        <f t="shared" ca="1" si="25"/>
        <v>19.188749999999999</v>
      </c>
      <c r="CZ12" s="51">
        <f t="shared" ref="CZ12:EE12" ca="1" si="26">CZ7-SUMIF($F$14:$F$269,$F12,CZ14:CZ269)</f>
        <v>24.157499999999995</v>
      </c>
      <c r="DA12" s="51">
        <f t="shared" ca="1" si="26"/>
        <v>24.157499999999995</v>
      </c>
      <c r="DB12" s="51">
        <f t="shared" ca="1" si="26"/>
        <v>24.157499999999995</v>
      </c>
      <c r="DC12" s="51">
        <f t="shared" ca="1" si="26"/>
        <v>24.157499999999995</v>
      </c>
      <c r="DD12" s="51">
        <f t="shared" ca="1" si="26"/>
        <v>24.157499999999995</v>
      </c>
      <c r="DE12" s="51">
        <f t="shared" ca="1" si="26"/>
        <v>24.157499999999995</v>
      </c>
      <c r="DF12" s="51">
        <f t="shared" ca="1" si="26"/>
        <v>20.533874999999995</v>
      </c>
      <c r="DG12" s="51">
        <f t="shared" ca="1" si="26"/>
        <v>18.533874999999995</v>
      </c>
      <c r="DH12" s="51">
        <f t="shared" ca="1" si="26"/>
        <v>15.533874999999997</v>
      </c>
      <c r="DI12" s="51">
        <f t="shared" ca="1" si="26"/>
        <v>11.096875000000001</v>
      </c>
      <c r="DJ12" s="51">
        <f t="shared" ca="1" si="26"/>
        <v>14.821875</v>
      </c>
      <c r="DK12" s="51">
        <f t="shared" ca="1" si="26"/>
        <v>14.821875</v>
      </c>
      <c r="DL12" s="51">
        <f t="shared" ca="1" si="26"/>
        <v>9.307500000000001</v>
      </c>
      <c r="DM12" s="51">
        <f t="shared" ca="1" si="26"/>
        <v>14.821875</v>
      </c>
      <c r="DN12" s="51">
        <f t="shared" ca="1" si="26"/>
        <v>14.821875</v>
      </c>
      <c r="DO12" s="51">
        <f t="shared" ca="1" si="26"/>
        <v>11.9</v>
      </c>
      <c r="DP12" s="51">
        <f t="shared" ca="1" si="26"/>
        <v>13.1325</v>
      </c>
      <c r="DQ12" s="51">
        <f t="shared" ca="1" si="26"/>
        <v>7.8575000000000008</v>
      </c>
      <c r="DR12" s="51">
        <f t="shared" ca="1" si="26"/>
        <v>6.8575000000000008</v>
      </c>
      <c r="DS12" s="51">
        <f t="shared" ca="1" si="26"/>
        <v>6.8575000000000008</v>
      </c>
      <c r="DT12" s="51">
        <f t="shared" ca="1" si="26"/>
        <v>6.6343750000000004</v>
      </c>
      <c r="DU12" s="51">
        <f t="shared" ca="1" si="26"/>
        <v>9.1843749999999993</v>
      </c>
      <c r="DV12" s="51">
        <f t="shared" ca="1" si="26"/>
        <v>8.1325000000000003</v>
      </c>
      <c r="DW12" s="51">
        <f t="shared" ca="1" si="26"/>
        <v>7.2718749999999996</v>
      </c>
      <c r="DX12" s="51">
        <f t="shared" ca="1" si="26"/>
        <v>5.8218750000000004</v>
      </c>
      <c r="DY12" s="51">
        <f t="shared" ca="1" si="26"/>
        <v>2.8574999999999999</v>
      </c>
      <c r="DZ12" s="51">
        <f t="shared" ca="1" si="26"/>
        <v>2.8574999999999999</v>
      </c>
      <c r="EA12" s="51">
        <f t="shared" ca="1" si="26"/>
        <v>11.821875</v>
      </c>
      <c r="EB12" s="51">
        <f t="shared" ca="1" si="26"/>
        <v>14.821875</v>
      </c>
      <c r="EC12" s="51">
        <f t="shared" ca="1" si="26"/>
        <v>14.821875</v>
      </c>
      <c r="ED12" s="51">
        <f t="shared" ca="1" si="26"/>
        <v>10.199999999999999</v>
      </c>
      <c r="EE12" s="51">
        <f t="shared" ca="1" si="26"/>
        <v>14.821875</v>
      </c>
      <c r="EF12" s="51">
        <f t="shared" ref="EF12:EX12" ca="1" si="27">EF7-SUMIF($F$14:$F$269,$F12,EF14:EF269)</f>
        <v>14.821875</v>
      </c>
      <c r="EG12" s="51">
        <f t="shared" ca="1" si="27"/>
        <v>14.821875</v>
      </c>
      <c r="EH12" s="51">
        <f t="shared" ca="1" si="27"/>
        <v>14.4375</v>
      </c>
      <c r="EI12" s="51">
        <f t="shared" ca="1" si="27"/>
        <v>13.950000000000001</v>
      </c>
      <c r="EJ12" s="51">
        <f t="shared" ca="1" si="27"/>
        <v>17.4375</v>
      </c>
      <c r="EK12" s="51">
        <f t="shared" ca="1" si="27"/>
        <v>17.4375</v>
      </c>
      <c r="EL12" s="51">
        <f t="shared" ca="1" si="27"/>
        <v>14.4375</v>
      </c>
      <c r="EM12" s="51">
        <f t="shared" ca="1" si="27"/>
        <v>14.4375</v>
      </c>
      <c r="EN12" s="51">
        <f t="shared" ca="1" si="27"/>
        <v>17.4375</v>
      </c>
      <c r="EO12" s="51">
        <f t="shared" ca="1" si="27"/>
        <v>17.4375</v>
      </c>
      <c r="EP12" s="51">
        <f t="shared" ca="1" si="27"/>
        <v>17.4375</v>
      </c>
      <c r="EQ12" s="51">
        <f t="shared" ca="1" si="27"/>
        <v>10.950000000000001</v>
      </c>
      <c r="ER12" s="51">
        <f t="shared" ca="1" si="27"/>
        <v>17.4375</v>
      </c>
      <c r="ES12" s="51">
        <f t="shared" ca="1" si="27"/>
        <v>17.4375</v>
      </c>
      <c r="ET12" s="51">
        <f t="shared" ca="1" si="27"/>
        <v>17.4375</v>
      </c>
      <c r="EU12" s="51">
        <f t="shared" ca="1" si="27"/>
        <v>16.200000000000003</v>
      </c>
      <c r="EV12" s="51">
        <f t="shared" ca="1" si="27"/>
        <v>13.950000000000001</v>
      </c>
      <c r="EW12" s="51">
        <f t="shared" ca="1" si="27"/>
        <v>9</v>
      </c>
      <c r="EX12" s="51">
        <f t="shared" ca="1" si="27"/>
        <v>9</v>
      </c>
    </row>
    <row r="13" spans="1:154" s="227" customFormat="1" ht="9.75" customHeight="1" thickBot="1">
      <c r="A13" s="779"/>
      <c r="B13" s="779"/>
      <c r="C13" s="779"/>
      <c r="D13" s="869"/>
      <c r="E13" s="780"/>
      <c r="H13" s="781"/>
      <c r="I13" s="781"/>
      <c r="J13" s="781"/>
      <c r="K13" s="781"/>
      <c r="L13" s="781"/>
      <c r="M13" s="781"/>
      <c r="N13" s="781"/>
      <c r="O13" s="781"/>
      <c r="P13" s="781"/>
      <c r="Q13" s="781"/>
      <c r="R13" s="781"/>
      <c r="S13" s="781"/>
      <c r="T13" s="781"/>
      <c r="U13" s="781"/>
      <c r="V13" s="781"/>
      <c r="W13" s="781"/>
      <c r="X13" s="781"/>
      <c r="Y13" s="781"/>
      <c r="Z13" s="781"/>
      <c r="AA13" s="781"/>
      <c r="AB13" s="781"/>
      <c r="AC13" s="781"/>
      <c r="AD13" s="781"/>
      <c r="AE13" s="781"/>
      <c r="AF13" s="781"/>
      <c r="AG13" s="781"/>
      <c r="AH13" s="781"/>
      <c r="AI13" s="781"/>
      <c r="AJ13" s="781"/>
      <c r="AK13" s="781"/>
      <c r="AL13" s="781"/>
      <c r="AM13" s="781"/>
      <c r="AN13" s="781"/>
      <c r="AO13" s="781"/>
      <c r="AP13" s="781"/>
      <c r="AQ13" s="781"/>
      <c r="AR13" s="781"/>
      <c r="AS13" s="781"/>
      <c r="AT13" s="781"/>
      <c r="AU13" s="781"/>
      <c r="AV13" s="781"/>
      <c r="AW13" s="240"/>
      <c r="AX13" s="240"/>
      <c r="AY13" s="781"/>
      <c r="AZ13" s="781"/>
      <c r="BA13" s="781"/>
      <c r="BB13" s="781"/>
      <c r="BC13" s="781"/>
      <c r="BD13" s="781"/>
      <c r="BE13" s="781"/>
      <c r="BF13" s="781"/>
      <c r="BG13" s="781"/>
      <c r="BH13" s="781"/>
      <c r="BI13" s="781"/>
      <c r="BJ13" s="781"/>
      <c r="BK13" s="781"/>
      <c r="BL13" s="781"/>
      <c r="BM13" s="781"/>
      <c r="BN13" s="781"/>
      <c r="BO13" s="781"/>
      <c r="BP13" s="781"/>
      <c r="BQ13" s="781"/>
      <c r="BR13" s="781"/>
      <c r="BS13" s="781"/>
      <c r="BT13" s="781"/>
      <c r="BU13" s="781"/>
      <c r="BV13" s="781"/>
      <c r="BW13" s="781"/>
      <c r="BX13" s="781"/>
      <c r="BY13" s="781"/>
      <c r="BZ13" s="781"/>
      <c r="CA13" s="781"/>
      <c r="CB13" s="781"/>
      <c r="CC13" s="781"/>
      <c r="CD13" s="781"/>
      <c r="CE13" s="781"/>
      <c r="CF13" s="781"/>
      <c r="CG13" s="781"/>
      <c r="CH13" s="781"/>
      <c r="CI13" s="781"/>
      <c r="CJ13" s="781"/>
      <c r="CK13" s="781"/>
      <c r="CL13" s="781"/>
      <c r="CM13" s="782"/>
      <c r="CN13" s="782"/>
      <c r="CO13" s="782"/>
      <c r="CP13" s="782"/>
      <c r="CQ13" s="783"/>
      <c r="CR13" s="784"/>
      <c r="CS13" s="781"/>
      <c r="CT13" s="781"/>
      <c r="CU13" s="781"/>
      <c r="CV13" s="781"/>
      <c r="CW13" s="240"/>
      <c r="CX13" s="240"/>
      <c r="CY13" s="781"/>
      <c r="CZ13" s="781"/>
      <c r="DA13" s="781"/>
      <c r="DB13" s="781"/>
      <c r="DC13" s="781"/>
      <c r="DD13" s="781"/>
      <c r="DE13" s="781"/>
      <c r="DF13" s="781"/>
      <c r="DG13" s="781"/>
      <c r="DH13" s="781"/>
      <c r="DI13" s="781"/>
      <c r="DJ13" s="781"/>
      <c r="DK13" s="781"/>
      <c r="DL13" s="781"/>
      <c r="DM13" s="781"/>
      <c r="DN13" s="781"/>
      <c r="DO13" s="781"/>
      <c r="DP13" s="781"/>
      <c r="DQ13" s="781"/>
      <c r="DR13" s="781"/>
      <c r="DS13" s="781"/>
      <c r="DT13" s="781"/>
      <c r="DU13" s="781"/>
      <c r="DV13" s="781"/>
      <c r="DW13" s="781"/>
      <c r="DX13" s="781"/>
      <c r="DY13" s="781"/>
      <c r="DZ13" s="781"/>
      <c r="EA13" s="781"/>
      <c r="EB13" s="781"/>
      <c r="EC13" s="781"/>
      <c r="ED13" s="781"/>
      <c r="EE13" s="781"/>
      <c r="EF13" s="781"/>
      <c r="EG13" s="781"/>
    </row>
    <row r="14" spans="1:154" s="57" customFormat="1" ht="9.75" customHeight="1" thickBot="1">
      <c r="A14" s="1122">
        <v>14</v>
      </c>
      <c r="B14" s="1116" t="s">
        <v>448</v>
      </c>
      <c r="C14" s="1116" t="s">
        <v>231</v>
      </c>
      <c r="D14" s="870"/>
      <c r="E14" s="985" t="s">
        <v>758</v>
      </c>
      <c r="F14" s="57" t="s">
        <v>5</v>
      </c>
      <c r="G14" s="806">
        <f>SUM(CW14:EX14)</f>
        <v>546</v>
      </c>
      <c r="H14" s="57">
        <v>12</v>
      </c>
      <c r="I14" s="57">
        <v>12</v>
      </c>
      <c r="J14" s="57">
        <v>12</v>
      </c>
      <c r="K14" s="57">
        <v>12</v>
      </c>
      <c r="L14" s="57">
        <v>12</v>
      </c>
      <c r="M14" s="57">
        <v>12</v>
      </c>
      <c r="N14" s="57">
        <v>12</v>
      </c>
      <c r="O14" s="57">
        <v>12</v>
      </c>
      <c r="P14" s="57">
        <v>12</v>
      </c>
      <c r="Q14" s="57">
        <v>12</v>
      </c>
      <c r="R14" s="57">
        <v>12</v>
      </c>
      <c r="S14" s="57">
        <v>12</v>
      </c>
      <c r="T14" s="57">
        <v>12</v>
      </c>
      <c r="U14" s="57">
        <v>12</v>
      </c>
      <c r="V14" s="57">
        <v>12</v>
      </c>
      <c r="W14" s="57">
        <v>12</v>
      </c>
      <c r="X14" s="57">
        <v>12</v>
      </c>
      <c r="Y14" s="57">
        <v>12</v>
      </c>
      <c r="Z14" s="57">
        <v>12</v>
      </c>
      <c r="AA14" s="57">
        <v>12</v>
      </c>
      <c r="AB14" s="57">
        <v>12</v>
      </c>
      <c r="AC14" s="57">
        <v>12</v>
      </c>
      <c r="AD14" s="57">
        <v>12</v>
      </c>
      <c r="AE14" s="57">
        <v>12</v>
      </c>
      <c r="AF14" s="57">
        <v>12</v>
      </c>
      <c r="AG14" s="57">
        <v>12</v>
      </c>
      <c r="AH14" s="57">
        <v>12</v>
      </c>
      <c r="AI14" s="57">
        <v>12</v>
      </c>
      <c r="AJ14" s="57">
        <v>12</v>
      </c>
      <c r="AK14" s="57">
        <v>12</v>
      </c>
      <c r="AL14" s="57">
        <v>12</v>
      </c>
      <c r="AM14" s="57">
        <v>12</v>
      </c>
      <c r="AN14" s="57">
        <v>12</v>
      </c>
      <c r="AO14" s="57">
        <v>12</v>
      </c>
      <c r="AP14" s="57">
        <v>12</v>
      </c>
      <c r="AQ14" s="57">
        <v>12</v>
      </c>
      <c r="AR14" s="57">
        <v>12</v>
      </c>
      <c r="AS14" s="57">
        <v>12</v>
      </c>
      <c r="AT14" s="57">
        <v>12</v>
      </c>
      <c r="AU14" s="57">
        <v>12</v>
      </c>
      <c r="AV14" s="57">
        <v>12</v>
      </c>
      <c r="AW14" s="241"/>
      <c r="AX14" s="241"/>
      <c r="AY14" s="57">
        <v>12</v>
      </c>
      <c r="AZ14" s="57">
        <v>12</v>
      </c>
      <c r="BA14" s="57">
        <v>12</v>
      </c>
      <c r="BB14" s="57">
        <v>12</v>
      </c>
      <c r="BC14" s="57">
        <v>12</v>
      </c>
      <c r="BD14" s="57">
        <v>12</v>
      </c>
      <c r="BE14" s="57">
        <v>12</v>
      </c>
      <c r="BF14" s="57">
        <v>12</v>
      </c>
      <c r="BG14" s="57">
        <v>12</v>
      </c>
      <c r="BH14" s="57">
        <v>12</v>
      </c>
      <c r="BI14" s="57">
        <v>12</v>
      </c>
      <c r="BJ14" s="57">
        <v>12</v>
      </c>
      <c r="BK14" s="57">
        <v>12</v>
      </c>
      <c r="BL14" s="57">
        <v>12</v>
      </c>
      <c r="BM14" s="57">
        <v>12</v>
      </c>
      <c r="BN14" s="57">
        <v>12</v>
      </c>
      <c r="BO14" s="57">
        <v>12</v>
      </c>
      <c r="BP14" s="57">
        <v>12</v>
      </c>
      <c r="BQ14" s="57">
        <v>12</v>
      </c>
      <c r="BR14" s="57">
        <v>12</v>
      </c>
      <c r="BS14" s="57">
        <v>12</v>
      </c>
      <c r="BT14" s="57">
        <v>12</v>
      </c>
      <c r="BU14" s="57">
        <v>12</v>
      </c>
      <c r="BV14" s="57">
        <v>12</v>
      </c>
      <c r="BW14" s="57">
        <v>12</v>
      </c>
      <c r="BX14" s="57">
        <v>12</v>
      </c>
      <c r="BY14" s="57">
        <v>12</v>
      </c>
      <c r="BZ14" s="57">
        <v>12</v>
      </c>
      <c r="CA14" s="57">
        <v>12</v>
      </c>
      <c r="CB14" s="57">
        <v>12</v>
      </c>
      <c r="CC14" s="57">
        <v>12</v>
      </c>
      <c r="CD14" s="57">
        <v>12</v>
      </c>
      <c r="CE14" s="57">
        <v>12</v>
      </c>
      <c r="CF14" s="57">
        <v>12</v>
      </c>
      <c r="CG14" s="57">
        <v>12</v>
      </c>
      <c r="CH14" s="57">
        <v>12</v>
      </c>
      <c r="CI14" s="57">
        <v>12</v>
      </c>
      <c r="CJ14" s="57">
        <v>12</v>
      </c>
      <c r="CK14" s="57">
        <v>12</v>
      </c>
      <c r="CL14" s="57">
        <v>12</v>
      </c>
      <c r="CM14" s="58">
        <v>12</v>
      </c>
      <c r="CN14" s="58">
        <v>12</v>
      </c>
      <c r="CO14" s="58">
        <v>12</v>
      </c>
      <c r="CP14" s="58">
        <v>12</v>
      </c>
      <c r="CQ14" s="59">
        <v>12</v>
      </c>
      <c r="CR14" s="60">
        <v>12</v>
      </c>
      <c r="CS14" s="57">
        <v>12</v>
      </c>
      <c r="CT14" s="57">
        <v>12</v>
      </c>
      <c r="CU14" s="57">
        <v>12</v>
      </c>
      <c r="CV14" s="57">
        <v>12</v>
      </c>
      <c r="CW14" s="241"/>
      <c r="CX14" s="241"/>
      <c r="DF14" s="57">
        <v>12</v>
      </c>
      <c r="DG14" s="57">
        <v>12</v>
      </c>
      <c r="DH14" s="57">
        <v>12</v>
      </c>
      <c r="DI14" s="57">
        <v>12</v>
      </c>
      <c r="DJ14" s="57">
        <v>12</v>
      </c>
      <c r="DK14" s="57">
        <v>15</v>
      </c>
      <c r="DL14" s="57">
        <v>12</v>
      </c>
      <c r="DM14" s="57">
        <v>15</v>
      </c>
      <c r="DN14" s="57">
        <v>12</v>
      </c>
      <c r="DO14" s="57">
        <v>12</v>
      </c>
      <c r="DP14" s="57">
        <v>12</v>
      </c>
      <c r="DQ14" s="57">
        <v>12</v>
      </c>
      <c r="DR14" s="57">
        <v>12</v>
      </c>
      <c r="DS14" s="57">
        <v>12</v>
      </c>
      <c r="DT14" s="57">
        <v>12</v>
      </c>
      <c r="DU14" s="57">
        <v>12</v>
      </c>
      <c r="DV14" s="57">
        <v>12</v>
      </c>
      <c r="DW14" s="57">
        <v>12</v>
      </c>
      <c r="DX14" s="57">
        <v>12</v>
      </c>
      <c r="DY14" s="57">
        <v>12</v>
      </c>
      <c r="DZ14" s="57">
        <v>12</v>
      </c>
      <c r="EA14" s="57">
        <v>12</v>
      </c>
      <c r="EB14" s="57">
        <v>12</v>
      </c>
      <c r="EC14" s="57">
        <v>12</v>
      </c>
      <c r="ED14" s="57">
        <v>12</v>
      </c>
      <c r="EE14" s="57">
        <v>12</v>
      </c>
      <c r="EF14" s="57">
        <v>12</v>
      </c>
      <c r="EG14" s="57">
        <v>12</v>
      </c>
      <c r="EH14" s="57">
        <v>12</v>
      </c>
      <c r="EI14" s="57">
        <v>12</v>
      </c>
      <c r="EJ14" s="57">
        <v>12</v>
      </c>
      <c r="EK14" s="57">
        <v>12</v>
      </c>
      <c r="EL14" s="57">
        <v>12</v>
      </c>
      <c r="EM14" s="57">
        <v>12</v>
      </c>
      <c r="EN14" s="57">
        <v>12</v>
      </c>
      <c r="EO14" s="57">
        <v>12</v>
      </c>
      <c r="EP14" s="57">
        <v>12</v>
      </c>
      <c r="EQ14" s="57">
        <v>12</v>
      </c>
      <c r="ER14" s="57">
        <v>12</v>
      </c>
      <c r="ES14" s="57">
        <v>12</v>
      </c>
      <c r="ET14" s="57">
        <v>12</v>
      </c>
      <c r="EU14" s="57">
        <v>12</v>
      </c>
      <c r="EV14" s="57">
        <v>12</v>
      </c>
      <c r="EW14" s="57">
        <v>12</v>
      </c>
      <c r="EX14" s="57">
        <v>12</v>
      </c>
    </row>
    <row r="15" spans="1:154" ht="9.75" customHeight="1" thickBot="1">
      <c r="A15" s="1123"/>
      <c r="B15" s="1117"/>
      <c r="C15" s="1117"/>
      <c r="D15" s="871"/>
      <c r="E15" s="986"/>
      <c r="F15" s="36" t="s">
        <v>6</v>
      </c>
      <c r="G15" s="806">
        <f t="shared" ref="G15:G63" si="28">SUM(CW15:EX15)</f>
        <v>0</v>
      </c>
    </row>
    <row r="16" spans="1:154" ht="9.75" customHeight="1" thickBot="1">
      <c r="A16" s="1123"/>
      <c r="B16" s="1117"/>
      <c r="C16" s="1117"/>
      <c r="D16" s="871"/>
      <c r="E16" s="986"/>
      <c r="F16" s="36" t="s">
        <v>7</v>
      </c>
      <c r="G16" s="806">
        <f t="shared" si="28"/>
        <v>0</v>
      </c>
    </row>
    <row r="17" spans="1:141" ht="9.75" customHeight="1" thickBot="1">
      <c r="A17" s="1123"/>
      <c r="B17" s="1117"/>
      <c r="C17" s="1117"/>
      <c r="D17" s="871"/>
      <c r="E17" s="986"/>
      <c r="F17" s="36" t="s">
        <v>8</v>
      </c>
      <c r="G17" s="806">
        <f t="shared" si="28"/>
        <v>0</v>
      </c>
      <c r="H17" s="36">
        <v>0.5</v>
      </c>
      <c r="I17" s="36">
        <v>0.5</v>
      </c>
      <c r="J17" s="36">
        <v>0.5</v>
      </c>
      <c r="K17" s="36">
        <v>0.5</v>
      </c>
      <c r="L17" s="36">
        <v>0.5</v>
      </c>
      <c r="M17" s="36">
        <v>0.5</v>
      </c>
      <c r="N17" s="36">
        <v>0.5</v>
      </c>
      <c r="O17" s="36">
        <v>0.5</v>
      </c>
      <c r="P17" s="36">
        <v>0.5</v>
      </c>
      <c r="Q17" s="36">
        <v>0.5</v>
      </c>
      <c r="R17" s="36">
        <v>0.5</v>
      </c>
      <c r="S17" s="36">
        <v>0.5</v>
      </c>
      <c r="T17" s="36">
        <v>0.5</v>
      </c>
      <c r="U17" s="36">
        <v>0.5</v>
      </c>
      <c r="V17" s="36">
        <v>0.5</v>
      </c>
      <c r="W17" s="36">
        <v>0.5</v>
      </c>
      <c r="X17" s="36">
        <v>0.5</v>
      </c>
      <c r="Y17" s="36">
        <v>0.5</v>
      </c>
      <c r="Z17" s="36">
        <v>0.5</v>
      </c>
      <c r="AA17" s="36">
        <v>0.5</v>
      </c>
      <c r="AB17" s="36">
        <v>0.5</v>
      </c>
      <c r="AC17" s="36">
        <v>0.5</v>
      </c>
      <c r="AD17" s="36">
        <v>0.5</v>
      </c>
      <c r="AE17" s="36">
        <v>0.5</v>
      </c>
      <c r="AF17" s="36">
        <v>0.5</v>
      </c>
      <c r="AG17" s="36">
        <v>0.5</v>
      </c>
      <c r="AH17" s="36">
        <v>0.5</v>
      </c>
      <c r="AI17" s="36">
        <v>0.5</v>
      </c>
      <c r="AJ17" s="36">
        <v>0.5</v>
      </c>
      <c r="AK17" s="36">
        <v>0.5</v>
      </c>
      <c r="AL17" s="36">
        <v>0.5</v>
      </c>
      <c r="AM17" s="36">
        <v>0.5</v>
      </c>
      <c r="AN17" s="36">
        <v>0.5</v>
      </c>
      <c r="AO17" s="36">
        <v>0.5</v>
      </c>
      <c r="AP17" s="36">
        <v>0.5</v>
      </c>
      <c r="AQ17" s="36">
        <v>0.5</v>
      </c>
      <c r="AR17" s="36">
        <v>0.5</v>
      </c>
      <c r="AS17" s="36">
        <v>0.5</v>
      </c>
      <c r="AT17" s="36">
        <v>0.5</v>
      </c>
      <c r="AU17" s="36">
        <v>0.5</v>
      </c>
      <c r="AV17" s="36">
        <v>0.5</v>
      </c>
      <c r="AY17" s="36">
        <v>0.5</v>
      </c>
      <c r="AZ17" s="36">
        <v>0.5</v>
      </c>
      <c r="BA17" s="36">
        <v>0.5</v>
      </c>
      <c r="BB17" s="36">
        <v>0.5</v>
      </c>
      <c r="BC17" s="36">
        <v>0.5</v>
      </c>
      <c r="BD17" s="36">
        <v>0.5</v>
      </c>
      <c r="BE17" s="36">
        <v>0.5</v>
      </c>
      <c r="BF17" s="36">
        <v>0.5</v>
      </c>
      <c r="BG17" s="36">
        <v>0.5</v>
      </c>
      <c r="BH17" s="36">
        <v>0.5</v>
      </c>
      <c r="BI17" s="36">
        <v>0.5</v>
      </c>
      <c r="BJ17" s="36">
        <v>0.5</v>
      </c>
      <c r="BK17" s="36">
        <v>0.5</v>
      </c>
      <c r="BL17" s="36">
        <v>0.5</v>
      </c>
      <c r="BM17" s="36">
        <v>0.5</v>
      </c>
      <c r="BN17" s="36">
        <v>0.5</v>
      </c>
      <c r="BO17" s="36">
        <v>0.5</v>
      </c>
      <c r="BP17" s="36">
        <v>0.5</v>
      </c>
      <c r="BQ17" s="36">
        <v>0.5</v>
      </c>
      <c r="BR17" s="36">
        <v>0.5</v>
      </c>
      <c r="BS17" s="36">
        <v>0.5</v>
      </c>
      <c r="BT17" s="36">
        <v>0.5</v>
      </c>
      <c r="BU17" s="36">
        <v>0.5</v>
      </c>
      <c r="BV17" s="36">
        <v>0.5</v>
      </c>
      <c r="BW17" s="36">
        <v>0.5</v>
      </c>
      <c r="BX17" s="36">
        <v>0.5</v>
      </c>
      <c r="BY17" s="36">
        <v>0.5</v>
      </c>
      <c r="BZ17" s="36">
        <v>0.5</v>
      </c>
      <c r="CA17" s="36">
        <v>0.5</v>
      </c>
      <c r="CB17" s="36">
        <v>0.5</v>
      </c>
      <c r="CC17" s="36">
        <v>0.5</v>
      </c>
      <c r="CD17" s="36">
        <v>0.5</v>
      </c>
      <c r="CE17" s="36">
        <v>0.5</v>
      </c>
      <c r="CF17" s="36">
        <v>0.5</v>
      </c>
      <c r="CG17" s="36">
        <v>0.5</v>
      </c>
      <c r="CH17" s="36">
        <v>0.5</v>
      </c>
      <c r="CI17" s="36">
        <v>0.5</v>
      </c>
      <c r="CJ17" s="36">
        <v>0.5</v>
      </c>
      <c r="CK17" s="36">
        <v>0.5</v>
      </c>
      <c r="CL17" s="36">
        <v>0.5</v>
      </c>
      <c r="CM17" s="37">
        <v>0.5</v>
      </c>
      <c r="CN17" s="37">
        <v>0.5</v>
      </c>
      <c r="CO17" s="37">
        <v>0.5</v>
      </c>
      <c r="CP17" s="37">
        <v>0.5</v>
      </c>
      <c r="CQ17" s="38">
        <v>0.5</v>
      </c>
      <c r="CR17" s="39">
        <v>0.5</v>
      </c>
      <c r="CS17" s="36">
        <v>0.5</v>
      </c>
      <c r="CT17" s="36">
        <v>0.5</v>
      </c>
      <c r="CU17" s="36">
        <v>0.5</v>
      </c>
      <c r="CV17" s="36">
        <v>0.5</v>
      </c>
    </row>
    <row r="18" spans="1:141" s="46" customFormat="1" ht="9.75" customHeight="1" thickBot="1">
      <c r="A18" s="1124"/>
      <c r="B18" s="1118"/>
      <c r="C18" s="1118"/>
      <c r="D18" s="872"/>
      <c r="E18" s="987"/>
      <c r="F18" s="46" t="s">
        <v>9</v>
      </c>
      <c r="G18" s="806">
        <f t="shared" si="28"/>
        <v>0</v>
      </c>
      <c r="AW18" s="237"/>
      <c r="AX18" s="237"/>
      <c r="CM18" s="47"/>
      <c r="CN18" s="47"/>
      <c r="CO18" s="47"/>
      <c r="CP18" s="47"/>
      <c r="CQ18" s="48"/>
      <c r="CR18" s="45"/>
      <c r="CW18" s="237"/>
      <c r="CX18" s="237"/>
    </row>
    <row r="19" spans="1:141" s="106" customFormat="1" ht="9.75" customHeight="1" thickBot="1">
      <c r="A19" s="1122">
        <v>1</v>
      </c>
      <c r="B19" s="1116">
        <v>46243</v>
      </c>
      <c r="C19" s="1116" t="s">
        <v>216</v>
      </c>
      <c r="D19" s="870"/>
      <c r="E19" s="985" t="s">
        <v>759</v>
      </c>
      <c r="F19" s="57" t="s">
        <v>5</v>
      </c>
      <c r="G19" s="806">
        <f t="shared" si="28"/>
        <v>22</v>
      </c>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241"/>
      <c r="AX19" s="241"/>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8"/>
      <c r="CN19" s="58"/>
      <c r="CO19" s="58"/>
      <c r="CP19" s="58"/>
      <c r="CQ19" s="59"/>
      <c r="CR19" s="60"/>
      <c r="CS19" s="57"/>
      <c r="CT19" s="57"/>
      <c r="CU19" s="57"/>
      <c r="CV19" s="57"/>
      <c r="CW19" s="241"/>
      <c r="CX19" s="241"/>
      <c r="CY19" s="57"/>
      <c r="CZ19" s="57"/>
      <c r="DA19" s="57"/>
      <c r="DB19" s="57"/>
      <c r="DC19" s="57"/>
      <c r="DD19" s="57"/>
      <c r="DE19" s="57"/>
      <c r="DF19" s="57"/>
      <c r="DG19" s="57"/>
      <c r="DH19" s="57"/>
      <c r="DI19" s="57">
        <v>1</v>
      </c>
      <c r="DJ19" s="57">
        <v>1</v>
      </c>
      <c r="DK19" s="57">
        <v>1</v>
      </c>
      <c r="DL19" s="57">
        <v>1</v>
      </c>
      <c r="DM19" s="57"/>
      <c r="DN19" s="57"/>
      <c r="DO19" s="57"/>
      <c r="DP19" s="57"/>
      <c r="DQ19" s="57"/>
      <c r="DR19" s="57">
        <v>4</v>
      </c>
      <c r="DS19" s="57">
        <v>4</v>
      </c>
      <c r="DT19" s="57">
        <v>4</v>
      </c>
      <c r="DU19" s="57">
        <v>2</v>
      </c>
      <c r="DV19" s="57">
        <v>2</v>
      </c>
      <c r="DW19" s="57">
        <v>1</v>
      </c>
      <c r="DX19" s="57">
        <v>1</v>
      </c>
      <c r="DY19" s="57"/>
      <c r="DZ19" s="57"/>
      <c r="EA19" s="57"/>
      <c r="EB19" s="57"/>
      <c r="EC19" s="57"/>
      <c r="ED19" s="57"/>
      <c r="EE19" s="57"/>
      <c r="EF19" s="57"/>
      <c r="EG19" s="57"/>
    </row>
    <row r="20" spans="1:141" s="106" customFormat="1" ht="9.75" customHeight="1" thickBot="1">
      <c r="A20" s="1123"/>
      <c r="B20" s="1117"/>
      <c r="C20" s="1117"/>
      <c r="D20" s="871"/>
      <c r="E20" s="986"/>
      <c r="F20" s="36" t="s">
        <v>6</v>
      </c>
      <c r="G20" s="806">
        <f t="shared" si="28"/>
        <v>0</v>
      </c>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242"/>
      <c r="AX20" s="242"/>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7"/>
      <c r="CN20" s="37"/>
      <c r="CO20" s="37"/>
      <c r="CP20" s="37"/>
      <c r="CQ20" s="38"/>
      <c r="CR20" s="39"/>
      <c r="CS20" s="36"/>
      <c r="CT20" s="36"/>
      <c r="CU20" s="36"/>
      <c r="CV20" s="36"/>
      <c r="CW20" s="242"/>
      <c r="CX20" s="242"/>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row>
    <row r="21" spans="1:141" s="106" customFormat="1" ht="9.75" customHeight="1" thickBot="1">
      <c r="A21" s="1123"/>
      <c r="B21" s="1117"/>
      <c r="C21" s="1117"/>
      <c r="D21" s="871"/>
      <c r="E21" s="986"/>
      <c r="F21" s="36" t="s">
        <v>7</v>
      </c>
      <c r="G21" s="806">
        <f t="shared" si="28"/>
        <v>77</v>
      </c>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242"/>
      <c r="AX21" s="242"/>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7"/>
      <c r="CN21" s="37"/>
      <c r="CO21" s="37"/>
      <c r="CP21" s="37"/>
      <c r="CQ21" s="38"/>
      <c r="CR21" s="39"/>
      <c r="CS21" s="36"/>
      <c r="CT21" s="36"/>
      <c r="CU21" s="36"/>
      <c r="CV21" s="36"/>
      <c r="CW21" s="242"/>
      <c r="CX21" s="242"/>
      <c r="CY21" s="36"/>
      <c r="CZ21" s="36"/>
      <c r="DA21" s="36"/>
      <c r="DB21" s="36"/>
      <c r="DC21" s="36"/>
      <c r="DD21" s="36"/>
      <c r="DE21" s="36"/>
      <c r="DF21" s="36">
        <v>2</v>
      </c>
      <c r="DG21" s="36">
        <v>2</v>
      </c>
      <c r="DH21" s="36">
        <v>2</v>
      </c>
      <c r="DI21" s="36">
        <v>2</v>
      </c>
      <c r="DJ21" s="36">
        <v>2</v>
      </c>
      <c r="DK21" s="36">
        <v>2</v>
      </c>
      <c r="DL21" s="36">
        <v>2</v>
      </c>
      <c r="DM21" s="36">
        <v>4</v>
      </c>
      <c r="DN21" s="36">
        <v>5</v>
      </c>
      <c r="DO21" s="36">
        <v>2</v>
      </c>
      <c r="DP21" s="36">
        <v>2</v>
      </c>
      <c r="DQ21" s="36">
        <v>2</v>
      </c>
      <c r="DR21" s="36">
        <v>6</v>
      </c>
      <c r="DS21" s="36">
        <v>8</v>
      </c>
      <c r="DT21" s="36">
        <v>8</v>
      </c>
      <c r="DU21" s="36">
        <v>4</v>
      </c>
      <c r="DV21" s="36">
        <v>2</v>
      </c>
      <c r="DW21" s="36">
        <v>5</v>
      </c>
      <c r="DX21" s="36">
        <v>5</v>
      </c>
      <c r="DY21" s="36">
        <v>2</v>
      </c>
      <c r="DZ21" s="36">
        <v>2</v>
      </c>
      <c r="EA21" s="36">
        <v>2</v>
      </c>
      <c r="EB21" s="36">
        <v>2</v>
      </c>
      <c r="EC21" s="36">
        <v>2</v>
      </c>
      <c r="ED21" s="36"/>
      <c r="EE21" s="36"/>
      <c r="EF21" s="36"/>
      <c r="EG21" s="36"/>
    </row>
    <row r="22" spans="1:141" s="106" customFormat="1" ht="9.75" customHeight="1" thickBot="1">
      <c r="A22" s="1123"/>
      <c r="B22" s="1117"/>
      <c r="C22" s="1117"/>
      <c r="D22" s="871"/>
      <c r="E22" s="986"/>
      <c r="F22" s="36" t="s">
        <v>8</v>
      </c>
      <c r="G22" s="806">
        <f t="shared" si="28"/>
        <v>0</v>
      </c>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242"/>
      <c r="AX22" s="242"/>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7"/>
      <c r="CN22" s="37"/>
      <c r="CO22" s="37"/>
      <c r="CP22" s="41">
        <v>3</v>
      </c>
      <c r="CQ22" s="40">
        <v>3</v>
      </c>
      <c r="CR22" s="39"/>
      <c r="CS22" s="36"/>
      <c r="CT22" s="36"/>
      <c r="CU22" s="36"/>
      <c r="CV22" s="36"/>
      <c r="CW22" s="242"/>
      <c r="CX22" s="242"/>
      <c r="CY22" s="36"/>
      <c r="CZ22" s="36"/>
      <c r="DA22" s="36"/>
      <c r="DB22" s="36"/>
      <c r="DC22" s="36"/>
      <c r="DD22" s="36"/>
      <c r="DE22" s="36"/>
      <c r="DF22" s="36"/>
      <c r="DG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row>
    <row r="23" spans="1:141" s="106" customFormat="1" ht="9.75" customHeight="1">
      <c r="A23" s="1124"/>
      <c r="B23" s="1118"/>
      <c r="C23" s="1118"/>
      <c r="D23" s="872"/>
      <c r="E23" s="987"/>
      <c r="F23" s="61" t="s">
        <v>9</v>
      </c>
      <c r="G23" s="806">
        <f t="shared" si="28"/>
        <v>0</v>
      </c>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243"/>
      <c r="AX23" s="243"/>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2"/>
      <c r="CN23" s="62"/>
      <c r="CO23" s="62"/>
      <c r="CP23" s="62"/>
      <c r="CQ23" s="63"/>
      <c r="CR23" s="64"/>
      <c r="CS23" s="61"/>
      <c r="CT23" s="61"/>
      <c r="CU23" s="61"/>
      <c r="CV23" s="61"/>
      <c r="CW23" s="243"/>
      <c r="CX23" s="243"/>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row>
    <row r="24" spans="1:141" s="67" customFormat="1" ht="9.75" customHeight="1" thickBot="1">
      <c r="A24" s="1122">
        <v>4</v>
      </c>
      <c r="B24" s="1116">
        <v>46157</v>
      </c>
      <c r="C24" s="1116" t="s">
        <v>231</v>
      </c>
      <c r="D24" s="1119" t="s">
        <v>760</v>
      </c>
      <c r="E24" s="985" t="s">
        <v>761</v>
      </c>
      <c r="F24" s="67" t="s">
        <v>5</v>
      </c>
      <c r="G24" s="806">
        <f t="shared" si="28"/>
        <v>32</v>
      </c>
      <c r="T24" s="139">
        <v>5</v>
      </c>
      <c r="U24" s="139">
        <v>5</v>
      </c>
      <c r="W24" s="139">
        <v>4</v>
      </c>
      <c r="X24" s="139">
        <v>4</v>
      </c>
      <c r="Y24" s="139">
        <v>5</v>
      </c>
      <c r="Z24" s="139">
        <v>5</v>
      </c>
      <c r="AA24" s="139">
        <v>5</v>
      </c>
      <c r="AB24" s="189">
        <v>5</v>
      </c>
      <c r="AC24" s="251">
        <v>2</v>
      </c>
      <c r="AQ24" s="130"/>
      <c r="AR24" s="130"/>
      <c r="AS24" s="130"/>
      <c r="AT24" s="130">
        <v>2</v>
      </c>
      <c r="AU24" s="130">
        <v>3</v>
      </c>
      <c r="AW24" s="244"/>
      <c r="AX24" s="244"/>
      <c r="CM24" s="68"/>
      <c r="CN24" s="68"/>
      <c r="CO24" s="68"/>
      <c r="CP24" s="68"/>
      <c r="CQ24" s="69"/>
      <c r="CR24" s="70"/>
      <c r="CW24" s="244"/>
      <c r="CX24" s="244"/>
      <c r="DM24" s="67">
        <v>5</v>
      </c>
      <c r="DN24" s="67">
        <v>5</v>
      </c>
      <c r="DO24" s="67">
        <v>3</v>
      </c>
      <c r="DP24" s="67">
        <v>3</v>
      </c>
      <c r="DQ24" s="882">
        <v>5</v>
      </c>
      <c r="DR24" s="882">
        <v>5</v>
      </c>
      <c r="DS24" s="882">
        <v>5</v>
      </c>
      <c r="DT24" s="67">
        <v>1</v>
      </c>
    </row>
    <row r="25" spans="1:141" ht="9.75" customHeight="1" thickBot="1">
      <c r="A25" s="1123"/>
      <c r="B25" s="1117"/>
      <c r="C25" s="1117"/>
      <c r="D25" s="1120"/>
      <c r="E25" s="986"/>
      <c r="F25" s="36" t="s">
        <v>6</v>
      </c>
      <c r="G25" s="806">
        <f t="shared" si="28"/>
        <v>8</v>
      </c>
      <c r="S25" s="42">
        <v>1</v>
      </c>
      <c r="V25" s="42">
        <v>2</v>
      </c>
      <c r="W25" s="42">
        <v>1</v>
      </c>
      <c r="X25" s="42">
        <v>3</v>
      </c>
      <c r="Y25" s="42">
        <v>4</v>
      </c>
      <c r="Z25" s="53">
        <v>5</v>
      </c>
      <c r="AA25" s="42">
        <v>0</v>
      </c>
      <c r="AB25" s="53">
        <v>3</v>
      </c>
      <c r="AC25" s="52"/>
      <c r="AN25" s="43"/>
      <c r="AO25" s="43"/>
      <c r="AP25" s="43"/>
      <c r="AQ25" s="43">
        <v>2</v>
      </c>
      <c r="AR25" s="43">
        <v>2</v>
      </c>
      <c r="AS25" s="43"/>
      <c r="AT25" s="43"/>
      <c r="AU25" s="43">
        <v>3</v>
      </c>
      <c r="DS25" s="888">
        <v>3</v>
      </c>
      <c r="DT25" s="888">
        <v>2</v>
      </c>
      <c r="DU25" s="888">
        <v>0</v>
      </c>
      <c r="DV25" s="888">
        <v>1</v>
      </c>
      <c r="DW25" s="888">
        <v>1</v>
      </c>
      <c r="DX25" s="888">
        <v>1</v>
      </c>
      <c r="DY25" s="885"/>
      <c r="DZ25" s="885"/>
      <c r="EA25" s="885"/>
      <c r="EB25" s="885"/>
    </row>
    <row r="26" spans="1:141" ht="9.75" customHeight="1" thickBot="1">
      <c r="A26" s="1123"/>
      <c r="B26" s="1117"/>
      <c r="C26" s="1117"/>
      <c r="D26" s="1120"/>
      <c r="E26" s="986"/>
      <c r="F26" s="36" t="s">
        <v>7</v>
      </c>
      <c r="G26" s="806">
        <f t="shared" si="28"/>
        <v>1</v>
      </c>
      <c r="Y26" s="42">
        <v>5</v>
      </c>
      <c r="Z26" s="42">
        <v>10</v>
      </c>
      <c r="AA26" s="42">
        <v>5</v>
      </c>
      <c r="AB26" s="53">
        <v>5</v>
      </c>
      <c r="AC26" s="52">
        <v>5</v>
      </c>
      <c r="AD26" s="52">
        <v>2</v>
      </c>
      <c r="DR26" s="36">
        <v>1</v>
      </c>
    </row>
    <row r="27" spans="1:141" ht="9.75" customHeight="1">
      <c r="A27" s="1123"/>
      <c r="B27" s="1117"/>
      <c r="C27" s="1117"/>
      <c r="D27" s="1120"/>
      <c r="E27" s="986"/>
      <c r="F27" s="36" t="s">
        <v>8</v>
      </c>
      <c r="G27" s="806">
        <f t="shared" si="28"/>
        <v>0</v>
      </c>
    </row>
    <row r="28" spans="1:141" s="46" customFormat="1" ht="9.75" customHeight="1">
      <c r="A28" s="1124"/>
      <c r="B28" s="1118"/>
      <c r="C28" s="1118"/>
      <c r="D28" s="1121"/>
      <c r="E28" s="987"/>
      <c r="F28" s="46" t="s">
        <v>9</v>
      </c>
      <c r="G28" s="806">
        <f t="shared" si="28"/>
        <v>0</v>
      </c>
      <c r="AW28" s="237"/>
      <c r="AX28" s="237"/>
      <c r="CM28" s="47"/>
      <c r="CN28" s="47"/>
      <c r="CO28" s="47"/>
      <c r="CP28" s="47"/>
      <c r="CQ28" s="48"/>
      <c r="CR28" s="45"/>
      <c r="CW28" s="237"/>
      <c r="CX28" s="237"/>
    </row>
    <row r="29" spans="1:141" s="106" customFormat="1" ht="9.75" customHeight="1" thickBot="1">
      <c r="A29" s="1122">
        <v>3</v>
      </c>
      <c r="B29" s="1126">
        <v>46168</v>
      </c>
      <c r="C29" s="1116" t="s">
        <v>213</v>
      </c>
      <c r="D29" s="870" t="s">
        <v>762</v>
      </c>
      <c r="E29" s="985" t="s">
        <v>763</v>
      </c>
      <c r="F29" s="57" t="s">
        <v>5</v>
      </c>
      <c r="G29" s="806">
        <f t="shared" si="28"/>
        <v>0</v>
      </c>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241"/>
      <c r="AX29" s="241"/>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8"/>
      <c r="CN29" s="58"/>
      <c r="CO29" s="58"/>
      <c r="CP29" s="58"/>
      <c r="CQ29" s="59"/>
      <c r="CR29" s="60"/>
      <c r="CS29" s="57"/>
      <c r="CT29" s="57"/>
      <c r="CU29" s="57"/>
      <c r="CV29" s="57"/>
      <c r="CW29" s="241"/>
      <c r="CX29" s="241"/>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row>
    <row r="30" spans="1:141" s="106" customFormat="1" ht="9.75" customHeight="1" thickBot="1">
      <c r="A30" s="1123"/>
      <c r="B30" s="1127"/>
      <c r="C30" s="1117"/>
      <c r="D30" s="871"/>
      <c r="E30" s="986"/>
      <c r="F30" s="36" t="s">
        <v>6</v>
      </c>
      <c r="G30" s="806">
        <f t="shared" si="28"/>
        <v>88</v>
      </c>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242"/>
      <c r="AX30" s="242"/>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7"/>
      <c r="CN30" s="37"/>
      <c r="CO30" s="37"/>
      <c r="CP30" s="37"/>
      <c r="CQ30" s="38"/>
      <c r="CR30" s="39"/>
      <c r="CS30" s="36"/>
      <c r="CT30" s="36"/>
      <c r="CU30" s="36"/>
      <c r="CV30" s="36"/>
      <c r="CW30" s="242"/>
      <c r="CX30" s="242"/>
      <c r="CY30" s="36"/>
      <c r="CZ30" s="36"/>
      <c r="DA30" s="36"/>
      <c r="DB30" s="36"/>
      <c r="DC30" s="36"/>
      <c r="DD30" s="36"/>
      <c r="DE30" s="36"/>
      <c r="DF30" s="36"/>
      <c r="DG30" s="36">
        <v>2</v>
      </c>
      <c r="DH30" s="36">
        <v>2</v>
      </c>
      <c r="DI30" s="36">
        <v>2</v>
      </c>
      <c r="DJ30" s="36">
        <v>2</v>
      </c>
      <c r="DK30" s="36">
        <v>3</v>
      </c>
      <c r="DL30" s="36">
        <v>4</v>
      </c>
      <c r="DM30" s="36">
        <v>5</v>
      </c>
      <c r="DN30" s="36">
        <v>2</v>
      </c>
      <c r="DO30" s="36">
        <v>2</v>
      </c>
      <c r="DP30" s="36">
        <v>4</v>
      </c>
      <c r="DQ30" s="36">
        <v>2</v>
      </c>
      <c r="DR30" s="954">
        <v>4</v>
      </c>
      <c r="DS30" s="954">
        <v>2</v>
      </c>
      <c r="DT30" s="954">
        <v>1</v>
      </c>
      <c r="DU30" s="885"/>
      <c r="DV30" s="885"/>
      <c r="DW30" s="885"/>
      <c r="DX30" s="887">
        <v>2</v>
      </c>
      <c r="DY30" s="43">
        <v>2</v>
      </c>
      <c r="DZ30" s="43">
        <v>6</v>
      </c>
      <c r="EA30" s="43">
        <v>5</v>
      </c>
      <c r="EB30" s="43">
        <v>10</v>
      </c>
      <c r="EC30" s="43">
        <v>8</v>
      </c>
      <c r="ED30" s="43">
        <v>5</v>
      </c>
      <c r="EE30" s="43">
        <v>6</v>
      </c>
      <c r="EF30" s="43">
        <v>3</v>
      </c>
      <c r="EG30" s="43">
        <v>2</v>
      </c>
      <c r="EH30" s="886">
        <v>0.5</v>
      </c>
      <c r="EI30" s="886">
        <v>0.5</v>
      </c>
      <c r="EJ30" s="886">
        <v>0.5</v>
      </c>
      <c r="EK30" s="886">
        <v>0.5</v>
      </c>
    </row>
    <row r="31" spans="1:141" s="106" customFormat="1" ht="9.75" customHeight="1" thickBot="1">
      <c r="A31" s="1123"/>
      <c r="B31" s="1127"/>
      <c r="C31" s="1117"/>
      <c r="D31" s="871"/>
      <c r="E31" s="986"/>
      <c r="F31" s="36" t="s">
        <v>7</v>
      </c>
      <c r="G31" s="806">
        <f>SUM(CW31:EX31)</f>
        <v>74</v>
      </c>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242"/>
      <c r="AX31" s="242"/>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7"/>
      <c r="CN31" s="37"/>
      <c r="CO31" s="37"/>
      <c r="CP31" s="37"/>
      <c r="CQ31" s="38"/>
      <c r="CR31" s="39"/>
      <c r="CS31" s="36"/>
      <c r="CT31" s="36"/>
      <c r="CU31" s="36"/>
      <c r="CV31" s="36"/>
      <c r="CW31" s="242"/>
      <c r="CX31" s="242"/>
      <c r="CY31" s="36"/>
      <c r="CZ31" s="36"/>
      <c r="DA31" s="36"/>
      <c r="DB31" s="36"/>
      <c r="DC31" s="36"/>
      <c r="DD31" s="36"/>
      <c r="DE31" s="36"/>
      <c r="DF31" s="36"/>
      <c r="DG31" s="36"/>
      <c r="DH31" s="36"/>
      <c r="DI31" s="36"/>
      <c r="DJ31" s="36"/>
      <c r="DK31" s="36">
        <v>3</v>
      </c>
      <c r="DL31" s="36">
        <v>8</v>
      </c>
      <c r="DM31" s="36">
        <v>2</v>
      </c>
      <c r="DN31" s="36">
        <v>2</v>
      </c>
      <c r="DO31" s="36">
        <v>2</v>
      </c>
      <c r="DP31" s="36">
        <v>5</v>
      </c>
      <c r="DQ31" s="36">
        <v>10</v>
      </c>
      <c r="DR31" s="36">
        <v>10</v>
      </c>
      <c r="DS31" s="36">
        <v>10</v>
      </c>
      <c r="DT31" s="36">
        <v>10</v>
      </c>
      <c r="DU31" s="36">
        <v>5</v>
      </c>
      <c r="DV31" s="36">
        <v>5</v>
      </c>
      <c r="DW31" s="889">
        <v>2</v>
      </c>
      <c r="DX31" s="36"/>
      <c r="DY31" s="36"/>
      <c r="DZ31" s="36"/>
      <c r="EA31" s="36"/>
      <c r="EB31" s="36"/>
      <c r="EC31" s="36"/>
      <c r="ED31" s="36"/>
      <c r="EE31" s="36"/>
      <c r="EF31" s="36"/>
      <c r="EG31" s="36"/>
    </row>
    <row r="32" spans="1:141" s="106" customFormat="1" ht="9.75" customHeight="1" thickBot="1">
      <c r="A32" s="1123"/>
      <c r="B32" s="1127"/>
      <c r="C32" s="1117"/>
      <c r="D32" s="871"/>
      <c r="E32" s="986"/>
      <c r="F32" s="36" t="s">
        <v>8</v>
      </c>
      <c r="G32" s="806">
        <f t="shared" si="28"/>
        <v>2</v>
      </c>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242"/>
      <c r="AX32" s="242"/>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7"/>
      <c r="CN32" s="37"/>
      <c r="CO32" s="37"/>
      <c r="CP32" s="37"/>
      <c r="CQ32" s="38"/>
      <c r="CR32" s="39"/>
      <c r="CS32" s="36"/>
      <c r="CT32" s="36"/>
      <c r="CU32" s="36"/>
      <c r="CV32" s="36"/>
      <c r="CW32" s="242"/>
      <c r="CX32" s="242"/>
      <c r="CY32" s="36"/>
      <c r="CZ32" s="36"/>
      <c r="DA32" s="36"/>
      <c r="DB32" s="36"/>
      <c r="DC32" s="36"/>
      <c r="DD32" s="36"/>
      <c r="DE32" s="36"/>
      <c r="DF32" s="36"/>
      <c r="DG32" s="36"/>
      <c r="DH32" s="36"/>
      <c r="DI32" s="36"/>
      <c r="DJ32" s="36"/>
      <c r="DK32" s="36"/>
      <c r="DL32" s="36"/>
      <c r="DM32" s="36"/>
      <c r="DN32" s="49">
        <v>0.5</v>
      </c>
      <c r="DO32" s="49">
        <v>0.5</v>
      </c>
      <c r="DP32" s="49">
        <v>0.5</v>
      </c>
      <c r="DQ32" s="49">
        <v>0.5</v>
      </c>
      <c r="DR32" s="36"/>
      <c r="DS32" s="36"/>
      <c r="DT32" s="36"/>
      <c r="DU32" s="36"/>
      <c r="DV32" s="36"/>
      <c r="DW32" s="36"/>
      <c r="DX32" s="36"/>
      <c r="DY32" s="36"/>
      <c r="DZ32" s="36"/>
      <c r="EA32" s="36"/>
      <c r="EB32" s="36"/>
      <c r="EC32" s="36"/>
      <c r="ED32" s="36"/>
      <c r="EE32" s="36"/>
      <c r="EF32" s="36"/>
      <c r="EG32" s="36"/>
    </row>
    <row r="33" spans="1:141" s="106" customFormat="1" ht="9.75" customHeight="1" thickBot="1">
      <c r="A33" s="1124"/>
      <c r="B33" s="1128"/>
      <c r="C33" s="1118"/>
      <c r="D33" s="872"/>
      <c r="E33" s="987"/>
      <c r="F33" s="61" t="s">
        <v>9</v>
      </c>
      <c r="G33" s="806">
        <f t="shared" si="28"/>
        <v>0</v>
      </c>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243"/>
      <c r="AX33" s="243"/>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2"/>
      <c r="CN33" s="62"/>
      <c r="CO33" s="62"/>
      <c r="CP33" s="62"/>
      <c r="CQ33" s="63"/>
      <c r="CR33" s="64"/>
      <c r="CS33" s="61"/>
      <c r="CT33" s="61"/>
      <c r="CU33" s="61"/>
      <c r="CV33" s="61"/>
      <c r="CW33" s="243"/>
      <c r="CX33" s="243"/>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row>
    <row r="34" spans="1:141" s="57" customFormat="1" ht="9.75" customHeight="1" thickBot="1">
      <c r="A34" s="1122">
        <v>7</v>
      </c>
      <c r="B34" s="1126"/>
      <c r="C34" s="1116" t="s">
        <v>219</v>
      </c>
      <c r="D34" s="870" t="s">
        <v>764</v>
      </c>
      <c r="E34" s="985" t="s">
        <v>36</v>
      </c>
      <c r="F34" s="57" t="s">
        <v>5</v>
      </c>
      <c r="G34" s="806">
        <f t="shared" si="28"/>
        <v>59</v>
      </c>
      <c r="AW34" s="241"/>
      <c r="AX34" s="241"/>
      <c r="CM34" s="58"/>
      <c r="CN34" s="58"/>
      <c r="CO34" s="58"/>
      <c r="CP34" s="800">
        <v>2</v>
      </c>
      <c r="CQ34" s="798">
        <v>2</v>
      </c>
      <c r="CR34" s="797">
        <v>2</v>
      </c>
      <c r="CS34" s="378">
        <v>7</v>
      </c>
      <c r="CT34" s="378">
        <v>7</v>
      </c>
      <c r="CU34" s="378">
        <v>7</v>
      </c>
      <c r="CV34" s="378">
        <v>7</v>
      </c>
      <c r="CW34" s="378"/>
      <c r="CX34" s="378"/>
      <c r="CY34" s="378">
        <v>7</v>
      </c>
      <c r="CZ34" s="378">
        <v>7</v>
      </c>
      <c r="DA34" s="378">
        <v>7</v>
      </c>
      <c r="DB34" s="378">
        <v>7</v>
      </c>
      <c r="DC34" s="378"/>
      <c r="DD34" s="378"/>
      <c r="DE34" s="378"/>
      <c r="DH34" s="57">
        <v>8</v>
      </c>
      <c r="DI34" s="57">
        <v>10</v>
      </c>
      <c r="DJ34" s="57">
        <v>1</v>
      </c>
      <c r="DK34" s="57">
        <v>0</v>
      </c>
      <c r="DL34" s="57">
        <v>0</v>
      </c>
      <c r="DM34" s="57">
        <v>0</v>
      </c>
      <c r="DN34" s="57">
        <v>0</v>
      </c>
      <c r="DO34" s="57">
        <v>0</v>
      </c>
      <c r="DP34" s="57">
        <v>0</v>
      </c>
      <c r="DQ34" s="57">
        <v>0</v>
      </c>
      <c r="DR34" s="57">
        <v>0</v>
      </c>
      <c r="DS34" s="57">
        <v>0</v>
      </c>
      <c r="DT34" s="57">
        <v>0</v>
      </c>
      <c r="DU34" s="57">
        <v>0</v>
      </c>
      <c r="DV34" s="57">
        <v>0</v>
      </c>
      <c r="DW34" s="57">
        <v>0</v>
      </c>
      <c r="DX34" s="57">
        <v>0</v>
      </c>
      <c r="DY34" s="57">
        <v>0</v>
      </c>
      <c r="DZ34" s="57">
        <v>0</v>
      </c>
      <c r="EA34" s="57">
        <v>0</v>
      </c>
      <c r="EB34" s="57">
        <v>0</v>
      </c>
      <c r="EC34" s="57">
        <v>0</v>
      </c>
      <c r="ED34" s="57">
        <v>0</v>
      </c>
      <c r="EI34" s="57">
        <v>4</v>
      </c>
      <c r="EJ34" s="57">
        <v>4</v>
      </c>
      <c r="EK34" s="57">
        <v>4</v>
      </c>
    </row>
    <row r="35" spans="1:141" ht="9.75" customHeight="1" thickBot="1">
      <c r="A35" s="1123"/>
      <c r="B35" s="1127"/>
      <c r="C35" s="1117"/>
      <c r="D35" s="871"/>
      <c r="E35" s="986"/>
      <c r="F35" s="36" t="s">
        <v>6</v>
      </c>
      <c r="G35" s="806">
        <f t="shared" si="28"/>
        <v>20</v>
      </c>
      <c r="CP35" s="801"/>
      <c r="CQ35" s="799"/>
      <c r="CR35" s="491"/>
      <c r="CS35" s="49"/>
      <c r="CT35" s="49"/>
      <c r="CU35" s="49"/>
      <c r="CV35" s="49"/>
      <c r="CW35" s="49"/>
      <c r="CX35" s="49"/>
      <c r="CY35" s="49"/>
      <c r="CZ35" s="49"/>
      <c r="DA35" s="49">
        <v>5</v>
      </c>
      <c r="DB35" s="49">
        <v>5</v>
      </c>
      <c r="DC35" s="49">
        <v>5</v>
      </c>
      <c r="DD35" s="49">
        <v>5</v>
      </c>
      <c r="DE35" s="49"/>
    </row>
    <row r="36" spans="1:141" ht="9.75" customHeight="1" thickBot="1">
      <c r="A36" s="1123"/>
      <c r="B36" s="1127"/>
      <c r="C36" s="1117"/>
      <c r="D36" s="871"/>
      <c r="E36" s="986"/>
      <c r="F36" s="36" t="s">
        <v>7</v>
      </c>
      <c r="G36" s="806">
        <f t="shared" si="28"/>
        <v>20</v>
      </c>
      <c r="CP36" s="801"/>
      <c r="CQ36" s="799"/>
      <c r="CR36" s="491"/>
      <c r="CS36" s="49"/>
      <c r="CT36" s="49"/>
      <c r="CU36" s="49"/>
      <c r="CV36" s="49"/>
      <c r="CW36" s="49"/>
      <c r="CX36" s="49"/>
      <c r="CY36" s="49"/>
      <c r="CZ36" s="49"/>
      <c r="DA36" s="49"/>
      <c r="DB36" s="49">
        <v>5</v>
      </c>
      <c r="DC36" s="49">
        <v>5</v>
      </c>
      <c r="DD36" s="49">
        <v>5</v>
      </c>
      <c r="DE36" s="49">
        <v>5</v>
      </c>
    </row>
    <row r="37" spans="1:141" ht="9.75" customHeight="1" thickBot="1">
      <c r="A37" s="1123"/>
      <c r="B37" s="1127"/>
      <c r="C37" s="1117"/>
      <c r="D37" s="871"/>
      <c r="E37" s="986"/>
      <c r="F37" s="36" t="s">
        <v>8</v>
      </c>
      <c r="G37" s="806">
        <f t="shared" si="28"/>
        <v>8</v>
      </c>
      <c r="DI37" s="36">
        <v>3</v>
      </c>
      <c r="DJ37" s="36">
        <v>1</v>
      </c>
      <c r="DK37" s="36">
        <v>0</v>
      </c>
      <c r="DL37" s="36">
        <v>0</v>
      </c>
      <c r="DM37" s="36">
        <v>0</v>
      </c>
      <c r="DN37" s="36">
        <v>0</v>
      </c>
      <c r="DO37" s="36">
        <v>0</v>
      </c>
      <c r="DP37" s="36">
        <v>0</v>
      </c>
      <c r="DQ37" s="36">
        <v>0</v>
      </c>
      <c r="DR37" s="36">
        <v>0</v>
      </c>
      <c r="DS37" s="36">
        <v>0</v>
      </c>
      <c r="DT37" s="36">
        <v>0</v>
      </c>
      <c r="DU37" s="36">
        <v>0</v>
      </c>
      <c r="DV37" s="36">
        <v>0</v>
      </c>
      <c r="DW37" s="36">
        <v>0</v>
      </c>
      <c r="DX37" s="36">
        <v>0</v>
      </c>
      <c r="DY37" s="36">
        <v>0</v>
      </c>
      <c r="DZ37" s="36">
        <v>0</v>
      </c>
      <c r="EA37" s="36">
        <v>0</v>
      </c>
      <c r="EB37" s="36">
        <v>0</v>
      </c>
      <c r="EC37" s="36">
        <v>0</v>
      </c>
      <c r="ED37" s="36">
        <v>0</v>
      </c>
      <c r="EI37" s="36">
        <v>2</v>
      </c>
      <c r="EJ37" s="36">
        <v>1</v>
      </c>
      <c r="EK37" s="36">
        <v>1</v>
      </c>
    </row>
    <row r="38" spans="1:141" s="46" customFormat="1" ht="9.75" customHeight="1" thickBot="1">
      <c r="A38" s="1124"/>
      <c r="B38" s="1128"/>
      <c r="C38" s="1118"/>
      <c r="D38" s="872"/>
      <c r="E38" s="987"/>
      <c r="F38" s="46" t="s">
        <v>9</v>
      </c>
      <c r="G38" s="806">
        <f t="shared" si="28"/>
        <v>0</v>
      </c>
      <c r="AW38" s="237"/>
      <c r="AX38" s="237"/>
      <c r="CM38" s="47"/>
      <c r="CN38" s="47"/>
      <c r="CO38" s="47"/>
      <c r="CP38" s="47"/>
      <c r="CQ38" s="48"/>
      <c r="CR38" s="45"/>
      <c r="CW38" s="237"/>
      <c r="CX38" s="237"/>
    </row>
    <row r="39" spans="1:141" s="57" customFormat="1" ht="9.75" customHeight="1" thickBot="1">
      <c r="A39" s="1122">
        <v>19</v>
      </c>
      <c r="B39" s="1126">
        <v>46111</v>
      </c>
      <c r="C39" s="1116" t="s">
        <v>221</v>
      </c>
      <c r="D39" s="870"/>
      <c r="E39" s="985" t="s">
        <v>118</v>
      </c>
      <c r="F39" s="57" t="s">
        <v>5</v>
      </c>
      <c r="G39" s="806">
        <f t="shared" si="28"/>
        <v>0</v>
      </c>
      <c r="AW39" s="241"/>
      <c r="AX39" s="241"/>
      <c r="CM39" s="58"/>
      <c r="CN39" s="58"/>
      <c r="CO39" s="58"/>
      <c r="CP39" s="58"/>
      <c r="CQ39" s="59"/>
      <c r="CR39" s="60"/>
      <c r="CW39" s="241"/>
      <c r="CX39" s="241"/>
    </row>
    <row r="40" spans="1:141" ht="9.75" customHeight="1" thickBot="1">
      <c r="A40" s="1123"/>
      <c r="B40" s="1127"/>
      <c r="C40" s="1117"/>
      <c r="D40" s="871" t="s">
        <v>765</v>
      </c>
      <c r="E40" s="986"/>
      <c r="F40" s="36" t="s">
        <v>6</v>
      </c>
      <c r="G40" s="806">
        <f t="shared" si="28"/>
        <v>48</v>
      </c>
      <c r="BC40" s="43">
        <v>5</v>
      </c>
      <c r="BD40" s="43">
        <v>5</v>
      </c>
      <c r="BE40" s="43">
        <v>5</v>
      </c>
      <c r="BF40" s="43">
        <v>7</v>
      </c>
      <c r="BG40" s="43">
        <v>10</v>
      </c>
      <c r="BH40" s="43">
        <v>10</v>
      </c>
      <c r="BI40" s="43">
        <v>7</v>
      </c>
      <c r="BJ40" s="43">
        <v>7</v>
      </c>
      <c r="BK40" s="43">
        <v>5</v>
      </c>
      <c r="BL40" s="43">
        <v>5</v>
      </c>
      <c r="BM40" s="43">
        <v>5</v>
      </c>
      <c r="BN40" s="43">
        <v>5</v>
      </c>
      <c r="BO40" s="43">
        <v>5</v>
      </c>
      <c r="BP40" s="43">
        <v>5</v>
      </c>
      <c r="BQ40" s="43">
        <v>5</v>
      </c>
      <c r="BR40" s="43">
        <v>5</v>
      </c>
      <c r="BS40" s="42">
        <v>5</v>
      </c>
      <c r="BT40" s="646"/>
      <c r="BU40" s="42">
        <v>3</v>
      </c>
      <c r="BV40" s="42">
        <v>3</v>
      </c>
      <c r="BW40" s="42">
        <v>3</v>
      </c>
      <c r="BX40" s="42">
        <v>3</v>
      </c>
      <c r="BY40" s="42">
        <v>3</v>
      </c>
      <c r="BZ40" s="42">
        <v>3</v>
      </c>
      <c r="CA40" s="42">
        <v>3</v>
      </c>
      <c r="CB40" s="42">
        <v>3</v>
      </c>
      <c r="CC40" s="42">
        <v>3</v>
      </c>
      <c r="CD40" s="42">
        <v>3</v>
      </c>
      <c r="CE40" s="42">
        <v>3</v>
      </c>
      <c r="CF40" s="42">
        <v>3</v>
      </c>
      <c r="CG40" s="42">
        <v>3</v>
      </c>
      <c r="CH40" s="42">
        <v>3</v>
      </c>
      <c r="CI40" s="42">
        <v>3</v>
      </c>
      <c r="CJ40" s="42">
        <v>3</v>
      </c>
      <c r="CK40" s="42">
        <v>3</v>
      </c>
      <c r="CL40" s="42">
        <v>3</v>
      </c>
      <c r="CM40" s="41">
        <v>3</v>
      </c>
      <c r="CN40" s="41">
        <v>2</v>
      </c>
      <c r="CO40" s="41">
        <v>2</v>
      </c>
      <c r="CP40" s="41">
        <v>2</v>
      </c>
      <c r="CQ40" s="40">
        <v>2</v>
      </c>
      <c r="CR40" s="212">
        <v>2</v>
      </c>
      <c r="CS40" s="42">
        <v>2</v>
      </c>
      <c r="CT40" s="42">
        <v>2</v>
      </c>
      <c r="CU40" s="42">
        <v>2</v>
      </c>
      <c r="CV40" s="42">
        <v>2</v>
      </c>
      <c r="DG40" s="36">
        <v>3</v>
      </c>
      <c r="DH40" s="36">
        <v>5</v>
      </c>
      <c r="DI40" s="36">
        <v>5</v>
      </c>
      <c r="DJ40" s="36">
        <v>2</v>
      </c>
      <c r="DV40" s="885"/>
      <c r="DW40" s="889">
        <v>4</v>
      </c>
      <c r="DX40" s="889">
        <f>(2+2)+3</f>
        <v>7</v>
      </c>
      <c r="DY40" s="889">
        <f>4+3</f>
        <v>7</v>
      </c>
      <c r="DZ40" s="888">
        <f>2+3+1</f>
        <v>6</v>
      </c>
      <c r="EA40" s="888">
        <v>6</v>
      </c>
      <c r="EB40" s="888">
        <f>1</f>
        <v>1</v>
      </c>
      <c r="EC40" s="886">
        <v>0.5</v>
      </c>
      <c r="ED40" s="886">
        <v>0.5</v>
      </c>
      <c r="EE40" s="886">
        <v>0.5</v>
      </c>
      <c r="EF40" s="886">
        <v>0.5</v>
      </c>
    </row>
    <row r="41" spans="1:141" ht="9.75" customHeight="1" thickBot="1">
      <c r="A41" s="1123"/>
      <c r="B41" s="1127"/>
      <c r="C41" s="1117"/>
      <c r="D41" s="871"/>
      <c r="E41" s="986"/>
      <c r="F41" s="36" t="s">
        <v>7</v>
      </c>
      <c r="G41" s="806">
        <f t="shared" si="28"/>
        <v>26</v>
      </c>
      <c r="BC41" s="42">
        <v>5</v>
      </c>
      <c r="BD41" s="42">
        <v>5</v>
      </c>
      <c r="BE41" s="42">
        <v>5</v>
      </c>
      <c r="BF41" s="42">
        <v>5</v>
      </c>
      <c r="BG41" s="42">
        <v>5</v>
      </c>
      <c r="BH41" s="42">
        <v>10</v>
      </c>
      <c r="BI41" s="42">
        <v>10</v>
      </c>
      <c r="BJ41" s="42">
        <v>10</v>
      </c>
      <c r="BK41" s="42">
        <v>10</v>
      </c>
      <c r="BL41" s="42">
        <v>10</v>
      </c>
      <c r="BM41" s="42">
        <v>10</v>
      </c>
      <c r="BN41" s="42">
        <v>10</v>
      </c>
      <c r="BO41" s="42">
        <v>10</v>
      </c>
      <c r="BP41" s="42">
        <v>10</v>
      </c>
      <c r="BQ41" s="42">
        <v>10</v>
      </c>
      <c r="BR41" s="42">
        <v>10</v>
      </c>
      <c r="BS41" s="42">
        <v>10</v>
      </c>
      <c r="BT41" s="42">
        <v>5</v>
      </c>
      <c r="BU41" s="42">
        <v>5</v>
      </c>
      <c r="BV41" s="42">
        <v>5</v>
      </c>
      <c r="BW41" s="42">
        <v>5</v>
      </c>
      <c r="BX41" s="42">
        <v>5</v>
      </c>
      <c r="BY41" s="42">
        <v>5</v>
      </c>
      <c r="BZ41" s="42">
        <v>5</v>
      </c>
      <c r="CA41" s="42">
        <v>5</v>
      </c>
      <c r="CB41" s="42">
        <v>3</v>
      </c>
      <c r="CC41" s="42">
        <v>3</v>
      </c>
      <c r="CD41" s="42">
        <v>3</v>
      </c>
      <c r="CE41" s="42">
        <v>3</v>
      </c>
      <c r="CF41" s="42">
        <v>2</v>
      </c>
      <c r="CG41" s="42">
        <v>2</v>
      </c>
      <c r="CH41" s="42">
        <v>2</v>
      </c>
      <c r="CI41" s="42">
        <v>2</v>
      </c>
      <c r="CJ41" s="42">
        <v>2</v>
      </c>
      <c r="CK41" s="42">
        <v>2</v>
      </c>
      <c r="CL41" s="42">
        <v>2</v>
      </c>
      <c r="CM41" s="41">
        <v>2</v>
      </c>
      <c r="CN41" s="41">
        <v>1</v>
      </c>
      <c r="CO41" s="41">
        <v>1</v>
      </c>
      <c r="CP41" s="41">
        <v>1</v>
      </c>
      <c r="CQ41" s="40">
        <v>1</v>
      </c>
      <c r="CR41" s="212">
        <v>1</v>
      </c>
      <c r="CS41" s="42">
        <v>1</v>
      </c>
      <c r="CT41" s="42">
        <v>1</v>
      </c>
      <c r="CU41" s="42">
        <v>1</v>
      </c>
      <c r="CV41" s="42">
        <v>1</v>
      </c>
      <c r="DJ41" s="36">
        <v>2</v>
      </c>
      <c r="DK41" s="36">
        <v>2</v>
      </c>
      <c r="DL41" s="36">
        <v>2</v>
      </c>
      <c r="DU41" s="49">
        <v>2</v>
      </c>
      <c r="DV41" s="49">
        <v>5</v>
      </c>
      <c r="DW41" s="49">
        <v>5</v>
      </c>
      <c r="DX41" s="49">
        <v>2</v>
      </c>
      <c r="DY41" s="49">
        <v>2</v>
      </c>
      <c r="DZ41" s="36">
        <v>2</v>
      </c>
      <c r="EA41" s="36">
        <v>2</v>
      </c>
    </row>
    <row r="42" spans="1:141" ht="9.75" customHeight="1" thickBot="1">
      <c r="A42" s="1123"/>
      <c r="B42" s="1127"/>
      <c r="C42" s="1117"/>
      <c r="D42" s="871"/>
      <c r="E42" s="986"/>
      <c r="F42" s="36" t="s">
        <v>8</v>
      </c>
      <c r="G42" s="806">
        <f t="shared" si="28"/>
        <v>0</v>
      </c>
    </row>
    <row r="43" spans="1:141" s="46" customFormat="1" ht="9.75" customHeight="1" thickBot="1">
      <c r="A43" s="1124"/>
      <c r="B43" s="1128"/>
      <c r="C43" s="1118"/>
      <c r="D43" s="872"/>
      <c r="E43" s="987"/>
      <c r="F43" s="46" t="s">
        <v>9</v>
      </c>
      <c r="G43" s="806">
        <f t="shared" si="28"/>
        <v>0</v>
      </c>
      <c r="AW43" s="237"/>
      <c r="AX43" s="237"/>
      <c r="CM43" s="47"/>
      <c r="CN43" s="47"/>
      <c r="CO43" s="47"/>
      <c r="CP43" s="47"/>
      <c r="CQ43" s="48"/>
      <c r="CR43" s="45"/>
      <c r="CW43" s="237"/>
      <c r="CX43" s="237"/>
    </row>
    <row r="44" spans="1:141" s="67" customFormat="1" ht="9.75" hidden="1" customHeight="1">
      <c r="A44" s="1125">
        <v>8</v>
      </c>
      <c r="B44" s="811"/>
      <c r="C44" s="754"/>
      <c r="D44" s="873"/>
      <c r="E44" s="986" t="s">
        <v>103</v>
      </c>
      <c r="F44" s="67" t="s">
        <v>5</v>
      </c>
      <c r="G44" s="806">
        <f t="shared" si="28"/>
        <v>0</v>
      </c>
      <c r="AW44" s="244"/>
      <c r="AX44" s="244"/>
      <c r="CM44" s="68"/>
      <c r="CN44" s="68"/>
      <c r="CO44" s="68"/>
      <c r="CP44" s="68"/>
      <c r="CQ44" s="69"/>
      <c r="CR44" s="70"/>
      <c r="CW44" s="244"/>
      <c r="CX44" s="244"/>
    </row>
    <row r="45" spans="1:141" ht="9.75" hidden="1" customHeight="1">
      <c r="A45" s="1125"/>
      <c r="B45" s="811"/>
      <c r="E45" s="986"/>
      <c r="F45" s="43" t="s">
        <v>6</v>
      </c>
      <c r="G45" s="806">
        <f t="shared" si="28"/>
        <v>0</v>
      </c>
      <c r="AG45" s="42">
        <v>5</v>
      </c>
      <c r="AH45" s="42">
        <v>5</v>
      </c>
      <c r="AI45" s="42">
        <v>3</v>
      </c>
      <c r="AJ45" s="42">
        <v>4</v>
      </c>
      <c r="AK45" s="42">
        <v>2</v>
      </c>
      <c r="AL45" s="42">
        <v>2</v>
      </c>
      <c r="AM45" s="52"/>
    </row>
    <row r="46" spans="1:141" ht="9.75" hidden="1" customHeight="1">
      <c r="A46" s="1125"/>
      <c r="B46" s="811"/>
      <c r="E46" s="986"/>
      <c r="F46" s="36" t="s">
        <v>7</v>
      </c>
      <c r="G46" s="806">
        <f t="shared" si="28"/>
        <v>0</v>
      </c>
      <c r="AI46" s="42">
        <v>5</v>
      </c>
      <c r="AJ46" s="42">
        <v>5</v>
      </c>
      <c r="AK46" s="42">
        <v>5</v>
      </c>
      <c r="AL46" s="42">
        <v>5</v>
      </c>
      <c r="AM46" s="42">
        <v>2</v>
      </c>
      <c r="AN46" s="42">
        <v>2</v>
      </c>
      <c r="AO46" s="52">
        <v>2</v>
      </c>
      <c r="AP46" s="43"/>
      <c r="AQ46" s="43"/>
      <c r="AR46" s="43"/>
      <c r="AS46" s="43"/>
      <c r="AT46" s="43"/>
    </row>
    <row r="47" spans="1:141" ht="9.75" hidden="1" customHeight="1">
      <c r="A47" s="1125"/>
      <c r="B47" s="811"/>
      <c r="E47" s="986"/>
      <c r="F47" s="36" t="s">
        <v>8</v>
      </c>
      <c r="G47" s="806">
        <f t="shared" si="28"/>
        <v>0</v>
      </c>
    </row>
    <row r="48" spans="1:141" s="46" customFormat="1" ht="11.45" hidden="1" customHeight="1" thickBot="1">
      <c r="A48" s="1125"/>
      <c r="B48" s="811"/>
      <c r="C48" s="754"/>
      <c r="D48" s="873"/>
      <c r="E48" s="986"/>
      <c r="F48" s="46" t="s">
        <v>9</v>
      </c>
      <c r="G48" s="806">
        <f t="shared" si="28"/>
        <v>0</v>
      </c>
      <c r="AW48" s="237"/>
      <c r="AX48" s="237"/>
      <c r="CM48" s="47"/>
      <c r="CN48" s="47"/>
      <c r="CO48" s="47"/>
      <c r="CP48" s="47"/>
      <c r="CQ48" s="48"/>
      <c r="CR48" s="45"/>
      <c r="CW48" s="237"/>
      <c r="CX48" s="237"/>
    </row>
    <row r="49" spans="1:152" s="106" customFormat="1" ht="9.75" customHeight="1" thickBot="1">
      <c r="A49" s="1122">
        <v>21</v>
      </c>
      <c r="B49" s="1116"/>
      <c r="C49" s="1116" t="s">
        <v>301</v>
      </c>
      <c r="D49" s="870"/>
      <c r="E49" s="985" t="s">
        <v>766</v>
      </c>
      <c r="F49" s="57" t="s">
        <v>5</v>
      </c>
      <c r="G49" s="806">
        <f t="shared" ref="G49:G53" si="29">SUM(CW49:EX49)</f>
        <v>0</v>
      </c>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241"/>
      <c r="AX49" s="241"/>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8"/>
      <c r="CN49" s="58"/>
      <c r="CO49" s="58"/>
      <c r="CP49" s="58"/>
      <c r="CQ49" s="59"/>
      <c r="CR49" s="60"/>
      <c r="CS49" s="57"/>
      <c r="CT49" s="57"/>
      <c r="CU49" s="57"/>
      <c r="CV49" s="57"/>
      <c r="CW49" s="241"/>
      <c r="CX49" s="241"/>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row>
    <row r="50" spans="1:152" s="106" customFormat="1" ht="9.75" customHeight="1" thickBot="1">
      <c r="A50" s="1123"/>
      <c r="B50" s="1117"/>
      <c r="C50" s="1117"/>
      <c r="D50" s="871"/>
      <c r="E50" s="986"/>
      <c r="F50" s="36" t="s">
        <v>6</v>
      </c>
      <c r="G50" s="806">
        <f t="shared" si="29"/>
        <v>3</v>
      </c>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242"/>
      <c r="AX50" s="242"/>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7"/>
      <c r="CN50" s="37"/>
      <c r="CO50" s="37"/>
      <c r="CP50" s="37"/>
      <c r="CQ50" s="38"/>
      <c r="CR50" s="39"/>
      <c r="CS50" s="36"/>
      <c r="CT50" s="36"/>
      <c r="CU50" s="36"/>
      <c r="CV50" s="36"/>
      <c r="CW50" s="242"/>
      <c r="CX50" s="242"/>
      <c r="CY50" s="36"/>
      <c r="CZ50" s="36"/>
      <c r="DA50" s="36"/>
      <c r="DB50" s="36"/>
      <c r="DC50" s="36"/>
      <c r="DD50" s="36"/>
      <c r="DE50" s="36"/>
      <c r="DF50" s="36"/>
      <c r="DG50" s="36">
        <v>2</v>
      </c>
      <c r="DH50" s="36"/>
      <c r="DI50" s="36">
        <v>1</v>
      </c>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row>
    <row r="51" spans="1:152" s="106" customFormat="1" ht="9.75" customHeight="1" thickBot="1">
      <c r="A51" s="1123"/>
      <c r="B51" s="1117"/>
      <c r="C51" s="1117"/>
      <c r="D51" s="871"/>
      <c r="E51" s="986"/>
      <c r="F51" s="36" t="s">
        <v>7</v>
      </c>
      <c r="G51" s="806">
        <f t="shared" si="29"/>
        <v>6</v>
      </c>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242"/>
      <c r="AX51" s="242"/>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7"/>
      <c r="CN51" s="37"/>
      <c r="CO51" s="37"/>
      <c r="CP51" s="37"/>
      <c r="CQ51" s="38"/>
      <c r="CR51" s="39"/>
      <c r="CS51" s="36"/>
      <c r="CT51" s="36"/>
      <c r="CU51" s="36"/>
      <c r="CV51" s="36"/>
      <c r="CW51" s="242"/>
      <c r="CX51" s="242"/>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v>2</v>
      </c>
      <c r="DW51" s="36">
        <v>2</v>
      </c>
      <c r="DX51" s="36">
        <v>2</v>
      </c>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row>
    <row r="52" spans="1:152" s="106" customFormat="1" ht="9.75" customHeight="1" thickBot="1">
      <c r="A52" s="1123"/>
      <c r="B52" s="1117"/>
      <c r="C52" s="1117"/>
      <c r="D52" s="871"/>
      <c r="E52" s="986"/>
      <c r="F52" s="36" t="s">
        <v>8</v>
      </c>
      <c r="G52" s="806">
        <f t="shared" si="29"/>
        <v>0</v>
      </c>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242"/>
      <c r="AX52" s="242"/>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7"/>
      <c r="CN52" s="37"/>
      <c r="CO52" s="37"/>
      <c r="CP52" s="37"/>
      <c r="CQ52" s="38"/>
      <c r="CR52" s="39"/>
      <c r="CS52" s="36"/>
      <c r="CT52" s="36"/>
      <c r="CU52" s="36"/>
      <c r="CV52" s="36"/>
      <c r="CW52" s="242"/>
      <c r="CX52" s="242"/>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row>
    <row r="53" spans="1:152" s="106" customFormat="1" ht="9.75" customHeight="1" thickBot="1">
      <c r="A53" s="1124"/>
      <c r="B53" s="1118"/>
      <c r="C53" s="1118"/>
      <c r="D53" s="872"/>
      <c r="E53" s="987"/>
      <c r="F53" s="61" t="s">
        <v>9</v>
      </c>
      <c r="G53" s="806">
        <f t="shared" si="29"/>
        <v>0</v>
      </c>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243"/>
      <c r="AX53" s="243"/>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2"/>
      <c r="CN53" s="62"/>
      <c r="CO53" s="62"/>
      <c r="CP53" s="62"/>
      <c r="CQ53" s="63"/>
      <c r="CR53" s="64"/>
      <c r="CS53" s="61"/>
      <c r="CT53" s="61"/>
      <c r="CU53" s="61"/>
      <c r="CV53" s="61"/>
      <c r="CW53" s="243"/>
      <c r="CX53" s="243"/>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row>
    <row r="54" spans="1:152" s="57" customFormat="1" ht="9.75" customHeight="1" thickBot="1">
      <c r="A54" s="1122">
        <v>7</v>
      </c>
      <c r="B54" s="1116">
        <v>46127</v>
      </c>
      <c r="C54" s="1116"/>
      <c r="D54" s="874" t="s">
        <v>767</v>
      </c>
      <c r="E54" s="985" t="s">
        <v>128</v>
      </c>
      <c r="F54" s="57" t="s">
        <v>5</v>
      </c>
      <c r="G54" s="806">
        <f t="shared" si="28"/>
        <v>65</v>
      </c>
      <c r="AW54" s="241"/>
      <c r="AX54" s="241"/>
      <c r="BX54" s="85">
        <v>2</v>
      </c>
      <c r="BY54" s="85">
        <v>2</v>
      </c>
      <c r="BZ54" s="85">
        <v>2</v>
      </c>
      <c r="CA54" s="85">
        <v>2</v>
      </c>
      <c r="CB54" s="85">
        <v>2</v>
      </c>
      <c r="CC54" s="85">
        <v>2</v>
      </c>
      <c r="CD54" s="85">
        <v>2</v>
      </c>
      <c r="CE54" s="85">
        <v>2</v>
      </c>
      <c r="CF54" s="79">
        <v>2</v>
      </c>
      <c r="CG54" s="79">
        <v>2</v>
      </c>
      <c r="CH54" s="79">
        <v>2</v>
      </c>
      <c r="CI54" s="79">
        <v>2</v>
      </c>
      <c r="CJ54" s="79">
        <v>10</v>
      </c>
      <c r="CK54" s="79">
        <v>10</v>
      </c>
      <c r="CL54" s="79">
        <v>10</v>
      </c>
      <c r="CM54" s="82">
        <v>5</v>
      </c>
      <c r="CN54" s="82">
        <v>10</v>
      </c>
      <c r="CO54" s="82">
        <v>10</v>
      </c>
      <c r="CP54" s="82">
        <v>10</v>
      </c>
      <c r="CQ54" s="360">
        <v>10</v>
      </c>
      <c r="CR54" s="423">
        <v>10</v>
      </c>
      <c r="CS54" s="79">
        <v>10</v>
      </c>
      <c r="CV54" s="83"/>
      <c r="CW54" s="241"/>
      <c r="CX54" s="241"/>
      <c r="DG54" s="57">
        <v>6</v>
      </c>
      <c r="DH54" s="57">
        <v>5</v>
      </c>
      <c r="DI54" s="57">
        <v>3</v>
      </c>
      <c r="DJ54" s="57">
        <v>10</v>
      </c>
      <c r="DK54" s="57">
        <v>10</v>
      </c>
      <c r="DL54" s="57">
        <v>4</v>
      </c>
      <c r="DM54" s="57">
        <v>5</v>
      </c>
      <c r="DN54" s="57">
        <v>5</v>
      </c>
      <c r="DO54" s="57">
        <v>5</v>
      </c>
      <c r="DP54" s="57">
        <v>5</v>
      </c>
      <c r="DQ54" s="57">
        <v>5</v>
      </c>
      <c r="DR54" s="57">
        <v>2</v>
      </c>
    </row>
    <row r="55" spans="1:152" ht="9.75" customHeight="1" thickBot="1">
      <c r="A55" s="1123"/>
      <c r="B55" s="1117"/>
      <c r="C55" s="1117"/>
      <c r="D55" s="871" t="s">
        <v>768</v>
      </c>
      <c r="E55" s="986"/>
      <c r="F55" s="36" t="s">
        <v>6</v>
      </c>
      <c r="G55" s="806">
        <f t="shared" si="28"/>
        <v>12</v>
      </c>
      <c r="CR55" s="212">
        <v>10</v>
      </c>
      <c r="CS55" s="42">
        <v>10</v>
      </c>
      <c r="CT55" s="42">
        <v>5</v>
      </c>
      <c r="DG55" s="36">
        <v>5</v>
      </c>
      <c r="DH55" s="36">
        <v>4</v>
      </c>
      <c r="DP55" s="36">
        <v>1</v>
      </c>
      <c r="DQ55" s="36">
        <v>2</v>
      </c>
      <c r="EB55" s="885"/>
    </row>
    <row r="56" spans="1:152" ht="9.75" customHeight="1" thickBot="1">
      <c r="A56" s="1123"/>
      <c r="B56" s="1117"/>
      <c r="C56" s="1117"/>
      <c r="D56" s="871"/>
      <c r="E56" s="986"/>
      <c r="F56" s="36" t="s">
        <v>7</v>
      </c>
      <c r="G56" s="806">
        <f t="shared" si="28"/>
        <v>13</v>
      </c>
      <c r="CP56" s="41">
        <v>2</v>
      </c>
      <c r="CQ56" s="40">
        <v>2</v>
      </c>
      <c r="CR56" s="212">
        <v>2</v>
      </c>
      <c r="CS56" s="42">
        <v>2</v>
      </c>
      <c r="CT56" s="43">
        <v>10</v>
      </c>
      <c r="CU56" s="43">
        <v>10</v>
      </c>
      <c r="CV56" s="43">
        <v>10</v>
      </c>
      <c r="CY56" s="36">
        <v>10</v>
      </c>
      <c r="DG56" s="36">
        <v>3</v>
      </c>
    </row>
    <row r="57" spans="1:152" ht="9.75" customHeight="1" thickBot="1">
      <c r="A57" s="1123"/>
      <c r="B57" s="1117"/>
      <c r="C57" s="1117"/>
      <c r="D57" s="871"/>
      <c r="E57" s="986"/>
      <c r="F57" s="36" t="s">
        <v>8</v>
      </c>
      <c r="G57" s="806">
        <f t="shared" si="28"/>
        <v>5</v>
      </c>
      <c r="CL57" s="43">
        <v>5</v>
      </c>
      <c r="CM57" s="160">
        <v>5</v>
      </c>
      <c r="CN57" s="160">
        <v>5</v>
      </c>
      <c r="CO57" s="160">
        <v>5</v>
      </c>
      <c r="DG57" s="36">
        <v>2</v>
      </c>
      <c r="DH57" s="36">
        <v>2</v>
      </c>
      <c r="DI57" s="36">
        <v>1</v>
      </c>
    </row>
    <row r="58" spans="1:152" s="61" customFormat="1" ht="9.75" customHeight="1" thickBot="1">
      <c r="A58" s="1124"/>
      <c r="B58" s="1118"/>
      <c r="C58" s="1118"/>
      <c r="D58" s="872"/>
      <c r="E58" s="987"/>
      <c r="F58" s="61" t="s">
        <v>9</v>
      </c>
      <c r="G58" s="806">
        <f t="shared" si="28"/>
        <v>12</v>
      </c>
      <c r="AW58" s="243"/>
      <c r="AX58" s="243"/>
      <c r="CM58" s="62"/>
      <c r="CN58" s="173">
        <v>5</v>
      </c>
      <c r="CO58" s="173">
        <v>5</v>
      </c>
      <c r="CP58" s="173">
        <v>5</v>
      </c>
      <c r="CQ58" s="134">
        <v>5</v>
      </c>
      <c r="CR58" s="109">
        <v>5</v>
      </c>
      <c r="CS58" s="110">
        <v>5</v>
      </c>
      <c r="CT58" s="110">
        <v>5</v>
      </c>
      <c r="CU58" s="110">
        <v>5</v>
      </c>
      <c r="CV58" s="110">
        <v>5</v>
      </c>
      <c r="CW58" s="243"/>
      <c r="CX58" s="243"/>
      <c r="DG58" s="61">
        <v>2</v>
      </c>
      <c r="DH58" s="61">
        <v>5</v>
      </c>
      <c r="DI58" s="61">
        <v>5</v>
      </c>
    </row>
    <row r="59" spans="1:152" s="67" customFormat="1" ht="9.75" customHeight="1" thickBot="1">
      <c r="A59" s="1122">
        <v>8</v>
      </c>
      <c r="B59" s="1116">
        <v>46167</v>
      </c>
      <c r="C59" s="1116" t="s">
        <v>213</v>
      </c>
      <c r="D59" s="870"/>
      <c r="E59" s="985" t="s">
        <v>769</v>
      </c>
      <c r="F59" s="67" t="s">
        <v>5</v>
      </c>
      <c r="G59" s="806">
        <f t="shared" si="28"/>
        <v>0</v>
      </c>
      <c r="AW59" s="244"/>
      <c r="AX59" s="244"/>
      <c r="CM59" s="68"/>
      <c r="CN59" s="68"/>
      <c r="CO59" s="68"/>
      <c r="CP59" s="68"/>
      <c r="CQ59" s="69"/>
      <c r="CR59" s="70"/>
      <c r="CW59" s="244"/>
      <c r="CX59" s="244"/>
      <c r="DF59" s="36"/>
    </row>
    <row r="60" spans="1:152" ht="9.75" customHeight="1" thickBot="1">
      <c r="A60" s="1123"/>
      <c r="B60" s="1117"/>
      <c r="C60" s="1117"/>
      <c r="D60" s="871"/>
      <c r="E60" s="986"/>
      <c r="F60" s="36" t="s">
        <v>6</v>
      </c>
      <c r="G60" s="806">
        <f t="shared" si="28"/>
        <v>211</v>
      </c>
      <c r="CR60" s="44">
        <v>5</v>
      </c>
      <c r="CS60" s="43">
        <v>5</v>
      </c>
      <c r="CT60" s="43">
        <v>5</v>
      </c>
      <c r="CU60" s="43">
        <v>5</v>
      </c>
      <c r="CV60" s="43">
        <v>5</v>
      </c>
      <c r="CY60" s="43">
        <v>5</v>
      </c>
      <c r="CZ60" s="43">
        <v>5</v>
      </c>
      <c r="DA60" s="43">
        <v>5</v>
      </c>
      <c r="DB60" s="43">
        <v>5</v>
      </c>
      <c r="DC60" s="43">
        <v>5</v>
      </c>
      <c r="DD60" s="43">
        <v>5</v>
      </c>
      <c r="DE60" s="43">
        <v>5</v>
      </c>
      <c r="DH60" s="36">
        <v>5</v>
      </c>
      <c r="DI60" s="36">
        <v>3</v>
      </c>
      <c r="DJ60" s="36">
        <v>3</v>
      </c>
      <c r="DK60" s="36">
        <v>10</v>
      </c>
      <c r="DL60" s="36">
        <v>4</v>
      </c>
      <c r="DM60" s="36">
        <v>5</v>
      </c>
      <c r="DN60" s="36">
        <v>11</v>
      </c>
      <c r="DO60" s="36">
        <v>11</v>
      </c>
      <c r="DP60" s="36">
        <v>11</v>
      </c>
      <c r="DQ60" s="36">
        <v>11</v>
      </c>
      <c r="DR60" s="885">
        <f>4+5+3+3</f>
        <v>15</v>
      </c>
      <c r="DS60" s="885">
        <f>4+4+4</f>
        <v>12</v>
      </c>
      <c r="DT60" s="885">
        <f>4+4</f>
        <v>8</v>
      </c>
      <c r="DU60" s="885">
        <f>4+4+3</f>
        <v>11</v>
      </c>
      <c r="DV60" s="885">
        <f>3+1+5</f>
        <v>9</v>
      </c>
      <c r="DW60" s="885">
        <f>3+1+2</f>
        <v>6</v>
      </c>
      <c r="DX60" s="885">
        <v>3</v>
      </c>
      <c r="DY60" s="885">
        <v>7</v>
      </c>
      <c r="DZ60" s="885">
        <v>5</v>
      </c>
      <c r="EA60" s="885">
        <v>4</v>
      </c>
      <c r="EB60" s="885">
        <v>5</v>
      </c>
      <c r="EC60" s="885">
        <v>5</v>
      </c>
      <c r="ED60" s="885">
        <v>3</v>
      </c>
      <c r="EE60" s="885">
        <v>1</v>
      </c>
      <c r="EF60" s="885">
        <v>1</v>
      </c>
      <c r="EG60" s="885">
        <v>1</v>
      </c>
      <c r="EH60" s="885">
        <v>1</v>
      </c>
      <c r="EI60" s="885">
        <v>1</v>
      </c>
      <c r="EJ60" s="885">
        <v>1</v>
      </c>
      <c r="EK60" s="885">
        <v>1</v>
      </c>
      <c r="EL60" s="886">
        <v>0.5</v>
      </c>
      <c r="EM60" s="886">
        <v>0.5</v>
      </c>
      <c r="EN60" s="886">
        <v>0.5</v>
      </c>
      <c r="EO60" s="886">
        <v>0.5</v>
      </c>
    </row>
    <row r="61" spans="1:152" ht="9.75" customHeight="1" thickBot="1">
      <c r="A61" s="1123"/>
      <c r="B61" s="1117"/>
      <c r="C61" s="1117"/>
      <c r="D61" s="871"/>
      <c r="E61" s="986"/>
      <c r="F61" s="49" t="s">
        <v>7</v>
      </c>
      <c r="G61" s="806">
        <f t="shared" si="28"/>
        <v>52</v>
      </c>
      <c r="CY61" s="43">
        <v>5</v>
      </c>
      <c r="CZ61" s="43">
        <v>5</v>
      </c>
      <c r="DA61" s="43">
        <v>5</v>
      </c>
      <c r="DB61" s="43">
        <v>5</v>
      </c>
      <c r="DC61" s="43">
        <v>5</v>
      </c>
      <c r="DD61" s="43">
        <v>5</v>
      </c>
      <c r="DE61" s="43">
        <v>5</v>
      </c>
      <c r="DH61" s="36">
        <v>2</v>
      </c>
      <c r="DO61" s="36">
        <v>2</v>
      </c>
      <c r="DP61" s="36">
        <v>3</v>
      </c>
      <c r="DQ61" s="36">
        <v>3</v>
      </c>
      <c r="DR61" s="36">
        <v>3</v>
      </c>
      <c r="DS61" s="36">
        <v>2</v>
      </c>
      <c r="DT61" s="889">
        <v>2</v>
      </c>
    </row>
    <row r="62" spans="1:152" ht="9.75" customHeight="1" thickBot="1">
      <c r="A62" s="1123"/>
      <c r="B62" s="1117"/>
      <c r="C62" s="1117"/>
      <c r="D62" s="871"/>
      <c r="E62" s="986"/>
      <c r="F62" s="36" t="s">
        <v>8</v>
      </c>
      <c r="G62" s="806">
        <f t="shared" si="28"/>
        <v>20</v>
      </c>
      <c r="DU62" s="36">
        <v>2</v>
      </c>
      <c r="DV62" s="36">
        <v>3</v>
      </c>
      <c r="DW62" s="36">
        <v>3</v>
      </c>
      <c r="DX62" s="36">
        <v>5</v>
      </c>
      <c r="DY62" s="36">
        <v>5</v>
      </c>
      <c r="DZ62" s="36">
        <v>2</v>
      </c>
    </row>
    <row r="63" spans="1:152" ht="9.75" customHeight="1" thickBot="1">
      <c r="A63" s="1124"/>
      <c r="B63" s="1118"/>
      <c r="C63" s="1118"/>
      <c r="D63" s="872"/>
      <c r="E63" s="987"/>
      <c r="F63" s="61" t="s">
        <v>9</v>
      </c>
      <c r="G63" s="806">
        <f t="shared" si="28"/>
        <v>0</v>
      </c>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243"/>
      <c r="AX63" s="243"/>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2"/>
      <c r="CN63" s="62"/>
      <c r="CO63" s="62"/>
      <c r="CP63" s="62"/>
      <c r="CQ63" s="63"/>
      <c r="CR63" s="64"/>
      <c r="CS63" s="61"/>
      <c r="CT63" s="61"/>
      <c r="CU63" s="61"/>
      <c r="CV63" s="61"/>
      <c r="CW63" s="243"/>
      <c r="CX63" s="243"/>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row>
    <row r="64" spans="1:152" s="106" customFormat="1" ht="9.75" customHeight="1" thickBot="1">
      <c r="A64" s="1122">
        <v>2</v>
      </c>
      <c r="B64" s="1116">
        <v>46188</v>
      </c>
      <c r="C64" s="1113" t="s">
        <v>770</v>
      </c>
      <c r="D64" s="875"/>
      <c r="E64" s="985" t="s">
        <v>771</v>
      </c>
      <c r="F64" s="57" t="s">
        <v>5</v>
      </c>
      <c r="G64" s="806">
        <f t="shared" ref="G64:G103" si="30">SUM(CW64:EX64)</f>
        <v>26</v>
      </c>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241"/>
      <c r="AX64" s="241"/>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8"/>
      <c r="CN64" s="58"/>
      <c r="CO64" s="58"/>
      <c r="CP64" s="58"/>
      <c r="CQ64" s="59"/>
      <c r="CR64" s="60"/>
      <c r="CS64" s="57"/>
      <c r="CT64" s="57"/>
      <c r="CU64" s="57"/>
      <c r="CV64" s="57"/>
      <c r="CW64" s="241"/>
      <c r="CX64" s="241"/>
      <c r="CY64" s="57"/>
      <c r="CZ64" s="57"/>
      <c r="DA64" s="57"/>
      <c r="DB64" s="57"/>
      <c r="DC64" s="57"/>
      <c r="DD64" s="57"/>
      <c r="DE64" s="57"/>
      <c r="DF64" s="57"/>
      <c r="DG64" s="57"/>
      <c r="DH64" s="57"/>
      <c r="DI64" s="57"/>
      <c r="DJ64" s="57"/>
      <c r="DK64" s="57"/>
      <c r="DL64" s="57">
        <v>1</v>
      </c>
      <c r="DM64" s="57">
        <v>0</v>
      </c>
      <c r="DN64" s="57">
        <v>0</v>
      </c>
      <c r="DO64" s="57">
        <v>0</v>
      </c>
      <c r="DP64" s="57">
        <v>4</v>
      </c>
      <c r="DQ64" s="57">
        <v>4</v>
      </c>
      <c r="DR64" s="57">
        <v>4</v>
      </c>
      <c r="DS64" s="57">
        <v>1</v>
      </c>
      <c r="DT64" s="57">
        <v>0</v>
      </c>
      <c r="DU64" s="57">
        <v>4</v>
      </c>
      <c r="DV64" s="57">
        <v>4</v>
      </c>
      <c r="DW64" s="57">
        <v>3</v>
      </c>
      <c r="DX64" s="57">
        <v>1</v>
      </c>
      <c r="DY64" s="57"/>
      <c r="DZ64" s="57"/>
      <c r="EA64" s="57"/>
      <c r="EB64" s="57"/>
      <c r="EC64" s="57"/>
      <c r="ED64" s="57"/>
      <c r="EE64" s="57"/>
      <c r="EF64" s="57"/>
      <c r="EG64" s="57"/>
      <c r="EH64" s="57"/>
      <c r="EI64" s="57"/>
      <c r="EJ64" s="57"/>
      <c r="EK64" s="57"/>
      <c r="EL64" s="57"/>
      <c r="EM64" s="57"/>
      <c r="EN64" s="57"/>
      <c r="EO64" s="57"/>
      <c r="EP64" s="57"/>
      <c r="EQ64" s="57"/>
      <c r="ER64" s="57"/>
    </row>
    <row r="65" spans="1:151" s="106" customFormat="1" ht="9.75" customHeight="1" thickBot="1">
      <c r="A65" s="1123"/>
      <c r="B65" s="1117"/>
      <c r="C65" s="1114"/>
      <c r="D65" s="876"/>
      <c r="E65" s="986"/>
      <c r="F65" s="36" t="s">
        <v>6</v>
      </c>
      <c r="G65" s="806">
        <f t="shared" si="30"/>
        <v>0</v>
      </c>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242"/>
      <c r="AX65" s="242"/>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7"/>
      <c r="CN65" s="37"/>
      <c r="CO65" s="37"/>
      <c r="CP65" s="37"/>
      <c r="CQ65" s="38"/>
      <c r="CR65" s="39"/>
      <c r="CS65" s="36"/>
      <c r="CT65" s="36"/>
      <c r="CU65" s="36"/>
      <c r="CV65" s="36"/>
      <c r="CW65" s="242"/>
      <c r="CX65" s="242"/>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row>
    <row r="66" spans="1:151" s="106" customFormat="1" ht="9.75" customHeight="1" thickBot="1">
      <c r="A66" s="1123"/>
      <c r="B66" s="1117"/>
      <c r="C66" s="1114"/>
      <c r="D66" s="876"/>
      <c r="E66" s="986"/>
      <c r="F66" s="36" t="s">
        <v>7</v>
      </c>
      <c r="G66" s="806">
        <f t="shared" si="30"/>
        <v>0</v>
      </c>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242"/>
      <c r="AX66" s="242"/>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7"/>
      <c r="CN66" s="37"/>
      <c r="CO66" s="37"/>
      <c r="CP66" s="37"/>
      <c r="CQ66" s="38"/>
      <c r="CR66" s="39"/>
      <c r="CS66" s="36"/>
      <c r="CT66" s="36"/>
      <c r="CU66" s="36"/>
      <c r="CV66" s="36"/>
      <c r="CW66" s="242"/>
      <c r="CX66" s="242"/>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row>
    <row r="67" spans="1:151" s="106" customFormat="1" ht="9.75" customHeight="1" thickBot="1">
      <c r="A67" s="1123"/>
      <c r="B67" s="1117"/>
      <c r="C67" s="1114"/>
      <c r="D67" s="876"/>
      <c r="E67" s="986"/>
      <c r="F67" s="36" t="s">
        <v>8</v>
      </c>
      <c r="G67" s="806">
        <f t="shared" si="30"/>
        <v>39</v>
      </c>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242"/>
      <c r="AX67" s="242"/>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7"/>
      <c r="CN67" s="37"/>
      <c r="CO67" s="37"/>
      <c r="CP67" s="41">
        <v>3</v>
      </c>
      <c r="CQ67" s="40">
        <v>3</v>
      </c>
      <c r="CR67" s="39"/>
      <c r="CS67" s="36"/>
      <c r="CT67" s="36"/>
      <c r="CU67" s="36"/>
      <c r="CV67" s="36"/>
      <c r="CW67" s="242"/>
      <c r="CX67" s="242"/>
      <c r="CY67" s="36"/>
      <c r="CZ67" s="36"/>
      <c r="DA67" s="36"/>
      <c r="DB67" s="36"/>
      <c r="DC67" s="36"/>
      <c r="DD67" s="36"/>
      <c r="DE67" s="36"/>
      <c r="DF67" s="36"/>
      <c r="DG67" s="36"/>
      <c r="DH67" s="36"/>
      <c r="DI67" s="36"/>
      <c r="DJ67" s="36"/>
      <c r="DK67" s="36"/>
      <c r="DL67" s="36">
        <v>1</v>
      </c>
      <c r="DM67" s="36">
        <v>3</v>
      </c>
      <c r="DN67" s="36">
        <v>0</v>
      </c>
      <c r="DO67" s="36">
        <v>0</v>
      </c>
      <c r="DP67" s="36">
        <v>3</v>
      </c>
      <c r="DQ67" s="36">
        <v>4</v>
      </c>
      <c r="DR67" s="36">
        <v>5</v>
      </c>
      <c r="DS67" s="36">
        <v>4</v>
      </c>
      <c r="DT67" s="36">
        <v>5</v>
      </c>
      <c r="DU67" s="36">
        <v>5</v>
      </c>
      <c r="DV67" s="36">
        <v>5</v>
      </c>
      <c r="DW67" s="36">
        <v>3</v>
      </c>
      <c r="DX67" s="36">
        <v>1</v>
      </c>
      <c r="DY67" s="36"/>
      <c r="DZ67" s="36"/>
      <c r="EA67" s="36"/>
      <c r="EB67" s="36"/>
      <c r="EC67" s="36"/>
      <c r="ED67" s="36"/>
      <c r="EE67" s="36"/>
      <c r="EF67" s="36"/>
      <c r="EG67" s="36"/>
      <c r="EH67" s="36"/>
      <c r="EI67" s="36"/>
      <c r="EJ67" s="36"/>
      <c r="EK67" s="36"/>
      <c r="EL67" s="36"/>
      <c r="EM67" s="36"/>
      <c r="EN67" s="36"/>
      <c r="EO67" s="36"/>
      <c r="EP67" s="36"/>
      <c r="EQ67" s="36"/>
      <c r="ER67" s="36"/>
    </row>
    <row r="68" spans="1:151" s="106" customFormat="1" ht="9.75" customHeight="1" thickBot="1">
      <c r="A68" s="1124"/>
      <c r="B68" s="1118"/>
      <c r="C68" s="1115"/>
      <c r="D68" s="877"/>
      <c r="E68" s="987"/>
      <c r="F68" s="61" t="s">
        <v>9</v>
      </c>
      <c r="G68" s="806">
        <f t="shared" si="30"/>
        <v>52</v>
      </c>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243"/>
      <c r="AX68" s="243"/>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2"/>
      <c r="CN68" s="62"/>
      <c r="CO68" s="62"/>
      <c r="CP68" s="62"/>
      <c r="CQ68" s="63"/>
      <c r="CR68" s="64"/>
      <c r="CS68" s="61"/>
      <c r="CT68" s="61"/>
      <c r="CU68" s="61"/>
      <c r="CV68" s="61"/>
      <c r="CW68" s="243"/>
      <c r="CX68" s="243"/>
      <c r="CY68" s="61"/>
      <c r="CZ68" s="61"/>
      <c r="DA68" s="61"/>
      <c r="DB68" s="61"/>
      <c r="DC68" s="61"/>
      <c r="DD68" s="61"/>
      <c r="DE68" s="61"/>
      <c r="DF68" s="61"/>
      <c r="DG68" s="61"/>
      <c r="DH68" s="61"/>
      <c r="DI68" s="61"/>
      <c r="DJ68" s="61"/>
      <c r="DK68" s="61"/>
      <c r="DL68" s="61"/>
      <c r="DM68" s="61"/>
      <c r="DN68" s="61"/>
      <c r="DO68" s="61"/>
      <c r="DP68" s="61"/>
      <c r="DQ68" s="61">
        <v>4</v>
      </c>
      <c r="DR68" s="61">
        <v>5</v>
      </c>
      <c r="DS68" s="61">
        <v>5</v>
      </c>
      <c r="DT68" s="61">
        <v>5</v>
      </c>
      <c r="DU68" s="61">
        <v>5</v>
      </c>
      <c r="DV68" s="61">
        <v>5</v>
      </c>
      <c r="DW68" s="61">
        <v>5</v>
      </c>
      <c r="DX68" s="61">
        <v>5</v>
      </c>
      <c r="DY68" s="61">
        <v>5</v>
      </c>
      <c r="DZ68" s="61">
        <v>5</v>
      </c>
      <c r="EA68" s="61">
        <v>3</v>
      </c>
      <c r="EB68" s="61"/>
      <c r="EC68" s="61"/>
      <c r="ED68" s="61"/>
      <c r="EE68" s="61"/>
      <c r="EF68" s="61"/>
      <c r="EG68" s="61"/>
      <c r="EH68" s="61"/>
      <c r="EI68" s="61"/>
      <c r="EJ68" s="61"/>
      <c r="EK68" s="61"/>
      <c r="EL68" s="61"/>
      <c r="EM68" s="61"/>
      <c r="EN68" s="61"/>
      <c r="EO68" s="61"/>
      <c r="EP68" s="61"/>
      <c r="EQ68" s="61"/>
      <c r="ER68" s="61"/>
    </row>
    <row r="69" spans="1:151" s="67" customFormat="1" ht="9.75" customHeight="1" thickBot="1">
      <c r="A69" s="1122">
        <v>13</v>
      </c>
      <c r="B69" s="1129">
        <v>46230</v>
      </c>
      <c r="C69" s="810"/>
      <c r="D69" s="878"/>
      <c r="E69" s="985" t="s">
        <v>772</v>
      </c>
      <c r="F69" s="67" t="s">
        <v>5</v>
      </c>
      <c r="G69" s="806">
        <f t="shared" si="30"/>
        <v>12</v>
      </c>
      <c r="AW69" s="244"/>
      <c r="AX69" s="244"/>
      <c r="CM69" s="68"/>
      <c r="CN69" s="68"/>
      <c r="CO69" s="68"/>
      <c r="CP69" s="68"/>
      <c r="CQ69" s="69"/>
      <c r="CR69" s="70"/>
      <c r="CW69" s="244"/>
      <c r="CX69" s="244"/>
      <c r="DM69" s="67">
        <v>3</v>
      </c>
      <c r="DV69" s="67">
        <v>3</v>
      </c>
      <c r="DW69" s="67">
        <v>3</v>
      </c>
      <c r="DX69" s="67">
        <v>2</v>
      </c>
      <c r="DY69" s="67">
        <v>1</v>
      </c>
    </row>
    <row r="70" spans="1:151" ht="9.75" customHeight="1" thickBot="1">
      <c r="A70" s="1123"/>
      <c r="B70" s="1130"/>
      <c r="C70" s="808"/>
      <c r="D70" s="876"/>
      <c r="E70" s="986"/>
      <c r="F70" s="36" t="s">
        <v>6</v>
      </c>
      <c r="G70" s="806">
        <f t="shared" si="30"/>
        <v>36</v>
      </c>
      <c r="CZ70" s="43">
        <v>5</v>
      </c>
      <c r="DA70" s="43">
        <v>5</v>
      </c>
      <c r="DB70" s="43">
        <v>5</v>
      </c>
      <c r="EF70" s="888">
        <v>5</v>
      </c>
      <c r="EG70" s="888">
        <v>5</v>
      </c>
      <c r="EH70" s="888">
        <v>3</v>
      </c>
      <c r="EI70" s="888">
        <v>3</v>
      </c>
      <c r="EJ70" s="888">
        <v>3</v>
      </c>
      <c r="EK70" s="886">
        <v>0.5</v>
      </c>
      <c r="EL70" s="886">
        <v>0.5</v>
      </c>
      <c r="EM70" s="886">
        <v>0.5</v>
      </c>
      <c r="EN70" s="886">
        <v>0.5</v>
      </c>
    </row>
    <row r="71" spans="1:151" ht="9.75" customHeight="1" thickBot="1">
      <c r="A71" s="1123"/>
      <c r="B71" s="1130"/>
      <c r="C71" s="808" t="s">
        <v>231</v>
      </c>
      <c r="D71" s="876"/>
      <c r="E71" s="986"/>
      <c r="F71" s="36" t="s">
        <v>7</v>
      </c>
      <c r="G71" s="806">
        <f t="shared" si="30"/>
        <v>21</v>
      </c>
      <c r="DB71" s="43">
        <v>5</v>
      </c>
      <c r="DC71" s="43">
        <v>5</v>
      </c>
      <c r="DD71" s="43">
        <v>5</v>
      </c>
      <c r="DE71" s="43">
        <v>5</v>
      </c>
      <c r="DY71" s="36">
        <v>1</v>
      </c>
    </row>
    <row r="72" spans="1:151" ht="9.75" customHeight="1" thickBot="1">
      <c r="A72" s="1123"/>
      <c r="B72" s="1130"/>
      <c r="C72" s="808"/>
      <c r="D72" s="876"/>
      <c r="E72" s="986"/>
      <c r="F72" s="36" t="s">
        <v>8</v>
      </c>
      <c r="G72" s="806">
        <f t="shared" si="30"/>
        <v>7</v>
      </c>
      <c r="DU72" s="36">
        <v>1</v>
      </c>
      <c r="DV72" s="36">
        <v>2</v>
      </c>
      <c r="DW72" s="36">
        <v>2</v>
      </c>
      <c r="DX72" s="36">
        <v>1</v>
      </c>
      <c r="DY72" s="36">
        <v>1</v>
      </c>
    </row>
    <row r="73" spans="1:151" s="61" customFormat="1" ht="9.75" customHeight="1" thickBot="1">
      <c r="A73" s="1124"/>
      <c r="B73" s="1131"/>
      <c r="C73" s="809"/>
      <c r="D73" s="877"/>
      <c r="E73" s="987"/>
      <c r="F73" s="61" t="s">
        <v>9</v>
      </c>
      <c r="G73" s="806">
        <f t="shared" si="30"/>
        <v>0</v>
      </c>
      <c r="AW73" s="243"/>
      <c r="AX73" s="243"/>
      <c r="CM73" s="62"/>
      <c r="CN73" s="62"/>
      <c r="CO73" s="62"/>
      <c r="CP73" s="62"/>
      <c r="CQ73" s="63"/>
      <c r="CR73" s="64"/>
      <c r="CW73" s="243"/>
      <c r="CX73" s="243"/>
    </row>
    <row r="74" spans="1:151" s="67" customFormat="1" ht="9.75" customHeight="1" thickBot="1">
      <c r="A74" s="1122">
        <v>11</v>
      </c>
      <c r="B74" s="1116">
        <v>46245</v>
      </c>
      <c r="C74" s="810"/>
      <c r="D74" s="878" t="s">
        <v>773</v>
      </c>
      <c r="E74" s="985" t="s">
        <v>774</v>
      </c>
      <c r="F74" s="67" t="s">
        <v>5</v>
      </c>
      <c r="G74" s="806">
        <f t="shared" ref="G74:G78" si="31">SUM(CW74:EX74)</f>
        <v>0</v>
      </c>
      <c r="AW74" s="244"/>
      <c r="AX74" s="244"/>
      <c r="CM74" s="68"/>
      <c r="CN74" s="68"/>
      <c r="CO74" s="68"/>
      <c r="CP74" s="68"/>
      <c r="CQ74" s="69"/>
      <c r="CR74" s="70"/>
      <c r="CW74" s="244"/>
      <c r="CX74" s="244"/>
    </row>
    <row r="75" spans="1:151" ht="9.75" customHeight="1" thickBot="1">
      <c r="A75" s="1123"/>
      <c r="B75" s="1117"/>
      <c r="C75" s="808"/>
      <c r="D75" s="876"/>
      <c r="E75" s="986"/>
      <c r="F75" s="36" t="s">
        <v>6</v>
      </c>
      <c r="G75" s="806">
        <f t="shared" si="31"/>
        <v>43</v>
      </c>
      <c r="CZ75" s="43">
        <v>5</v>
      </c>
      <c r="DA75" s="43">
        <v>5</v>
      </c>
      <c r="DB75" s="43">
        <v>5</v>
      </c>
      <c r="DW75" s="885"/>
      <c r="EC75" s="888">
        <v>2</v>
      </c>
      <c r="ED75" s="888">
        <v>4</v>
      </c>
      <c r="EE75" s="888">
        <v>4</v>
      </c>
      <c r="EF75" s="888">
        <v>4</v>
      </c>
      <c r="EG75" s="888">
        <f>3+3</f>
        <v>6</v>
      </c>
      <c r="EH75" s="888">
        <v>3</v>
      </c>
      <c r="EI75" s="888">
        <v>3</v>
      </c>
      <c r="EJ75" s="886">
        <v>0.5</v>
      </c>
      <c r="EK75" s="886">
        <v>0.5</v>
      </c>
      <c r="EL75" s="886">
        <v>0.5</v>
      </c>
      <c r="EM75" s="886">
        <v>0.5</v>
      </c>
    </row>
    <row r="76" spans="1:151" ht="9.75" customHeight="1" thickBot="1">
      <c r="A76" s="1123"/>
      <c r="B76" s="1117"/>
      <c r="C76" s="808" t="s">
        <v>223</v>
      </c>
      <c r="D76" s="876"/>
      <c r="E76" s="986"/>
      <c r="F76" s="36" t="s">
        <v>7</v>
      </c>
      <c r="G76" s="806">
        <f t="shared" si="31"/>
        <v>78</v>
      </c>
      <c r="DB76" s="43">
        <v>5</v>
      </c>
      <c r="DC76" s="43">
        <v>5</v>
      </c>
      <c r="DD76" s="43">
        <v>5</v>
      </c>
      <c r="DE76" s="43">
        <v>5</v>
      </c>
      <c r="DT76" s="36" t="s">
        <v>775</v>
      </c>
      <c r="DU76" s="36">
        <v>1</v>
      </c>
      <c r="DV76" s="36">
        <v>2</v>
      </c>
      <c r="DW76" s="36">
        <v>2</v>
      </c>
      <c r="DX76" s="36">
        <v>10</v>
      </c>
      <c r="DY76" s="36">
        <v>10</v>
      </c>
      <c r="DZ76" s="36">
        <v>10</v>
      </c>
      <c r="EA76" s="36">
        <v>8</v>
      </c>
      <c r="EB76" s="36">
        <v>5</v>
      </c>
      <c r="EC76" s="36">
        <v>5</v>
      </c>
      <c r="ED76" s="36">
        <v>5</v>
      </c>
    </row>
    <row r="77" spans="1:151" ht="9.75" customHeight="1" thickBot="1">
      <c r="A77" s="1123"/>
      <c r="B77" s="1117"/>
      <c r="C77" s="808"/>
      <c r="D77" s="876"/>
      <c r="E77" s="986"/>
      <c r="F77" s="36" t="s">
        <v>8</v>
      </c>
      <c r="G77" s="806">
        <f t="shared" si="31"/>
        <v>0</v>
      </c>
    </row>
    <row r="78" spans="1:151" s="61" customFormat="1" ht="9.75" customHeight="1" thickBot="1">
      <c r="A78" s="1124"/>
      <c r="B78" s="1118"/>
      <c r="C78" s="809"/>
      <c r="D78" s="877"/>
      <c r="E78" s="987"/>
      <c r="F78" s="61" t="s">
        <v>9</v>
      </c>
      <c r="G78" s="806">
        <f t="shared" si="31"/>
        <v>0</v>
      </c>
      <c r="AW78" s="243"/>
      <c r="AX78" s="243"/>
      <c r="CM78" s="62"/>
      <c r="CN78" s="62"/>
      <c r="CO78" s="62"/>
      <c r="CP78" s="62"/>
      <c r="CQ78" s="63"/>
      <c r="CR78" s="64"/>
      <c r="CW78" s="243"/>
      <c r="CX78" s="243"/>
    </row>
    <row r="79" spans="1:151" s="67" customFormat="1" ht="9.75" customHeight="1" thickBot="1">
      <c r="A79" s="1122">
        <v>15</v>
      </c>
      <c r="B79" s="1116">
        <v>46199</v>
      </c>
      <c r="C79" s="810"/>
      <c r="D79" s="878"/>
      <c r="E79" s="985" t="s">
        <v>776</v>
      </c>
      <c r="F79" s="67" t="s">
        <v>5</v>
      </c>
      <c r="G79" s="806">
        <f t="shared" si="30"/>
        <v>0</v>
      </c>
      <c r="AW79" s="244"/>
      <c r="AX79" s="244"/>
      <c r="CM79" s="68"/>
      <c r="CN79" s="68"/>
      <c r="CO79" s="68"/>
      <c r="CP79" s="68"/>
      <c r="CQ79" s="69"/>
      <c r="CR79" s="70"/>
      <c r="CW79" s="244"/>
      <c r="CX79" s="244"/>
    </row>
    <row r="80" spans="1:151" ht="9.75" customHeight="1" thickBot="1">
      <c r="A80" s="1123"/>
      <c r="B80" s="1117"/>
      <c r="C80" s="808"/>
      <c r="D80" s="876"/>
      <c r="E80" s="986"/>
      <c r="F80" s="36" t="s">
        <v>6</v>
      </c>
      <c r="G80" s="806">
        <f t="shared" si="30"/>
        <v>48</v>
      </c>
      <c r="CZ80" s="43">
        <v>5</v>
      </c>
      <c r="DA80" s="43">
        <v>5</v>
      </c>
      <c r="DB80" s="43">
        <v>5</v>
      </c>
      <c r="EK80" s="888">
        <v>3</v>
      </c>
      <c r="EL80" s="888">
        <v>5</v>
      </c>
      <c r="EM80" s="888">
        <v>5</v>
      </c>
      <c r="EN80" s="888">
        <v>5</v>
      </c>
      <c r="EO80" s="888">
        <v>5</v>
      </c>
      <c r="EP80" s="888">
        <v>5</v>
      </c>
      <c r="EQ80" s="888">
        <v>3</v>
      </c>
      <c r="ER80" s="886">
        <v>0.5</v>
      </c>
      <c r="ES80" s="886">
        <v>0.5</v>
      </c>
      <c r="ET80" s="886">
        <v>0.5</v>
      </c>
      <c r="EU80" s="886">
        <v>0.5</v>
      </c>
    </row>
    <row r="81" spans="1:139" ht="9.75" customHeight="1" thickBot="1">
      <c r="A81" s="1123"/>
      <c r="B81" s="1117"/>
      <c r="C81" s="808"/>
      <c r="D81" s="876"/>
      <c r="E81" s="986"/>
      <c r="F81" s="36" t="s">
        <v>7</v>
      </c>
      <c r="G81" s="806">
        <f t="shared" si="30"/>
        <v>46</v>
      </c>
      <c r="DB81" s="43">
        <v>5</v>
      </c>
      <c r="DC81" s="43">
        <v>5</v>
      </c>
      <c r="DD81" s="43">
        <v>5</v>
      </c>
      <c r="DE81" s="43">
        <v>5</v>
      </c>
      <c r="ED81" s="36">
        <v>3</v>
      </c>
      <c r="EE81" s="36">
        <v>5</v>
      </c>
      <c r="EF81" s="36">
        <v>5</v>
      </c>
      <c r="EG81" s="36">
        <v>5</v>
      </c>
      <c r="EH81" s="36">
        <v>5</v>
      </c>
      <c r="EI81" s="36">
        <v>3</v>
      </c>
    </row>
    <row r="82" spans="1:139" ht="9.75" customHeight="1" thickBot="1">
      <c r="A82" s="1123"/>
      <c r="B82" s="1117"/>
      <c r="C82" s="808"/>
      <c r="D82" s="876"/>
      <c r="E82" s="986"/>
      <c r="F82" s="36" t="s">
        <v>8</v>
      </c>
      <c r="G82" s="806">
        <f t="shared" si="30"/>
        <v>0</v>
      </c>
    </row>
    <row r="83" spans="1:139" s="61" customFormat="1" ht="9.75" customHeight="1" thickBot="1">
      <c r="A83" s="1124"/>
      <c r="B83" s="1118"/>
      <c r="C83" s="809"/>
      <c r="D83" s="877"/>
      <c r="E83" s="987"/>
      <c r="F83" s="61" t="s">
        <v>9</v>
      </c>
      <c r="G83" s="806">
        <f t="shared" si="30"/>
        <v>0</v>
      </c>
      <c r="AW83" s="243"/>
      <c r="AX83" s="243"/>
      <c r="CM83" s="62"/>
      <c r="CN83" s="62"/>
      <c r="CO83" s="62"/>
      <c r="CP83" s="62"/>
      <c r="CQ83" s="63"/>
      <c r="CR83" s="64"/>
      <c r="CW83" s="243"/>
      <c r="CX83" s="243"/>
    </row>
    <row r="84" spans="1:139" s="67" customFormat="1" ht="9.75" customHeight="1" thickBot="1">
      <c r="A84" s="1122">
        <v>6</v>
      </c>
      <c r="B84" s="1126">
        <v>46117</v>
      </c>
      <c r="C84" s="1110"/>
      <c r="D84" s="879" t="s">
        <v>777</v>
      </c>
      <c r="E84" s="985" t="s">
        <v>41</v>
      </c>
      <c r="F84" s="67" t="s">
        <v>5</v>
      </c>
      <c r="G84" s="806">
        <f t="shared" si="30"/>
        <v>56</v>
      </c>
      <c r="AK84" s="139">
        <v>2</v>
      </c>
      <c r="AL84" s="139">
        <v>3</v>
      </c>
      <c r="AM84" s="139">
        <v>3</v>
      </c>
      <c r="AN84" s="139">
        <v>5</v>
      </c>
      <c r="AO84" s="139">
        <v>5</v>
      </c>
      <c r="AP84" s="139">
        <v>5</v>
      </c>
      <c r="AQ84" s="139">
        <v>5</v>
      </c>
      <c r="AR84" s="139">
        <v>1</v>
      </c>
      <c r="AS84" s="139">
        <v>1</v>
      </c>
      <c r="AT84" s="189"/>
      <c r="AU84" s="251"/>
      <c r="AW84" s="244"/>
      <c r="AX84" s="244"/>
      <c r="BK84" s="130">
        <v>1</v>
      </c>
      <c r="BL84" s="130">
        <v>1</v>
      </c>
      <c r="BM84" s="130">
        <v>1</v>
      </c>
      <c r="BN84" s="130">
        <v>1</v>
      </c>
      <c r="BO84" s="130">
        <v>1</v>
      </c>
      <c r="BP84" s="130">
        <v>1</v>
      </c>
      <c r="BQ84" s="638"/>
      <c r="CM84" s="68"/>
      <c r="CN84" s="408">
        <v>2</v>
      </c>
      <c r="CO84" s="408">
        <v>2</v>
      </c>
      <c r="CP84" s="408">
        <v>2</v>
      </c>
      <c r="CQ84" s="273">
        <v>2</v>
      </c>
      <c r="CR84" s="70"/>
      <c r="CW84" s="244"/>
      <c r="CX84" s="244"/>
      <c r="DG84" s="67">
        <v>2</v>
      </c>
      <c r="DH84" s="67">
        <v>3</v>
      </c>
      <c r="DI84" s="67">
        <v>2</v>
      </c>
      <c r="DJ84" s="67">
        <v>10</v>
      </c>
      <c r="DK84" s="67">
        <v>3</v>
      </c>
      <c r="DL84" s="67">
        <v>4</v>
      </c>
      <c r="DM84" s="67">
        <v>4</v>
      </c>
      <c r="DQ84" s="67">
        <v>3</v>
      </c>
      <c r="DR84" s="67">
        <v>2</v>
      </c>
      <c r="DS84" s="67">
        <v>1</v>
      </c>
      <c r="DV84" s="67">
        <v>5</v>
      </c>
      <c r="DW84" s="67">
        <v>5</v>
      </c>
      <c r="DX84" s="67">
        <v>5</v>
      </c>
      <c r="DY84" s="67">
        <v>3</v>
      </c>
      <c r="DZ84" s="67">
        <v>2</v>
      </c>
      <c r="EA84" s="67">
        <v>2</v>
      </c>
    </row>
    <row r="85" spans="1:139" ht="9.75" customHeight="1" thickBot="1">
      <c r="A85" s="1123"/>
      <c r="B85" s="1127"/>
      <c r="C85" s="1111"/>
      <c r="D85" s="876"/>
      <c r="E85" s="986"/>
      <c r="F85" s="36" t="s">
        <v>6</v>
      </c>
      <c r="G85" s="806">
        <f t="shared" si="30"/>
        <v>0</v>
      </c>
      <c r="AT85" s="53"/>
      <c r="AU85" s="52"/>
    </row>
    <row r="86" spans="1:139" ht="9.75" customHeight="1" thickBot="1">
      <c r="A86" s="1123"/>
      <c r="B86" s="1127"/>
      <c r="C86" s="1111"/>
      <c r="D86" s="876"/>
      <c r="E86" s="986"/>
      <c r="F86" s="36" t="s">
        <v>7</v>
      </c>
      <c r="G86" s="806">
        <f t="shared" si="30"/>
        <v>0</v>
      </c>
      <c r="AT86" s="53"/>
      <c r="AU86" s="52"/>
    </row>
    <row r="87" spans="1:139" ht="9.75" customHeight="1" thickBot="1">
      <c r="A87" s="1123"/>
      <c r="B87" s="1127"/>
      <c r="C87" s="1111"/>
      <c r="D87" s="880" t="s">
        <v>778</v>
      </c>
      <c r="E87" s="986"/>
      <c r="F87" s="36" t="s">
        <v>8</v>
      </c>
      <c r="G87" s="806">
        <f t="shared" si="30"/>
        <v>33</v>
      </c>
      <c r="AL87" s="42">
        <v>2</v>
      </c>
      <c r="AM87" s="42">
        <v>2</v>
      </c>
      <c r="AN87" s="42">
        <v>1</v>
      </c>
      <c r="AO87" s="42">
        <v>1</v>
      </c>
      <c r="AP87" s="42">
        <v>1</v>
      </c>
      <c r="AQ87" s="42">
        <v>1</v>
      </c>
      <c r="AR87" s="42">
        <v>1</v>
      </c>
      <c r="AS87" s="42">
        <v>1</v>
      </c>
      <c r="AT87" s="53"/>
      <c r="AU87" s="52"/>
      <c r="BH87" s="43">
        <v>3</v>
      </c>
      <c r="BI87" s="43">
        <v>5</v>
      </c>
      <c r="BJ87" s="43">
        <v>7</v>
      </c>
      <c r="BK87" s="43">
        <v>7</v>
      </c>
      <c r="BL87" s="43">
        <v>7</v>
      </c>
      <c r="BM87" s="53">
        <v>2</v>
      </c>
      <c r="BN87" s="53"/>
      <c r="BO87" s="53"/>
      <c r="BP87" s="53"/>
      <c r="BQ87" s="53"/>
      <c r="BR87" s="53"/>
      <c r="BS87" s="53"/>
      <c r="BT87" s="42"/>
      <c r="BU87" s="646"/>
      <c r="CB87" s="42">
        <v>5</v>
      </c>
      <c r="CC87" s="42">
        <v>5</v>
      </c>
      <c r="CD87" s="42">
        <v>5</v>
      </c>
      <c r="CE87" s="42">
        <v>5</v>
      </c>
      <c r="CF87" s="42">
        <v>5</v>
      </c>
      <c r="CG87" s="42">
        <v>5</v>
      </c>
      <c r="CH87" s="42">
        <v>5</v>
      </c>
      <c r="CI87" s="42">
        <v>5</v>
      </c>
      <c r="CJ87" s="42">
        <v>5</v>
      </c>
      <c r="CK87" s="42">
        <v>5</v>
      </c>
      <c r="CL87" s="42">
        <v>5</v>
      </c>
      <c r="CM87" s="41">
        <v>5</v>
      </c>
      <c r="CN87" s="41">
        <v>5</v>
      </c>
      <c r="CO87" s="41">
        <v>5</v>
      </c>
      <c r="CP87" s="41">
        <v>5</v>
      </c>
      <c r="CQ87" s="40">
        <v>5</v>
      </c>
      <c r="CR87" s="268">
        <v>2</v>
      </c>
      <c r="CS87" s="53">
        <v>2</v>
      </c>
      <c r="CT87" s="53">
        <v>2</v>
      </c>
      <c r="CU87" s="646">
        <v>2</v>
      </c>
      <c r="DG87" s="36">
        <v>3</v>
      </c>
      <c r="DH87" s="36">
        <v>3</v>
      </c>
      <c r="DI87" s="36">
        <v>3</v>
      </c>
      <c r="DJ87" s="36">
        <v>10</v>
      </c>
      <c r="DK87" s="36">
        <v>2</v>
      </c>
      <c r="DL87" s="36">
        <v>1</v>
      </c>
      <c r="DM87" s="36">
        <v>1</v>
      </c>
      <c r="DZ87" s="36">
        <v>5</v>
      </c>
      <c r="EA87" s="36">
        <v>5</v>
      </c>
    </row>
    <row r="88" spans="1:139" s="61" customFormat="1" ht="9.75" customHeight="1" thickBot="1">
      <c r="A88" s="1124"/>
      <c r="B88" s="1128"/>
      <c r="C88" s="1112"/>
      <c r="D88" s="877"/>
      <c r="E88" s="987"/>
      <c r="F88" s="61" t="s">
        <v>9</v>
      </c>
      <c r="G88" s="806">
        <f t="shared" si="30"/>
        <v>0</v>
      </c>
      <c r="AT88" s="402"/>
      <c r="AU88" s="403"/>
      <c r="AW88" s="243"/>
      <c r="AX88" s="243"/>
      <c r="CM88" s="62"/>
      <c r="CN88" s="62"/>
      <c r="CO88" s="62"/>
      <c r="CP88" s="62"/>
      <c r="CQ88" s="63"/>
      <c r="CR88" s="64"/>
      <c r="CW88" s="243"/>
      <c r="CX88" s="243"/>
      <c r="EC88" s="61" t="s">
        <v>779</v>
      </c>
    </row>
    <row r="89" spans="1:139" s="67" customFormat="1" ht="9.75" customHeight="1" thickBot="1">
      <c r="A89" s="1122">
        <v>13</v>
      </c>
      <c r="B89" s="1116" t="s">
        <v>780</v>
      </c>
      <c r="C89" s="807"/>
      <c r="D89" s="875"/>
      <c r="E89" s="985" t="s">
        <v>781</v>
      </c>
      <c r="F89" s="67" t="s">
        <v>5</v>
      </c>
      <c r="G89" s="806">
        <f t="shared" si="30"/>
        <v>15</v>
      </c>
      <c r="AT89" s="139">
        <v>5</v>
      </c>
      <c r="AU89" s="139">
        <v>5</v>
      </c>
      <c r="AV89" s="139">
        <v>5</v>
      </c>
      <c r="AW89" s="244"/>
      <c r="AX89" s="244"/>
      <c r="AY89" s="139">
        <v>3</v>
      </c>
      <c r="AZ89" s="139">
        <v>5</v>
      </c>
      <c r="BA89" s="139">
        <v>5</v>
      </c>
      <c r="BB89" s="139">
        <v>5</v>
      </c>
      <c r="BC89" s="139">
        <v>5</v>
      </c>
      <c r="BD89" s="189"/>
      <c r="BE89" s="189"/>
      <c r="BF89" s="251"/>
      <c r="CM89" s="68"/>
      <c r="CN89" s="68"/>
      <c r="CO89" s="68"/>
      <c r="CP89" s="68"/>
      <c r="CQ89" s="69"/>
      <c r="CR89" s="70"/>
      <c r="CW89" s="244"/>
      <c r="CX89" s="244"/>
      <c r="DU89" s="67">
        <v>5</v>
      </c>
      <c r="DV89" s="67">
        <v>3</v>
      </c>
      <c r="DW89" s="67">
        <v>3</v>
      </c>
      <c r="DY89" s="67">
        <v>2</v>
      </c>
      <c r="DZ89" s="67">
        <v>2</v>
      </c>
    </row>
    <row r="90" spans="1:139" ht="9.75" customHeight="1" thickBot="1">
      <c r="A90" s="1123"/>
      <c r="B90" s="1117"/>
      <c r="C90" s="808"/>
      <c r="D90" s="876"/>
      <c r="E90" s="986"/>
      <c r="F90" s="36" t="s">
        <v>6</v>
      </c>
      <c r="G90" s="806">
        <f t="shared" si="30"/>
        <v>0</v>
      </c>
    </row>
    <row r="91" spans="1:139" ht="9.75" customHeight="1" thickBot="1">
      <c r="A91" s="1123"/>
      <c r="B91" s="1117"/>
      <c r="C91" s="808"/>
      <c r="D91" s="876"/>
      <c r="E91" s="986"/>
      <c r="F91" s="36" t="s">
        <v>7</v>
      </c>
      <c r="G91" s="806">
        <f t="shared" si="30"/>
        <v>0</v>
      </c>
    </row>
    <row r="92" spans="1:139" ht="9.75" customHeight="1" thickBot="1">
      <c r="A92" s="1123"/>
      <c r="B92" s="1117"/>
      <c r="C92" s="808"/>
      <c r="D92" s="876"/>
      <c r="E92" s="986"/>
      <c r="F92" s="36" t="s">
        <v>8</v>
      </c>
      <c r="G92" s="806">
        <f t="shared" si="30"/>
        <v>6</v>
      </c>
      <c r="DU92" s="36">
        <v>2</v>
      </c>
      <c r="DV92" s="36">
        <v>1</v>
      </c>
      <c r="DW92" s="36">
        <v>2</v>
      </c>
      <c r="DX92" s="36">
        <v>1</v>
      </c>
    </row>
    <row r="93" spans="1:139" s="61" customFormat="1" ht="9.75" customHeight="1" thickBot="1">
      <c r="A93" s="1124"/>
      <c r="B93" s="1118"/>
      <c r="C93" s="809"/>
      <c r="D93" s="877"/>
      <c r="E93" s="987"/>
      <c r="F93" s="61" t="s">
        <v>9</v>
      </c>
      <c r="G93" s="806">
        <f t="shared" si="30"/>
        <v>12</v>
      </c>
      <c r="AW93" s="243"/>
      <c r="AX93" s="243"/>
      <c r="CM93" s="62"/>
      <c r="CN93" s="62"/>
      <c r="CO93" s="62"/>
      <c r="CP93" s="62"/>
      <c r="CQ93" s="63"/>
      <c r="CR93" s="64"/>
      <c r="CW93" s="243"/>
      <c r="CX93" s="243"/>
      <c r="DX93" s="61">
        <v>4</v>
      </c>
      <c r="DY93" s="61">
        <v>4</v>
      </c>
      <c r="DZ93" s="61">
        <v>4</v>
      </c>
    </row>
    <row r="94" spans="1:139" s="67" customFormat="1" ht="9.75" customHeight="1" thickBot="1">
      <c r="A94" s="1122">
        <v>17</v>
      </c>
      <c r="B94" s="1116">
        <v>46131</v>
      </c>
      <c r="C94" s="807"/>
      <c r="D94" s="875"/>
      <c r="E94" s="985" t="s">
        <v>782</v>
      </c>
      <c r="F94" s="67" t="s">
        <v>5</v>
      </c>
      <c r="G94" s="806">
        <f t="shared" si="30"/>
        <v>0</v>
      </c>
      <c r="AW94" s="244"/>
      <c r="AX94" s="244"/>
      <c r="CM94" s="68"/>
      <c r="CN94" s="68"/>
      <c r="CO94" s="68"/>
      <c r="CP94" s="68"/>
      <c r="CQ94" s="69"/>
      <c r="CR94" s="70"/>
      <c r="CW94" s="244"/>
      <c r="CX94" s="244"/>
    </row>
    <row r="95" spans="1:139" ht="9.75" customHeight="1" thickBot="1">
      <c r="A95" s="1123"/>
      <c r="B95" s="1117"/>
      <c r="C95" s="808"/>
      <c r="D95" s="881" t="s">
        <v>783</v>
      </c>
      <c r="E95" s="986"/>
      <c r="F95" s="36" t="s">
        <v>6</v>
      </c>
      <c r="G95" s="806">
        <f t="shared" si="30"/>
        <v>11</v>
      </c>
      <c r="BQ95" s="42">
        <v>2</v>
      </c>
      <c r="BR95" s="42">
        <v>2</v>
      </c>
      <c r="BS95" s="42">
        <v>2</v>
      </c>
      <c r="BT95" s="42">
        <v>2</v>
      </c>
      <c r="BU95" s="42">
        <v>2</v>
      </c>
      <c r="BV95" s="42">
        <v>2</v>
      </c>
      <c r="BW95" s="42">
        <v>2</v>
      </c>
      <c r="BX95" s="42">
        <v>2</v>
      </c>
      <c r="BY95" s="42">
        <v>2</v>
      </c>
      <c r="BZ95" s="42">
        <v>2</v>
      </c>
      <c r="CA95" s="42">
        <v>2</v>
      </c>
      <c r="CB95" s="42">
        <v>2</v>
      </c>
      <c r="CC95" s="42">
        <v>2</v>
      </c>
      <c r="CD95" s="42">
        <v>2</v>
      </c>
      <c r="CE95" s="42">
        <v>2</v>
      </c>
      <c r="CF95" s="42">
        <v>2</v>
      </c>
      <c r="CG95" s="226"/>
      <c r="CH95" s="226"/>
      <c r="CI95" s="226"/>
      <c r="CJ95" s="226"/>
      <c r="CK95" s="226"/>
      <c r="CL95" s="226"/>
      <c r="CM95" s="185"/>
      <c r="CN95" s="185"/>
      <c r="CO95" s="185"/>
      <c r="DG95" s="36">
        <v>2</v>
      </c>
      <c r="DH95" s="36">
        <v>4</v>
      </c>
      <c r="EE95" s="43">
        <v>2</v>
      </c>
      <c r="EF95" s="43">
        <v>3</v>
      </c>
    </row>
    <row r="96" spans="1:139" ht="9.75" customHeight="1" thickBot="1">
      <c r="A96" s="1123"/>
      <c r="B96" s="1117"/>
      <c r="C96" s="808"/>
      <c r="D96" s="876"/>
      <c r="E96" s="986"/>
      <c r="F96" s="36" t="s">
        <v>7</v>
      </c>
      <c r="G96" s="806">
        <f t="shared" si="30"/>
        <v>0</v>
      </c>
    </row>
    <row r="97" spans="1:137" ht="9.75" customHeight="1" thickBot="1">
      <c r="A97" s="1123"/>
      <c r="B97" s="1117"/>
      <c r="C97" s="808"/>
      <c r="D97" s="876"/>
      <c r="E97" s="986"/>
      <c r="F97" s="36" t="s">
        <v>8</v>
      </c>
      <c r="G97" s="806">
        <f t="shared" si="30"/>
        <v>0</v>
      </c>
    </row>
    <row r="98" spans="1:137" s="61" customFormat="1" ht="9.75" customHeight="1" thickBot="1">
      <c r="A98" s="1124"/>
      <c r="B98" s="1118"/>
      <c r="C98" s="809"/>
      <c r="D98" s="877"/>
      <c r="E98" s="987"/>
      <c r="F98" s="61" t="s">
        <v>9</v>
      </c>
      <c r="G98" s="806">
        <f t="shared" si="30"/>
        <v>0</v>
      </c>
      <c r="AW98" s="243"/>
      <c r="AX98" s="243"/>
      <c r="CM98" s="62"/>
      <c r="CN98" s="62"/>
      <c r="CO98" s="62"/>
      <c r="CP98" s="62"/>
      <c r="CQ98" s="63"/>
      <c r="CR98" s="64"/>
      <c r="CW98" s="243"/>
      <c r="CX98" s="243"/>
    </row>
    <row r="99" spans="1:137" s="106" customFormat="1" ht="9.75" customHeight="1" thickBot="1">
      <c r="A99" s="1122">
        <v>16</v>
      </c>
      <c r="B99" s="1116">
        <v>46219</v>
      </c>
      <c r="C99" s="810"/>
      <c r="D99" s="878"/>
      <c r="E99" s="985" t="s">
        <v>784</v>
      </c>
      <c r="F99" s="67" t="s">
        <v>5</v>
      </c>
      <c r="G99" s="806">
        <f t="shared" si="30"/>
        <v>29</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244"/>
      <c r="AX99" s="244"/>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139">
        <v>7</v>
      </c>
      <c r="CH99" s="139">
        <v>7</v>
      </c>
      <c r="CI99" s="139">
        <v>7</v>
      </c>
      <c r="CJ99" s="139">
        <v>7</v>
      </c>
      <c r="CK99" s="139">
        <v>7</v>
      </c>
      <c r="CL99" s="139">
        <v>7</v>
      </c>
      <c r="CM99" s="141">
        <v>7</v>
      </c>
      <c r="CN99" s="141">
        <v>7</v>
      </c>
      <c r="CO99" s="408">
        <v>5</v>
      </c>
      <c r="CP99" s="408">
        <v>5</v>
      </c>
      <c r="CQ99" s="273">
        <v>5</v>
      </c>
      <c r="CR99" s="253">
        <v>5</v>
      </c>
      <c r="CS99" s="130">
        <v>5</v>
      </c>
      <c r="CT99" s="130">
        <v>5</v>
      </c>
      <c r="CU99" s="130">
        <v>5</v>
      </c>
      <c r="CV99" s="130">
        <v>5</v>
      </c>
      <c r="CW99" s="244"/>
      <c r="CX99" s="244"/>
      <c r="CY99" s="67"/>
      <c r="CZ99" s="67"/>
      <c r="DA99" s="67"/>
      <c r="DB99" s="67"/>
      <c r="DC99" s="67"/>
      <c r="DD99" s="67"/>
      <c r="DE99" s="67"/>
      <c r="DF99" s="67">
        <v>5</v>
      </c>
      <c r="DG99" s="67"/>
      <c r="DH99" s="67"/>
      <c r="DI99" s="67"/>
      <c r="DJ99" s="67"/>
      <c r="DK99" s="67"/>
      <c r="DL99" s="67"/>
      <c r="DM99" s="67"/>
      <c r="DN99" s="67"/>
      <c r="DO99" s="67"/>
      <c r="DP99" s="67"/>
      <c r="DQ99" s="67"/>
      <c r="DR99" s="67">
        <v>3</v>
      </c>
      <c r="DS99" s="67">
        <v>3</v>
      </c>
      <c r="DT99" s="67">
        <v>5</v>
      </c>
      <c r="DU99" s="67">
        <v>3</v>
      </c>
      <c r="DV99" s="67">
        <v>5</v>
      </c>
      <c r="DW99" s="67">
        <v>3</v>
      </c>
      <c r="DX99" s="67">
        <v>2</v>
      </c>
      <c r="DY99" s="67"/>
      <c r="DZ99" s="67"/>
      <c r="EA99" s="67"/>
      <c r="EB99" s="67"/>
      <c r="EC99" s="67"/>
      <c r="ED99" s="67"/>
      <c r="EE99" s="67"/>
      <c r="EF99" s="67"/>
      <c r="EG99" s="67"/>
    </row>
    <row r="100" spans="1:137" s="106" customFormat="1" ht="9.75" customHeight="1" thickBot="1">
      <c r="A100" s="1123"/>
      <c r="B100" s="1117"/>
      <c r="C100" s="808"/>
      <c r="D100" s="876"/>
      <c r="E100" s="986"/>
      <c r="F100" s="36" t="s">
        <v>6</v>
      </c>
      <c r="G100" s="806">
        <f t="shared" si="30"/>
        <v>0</v>
      </c>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242"/>
      <c r="AX100" s="242"/>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7"/>
      <c r="CN100" s="37"/>
      <c r="CO100" s="37"/>
      <c r="CP100" s="37"/>
      <c r="CQ100" s="38"/>
      <c r="CR100" s="39"/>
      <c r="CS100" s="36"/>
      <c r="CT100" s="36"/>
      <c r="CU100" s="36"/>
      <c r="CV100" s="36"/>
      <c r="CW100" s="242"/>
      <c r="CX100" s="242"/>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row>
    <row r="101" spans="1:137" s="106" customFormat="1" ht="9.75" customHeight="1" thickBot="1">
      <c r="A101" s="1123"/>
      <c r="B101" s="1117"/>
      <c r="C101" s="808"/>
      <c r="D101" s="876"/>
      <c r="E101" s="986"/>
      <c r="F101" s="36" t="s">
        <v>7</v>
      </c>
      <c r="G101" s="806">
        <f t="shared" si="30"/>
        <v>0</v>
      </c>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242"/>
      <c r="AX101" s="242"/>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36"/>
      <c r="CE101" s="36"/>
      <c r="CF101" s="36"/>
      <c r="CG101" s="36"/>
      <c r="CH101" s="36"/>
      <c r="CI101" s="36"/>
      <c r="CJ101" s="36"/>
      <c r="CK101" s="36"/>
      <c r="CL101" s="36"/>
      <c r="CM101" s="37"/>
      <c r="CN101" s="37"/>
      <c r="CO101" s="37"/>
      <c r="CP101" s="37"/>
      <c r="CQ101" s="38"/>
      <c r="CR101" s="39"/>
      <c r="CS101" s="36"/>
      <c r="CT101" s="36"/>
      <c r="CU101" s="36"/>
      <c r="CV101" s="36"/>
      <c r="CW101" s="242"/>
      <c r="CX101" s="242"/>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row>
    <row r="102" spans="1:137" s="106" customFormat="1" ht="9.75" customHeight="1" thickBot="1">
      <c r="A102" s="1123"/>
      <c r="B102" s="1117"/>
      <c r="C102" s="808"/>
      <c r="D102" s="876"/>
      <c r="E102" s="986"/>
      <c r="F102" s="36" t="s">
        <v>8</v>
      </c>
      <c r="G102" s="806">
        <f t="shared" si="30"/>
        <v>30</v>
      </c>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242"/>
      <c r="AX102" s="242"/>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7"/>
      <c r="CN102" s="37"/>
      <c r="CO102" s="37"/>
      <c r="CP102" s="37"/>
      <c r="CQ102" s="38"/>
      <c r="CR102" s="39"/>
      <c r="CS102" s="36"/>
      <c r="CT102" s="36"/>
      <c r="CU102" s="36"/>
      <c r="CV102" s="36"/>
      <c r="CW102" s="242"/>
      <c r="CX102" s="242"/>
      <c r="CY102" s="36"/>
      <c r="CZ102" s="36"/>
      <c r="DA102" s="36"/>
      <c r="DB102" s="36"/>
      <c r="DC102" s="36"/>
      <c r="DD102" s="36"/>
      <c r="DE102" s="36"/>
      <c r="DF102" s="36"/>
      <c r="DG102" s="36"/>
      <c r="DH102" s="36"/>
      <c r="DI102" s="36"/>
      <c r="DJ102" s="36"/>
      <c r="DK102" s="36"/>
      <c r="DL102" s="36"/>
      <c r="DM102" s="36"/>
      <c r="DN102" s="36"/>
      <c r="DO102" s="36"/>
      <c r="DP102" s="36"/>
      <c r="DQ102" s="36"/>
      <c r="DR102" s="36"/>
      <c r="DS102" s="36">
        <v>3</v>
      </c>
      <c r="DT102" s="36">
        <v>3</v>
      </c>
      <c r="DU102" s="36">
        <v>4</v>
      </c>
      <c r="DV102" s="36">
        <v>4</v>
      </c>
      <c r="DW102" s="36">
        <v>4</v>
      </c>
      <c r="DX102" s="36">
        <v>4</v>
      </c>
      <c r="DY102" s="36">
        <v>4</v>
      </c>
      <c r="DZ102" s="36">
        <v>4</v>
      </c>
      <c r="EA102" s="36"/>
      <c r="EB102" s="36"/>
      <c r="EC102" s="36"/>
      <c r="ED102" s="36"/>
      <c r="EE102" s="36"/>
      <c r="EF102" s="36"/>
      <c r="EG102" s="36"/>
    </row>
    <row r="103" spans="1:137" s="106" customFormat="1" ht="9.75" customHeight="1" thickBot="1">
      <c r="A103" s="1124"/>
      <c r="B103" s="1118"/>
      <c r="C103" s="809"/>
      <c r="D103" s="877"/>
      <c r="E103" s="987"/>
      <c r="F103" s="61" t="s">
        <v>9</v>
      </c>
      <c r="G103" s="806">
        <f t="shared" si="30"/>
        <v>0</v>
      </c>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243"/>
      <c r="AX103" s="243"/>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2"/>
      <c r="CN103" s="62"/>
      <c r="CO103" s="62"/>
      <c r="CP103" s="62"/>
      <c r="CQ103" s="63"/>
      <c r="CR103" s="64"/>
      <c r="CS103" s="61"/>
      <c r="CT103" s="61"/>
      <c r="CU103" s="61"/>
      <c r="CV103" s="61"/>
      <c r="CW103" s="243"/>
      <c r="CX103" s="243"/>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row>
    <row r="104" spans="1:137" ht="9.75" customHeight="1" thickBot="1">
      <c r="A104" s="1122" t="s">
        <v>785</v>
      </c>
      <c r="B104" s="1116">
        <v>46387</v>
      </c>
      <c r="C104" s="807"/>
      <c r="D104" s="875"/>
      <c r="E104" s="985"/>
      <c r="F104" s="57" t="s">
        <v>5</v>
      </c>
      <c r="G104" s="806">
        <f t="shared" ref="G104:G108" ca="1" si="32">SUM(CW104:EX104)</f>
        <v>144.82860000000002</v>
      </c>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241"/>
      <c r="AX104" s="241"/>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8"/>
      <c r="CN104" s="58"/>
      <c r="CO104" s="58"/>
      <c r="CP104" s="58"/>
      <c r="CQ104" s="59"/>
      <c r="CR104" s="60"/>
      <c r="CS104" s="57"/>
      <c r="CT104" s="57"/>
      <c r="CU104" s="57"/>
      <c r="CV104" s="57"/>
      <c r="CW104" s="241"/>
      <c r="CX104" s="241"/>
      <c r="DF104" s="804">
        <f ca="1">DF3*15%</f>
        <v>5.3844000000000003</v>
      </c>
      <c r="DG104" s="804">
        <f t="shared" ref="DG104:EG108" ca="1" si="33">DG3*15%</f>
        <v>5.0525999999999991</v>
      </c>
      <c r="DH104" s="804">
        <f t="shared" ca="1" si="33"/>
        <v>5.7791999999999994</v>
      </c>
      <c r="DI104" s="804">
        <f t="shared" ca="1" si="33"/>
        <v>5.6657999999999999</v>
      </c>
      <c r="DJ104" s="804">
        <f t="shared" ca="1" si="33"/>
        <v>5.2205999999999992</v>
      </c>
      <c r="DK104" s="804">
        <f t="shared" ca="1" si="33"/>
        <v>5.4137999999999993</v>
      </c>
      <c r="DL104" s="804">
        <f t="shared" ca="1" si="33"/>
        <v>3.9437999999999991</v>
      </c>
      <c r="DM104" s="804">
        <f t="shared" ca="1" si="33"/>
        <v>5.3045999999999998</v>
      </c>
      <c r="DN104" s="804">
        <f t="shared" ca="1" si="33"/>
        <v>5.0651999999999999</v>
      </c>
      <c r="DO104" s="804">
        <f t="shared" ca="1" si="33"/>
        <v>4.9434000000000005</v>
      </c>
      <c r="DP104" s="804">
        <f t="shared" ca="1" si="33"/>
        <v>4.2839999999999998</v>
      </c>
      <c r="DQ104" s="804">
        <f t="shared" ca="1" si="33"/>
        <v>4.452</v>
      </c>
      <c r="DR104" s="804">
        <f t="shared" ca="1" si="33"/>
        <v>5.3717999999999995</v>
      </c>
      <c r="DS104" s="804">
        <f t="shared" ca="1" si="33"/>
        <v>5.7624000000000004</v>
      </c>
      <c r="DT104" s="804">
        <f t="shared" ca="1" si="33"/>
        <v>3.948</v>
      </c>
      <c r="DU104" s="804">
        <f t="shared" ca="1" si="33"/>
        <v>5.6783999999999999</v>
      </c>
      <c r="DV104" s="804">
        <f t="shared" ca="1" si="33"/>
        <v>5.6783999999999999</v>
      </c>
      <c r="DW104" s="804">
        <f t="shared" ca="1" si="33"/>
        <v>5.6070000000000002</v>
      </c>
      <c r="DX104" s="804">
        <f t="shared" ca="1" si="33"/>
        <v>5.4683999999999999</v>
      </c>
      <c r="DY104" s="804">
        <f t="shared" ca="1" si="33"/>
        <v>4.6871999999999989</v>
      </c>
      <c r="DZ104" s="804">
        <f t="shared" ca="1" si="33"/>
        <v>4.4645999999999999</v>
      </c>
      <c r="EA104" s="804">
        <f t="shared" ca="1" si="33"/>
        <v>5.1323999999999987</v>
      </c>
      <c r="EB104" s="804">
        <f t="shared" ca="1" si="33"/>
        <v>5.4977999999999989</v>
      </c>
      <c r="EC104" s="804">
        <f t="shared" ca="1" si="33"/>
        <v>5.4683999999999999</v>
      </c>
      <c r="ED104" s="804">
        <f t="shared" ca="1" si="33"/>
        <v>4.5360000000000005</v>
      </c>
      <c r="EE104" s="804">
        <f t="shared" ca="1" si="33"/>
        <v>5.3003999999999998</v>
      </c>
      <c r="EF104" s="804">
        <f t="shared" ca="1" si="33"/>
        <v>5.859</v>
      </c>
      <c r="EG104" s="804">
        <f t="shared" ca="1" si="33"/>
        <v>5.859</v>
      </c>
    </row>
    <row r="105" spans="1:137" ht="9.75" customHeight="1" thickBot="1">
      <c r="A105" s="1123"/>
      <c r="B105" s="1117"/>
      <c r="C105" s="808"/>
      <c r="D105" s="876"/>
      <c r="E105" s="986"/>
      <c r="F105" s="36" t="s">
        <v>6</v>
      </c>
      <c r="G105" s="806">
        <f t="shared" ca="1" si="32"/>
        <v>79.398899999999998</v>
      </c>
      <c r="DF105" s="804">
        <f t="shared" ref="DF105:DQ108" ca="1" si="34">DF4*15%</f>
        <v>6.0574499999999993</v>
      </c>
      <c r="DG105" s="804">
        <f t="shared" ca="1" si="34"/>
        <v>5.6841749999999989</v>
      </c>
      <c r="DH105" s="804">
        <f t="shared" ca="1" si="34"/>
        <v>6.5015999999999998</v>
      </c>
      <c r="DI105" s="804">
        <f t="shared" ca="1" si="34"/>
        <v>2.9814750000000001</v>
      </c>
      <c r="DJ105" s="804">
        <f t="shared" ca="1" si="34"/>
        <v>2.7924749999999996</v>
      </c>
      <c r="DK105" s="804">
        <f t="shared" ca="1" si="34"/>
        <v>2.9814750000000001</v>
      </c>
      <c r="DL105" s="804">
        <f t="shared" ca="1" si="34"/>
        <v>1.7860499999999999</v>
      </c>
      <c r="DM105" s="804">
        <f t="shared" ca="1" si="34"/>
        <v>2.7641249999999995</v>
      </c>
      <c r="DN105" s="804">
        <f t="shared" ca="1" si="34"/>
        <v>2.5420499999999997</v>
      </c>
      <c r="DO105" s="804">
        <f t="shared" ca="1" si="34"/>
        <v>2.0789999999999997</v>
      </c>
      <c r="DP105" s="804">
        <f t="shared" ca="1" si="34"/>
        <v>2.8586249999999995</v>
      </c>
      <c r="DQ105" s="804">
        <f t="shared" ca="1" si="34"/>
        <v>2.6365499999999997</v>
      </c>
      <c r="DR105" s="804">
        <f ca="1">DR4*15%*0</f>
        <v>0</v>
      </c>
      <c r="DS105" s="804">
        <f t="shared" ref="DS105:DX105" ca="1" si="35">DS4*15%</f>
        <v>2.9814750000000001</v>
      </c>
      <c r="DT105" s="804">
        <f t="shared" ca="1" si="35"/>
        <v>1.7907749999999998</v>
      </c>
      <c r="DU105" s="804">
        <f t="shared" ca="1" si="35"/>
        <v>1.97505</v>
      </c>
      <c r="DV105" s="804">
        <f t="shared" ca="1" si="35"/>
        <v>2.0411999999999999</v>
      </c>
      <c r="DW105" s="804">
        <f t="shared" ca="1" si="35"/>
        <v>1.97505</v>
      </c>
      <c r="DX105" s="804">
        <f t="shared" ca="1" si="35"/>
        <v>2.2585499999999996</v>
      </c>
      <c r="DY105" s="804">
        <f t="shared" ca="1" si="33"/>
        <v>3.0145499999999994</v>
      </c>
      <c r="DZ105" s="804">
        <f t="shared" ca="1" si="33"/>
        <v>2.9814750000000001</v>
      </c>
      <c r="EA105" s="804">
        <f t="shared" ca="1" si="33"/>
        <v>2.6365499999999997</v>
      </c>
      <c r="EB105" s="804">
        <f t="shared" ca="1" si="33"/>
        <v>2.7641249999999995</v>
      </c>
      <c r="EC105" s="804">
        <f t="shared" ca="1" si="33"/>
        <v>2.8869749999999996</v>
      </c>
      <c r="ED105" s="804">
        <f t="shared" ca="1" si="33"/>
        <v>2.2680000000000002</v>
      </c>
      <c r="EE105" s="804">
        <f t="shared" ca="1" si="33"/>
        <v>2.5420499999999997</v>
      </c>
      <c r="EF105" s="804">
        <f t="shared" ca="1" si="33"/>
        <v>2.9814750000000001</v>
      </c>
      <c r="EG105" s="804">
        <f t="shared" ca="1" si="33"/>
        <v>2.6365499999999997</v>
      </c>
    </row>
    <row r="106" spans="1:137" ht="9.75" customHeight="1" thickBot="1">
      <c r="A106" s="1123"/>
      <c r="B106" s="1117"/>
      <c r="C106" s="808"/>
      <c r="D106" s="876"/>
      <c r="E106" s="986"/>
      <c r="F106" s="36" t="s">
        <v>7</v>
      </c>
      <c r="G106" s="806">
        <f t="shared" ca="1" si="32"/>
        <v>97.019196445349195</v>
      </c>
      <c r="DF106" s="804">
        <f t="shared" ca="1" si="34"/>
        <v>2.6117334794863782</v>
      </c>
      <c r="DG106" s="804">
        <f t="shared" ca="1" si="33"/>
        <v>2.8910914500469791</v>
      </c>
      <c r="DH106" s="804">
        <f t="shared" ca="1" si="33"/>
        <v>2.8041215158158486</v>
      </c>
      <c r="DI106" s="804">
        <f t="shared" ca="1" si="33"/>
        <v>3.6712499999999997</v>
      </c>
      <c r="DJ106" s="804">
        <f t="shared" ca="1" si="33"/>
        <v>4.0012499999999998</v>
      </c>
      <c r="DK106" s="804">
        <f t="shared" ca="1" si="33"/>
        <v>4.0012499999999998</v>
      </c>
      <c r="DL106" s="804">
        <f t="shared" ca="1" si="33"/>
        <v>3.2298749999999994</v>
      </c>
      <c r="DM106" s="804">
        <f t="shared" ca="1" si="33"/>
        <v>3.6712499999999997</v>
      </c>
      <c r="DN106" s="804">
        <f t="shared" ca="1" si="33"/>
        <v>4.1373749999999996</v>
      </c>
      <c r="DO106" s="804">
        <f t="shared" ca="1" si="33"/>
        <v>2.4750000000000001</v>
      </c>
      <c r="DP106" s="804">
        <f t="shared" ca="1" si="33"/>
        <v>3.3701249999999994</v>
      </c>
      <c r="DQ106" s="804">
        <f t="shared" ca="1" si="33"/>
        <v>3.5062499999999992</v>
      </c>
      <c r="DR106" s="804">
        <f t="shared" ca="1" si="33"/>
        <v>3.7537499999999997</v>
      </c>
      <c r="DS106" s="804">
        <f t="shared" ca="1" si="33"/>
        <v>3.5887499999999997</v>
      </c>
      <c r="DT106" s="804">
        <f t="shared" ca="1" si="33"/>
        <v>2.3017500000000002</v>
      </c>
      <c r="DU106" s="804">
        <f t="shared" ca="1" si="33"/>
        <v>4.0837499999999993</v>
      </c>
      <c r="DV106" s="804">
        <f t="shared" ca="1" si="33"/>
        <v>3.4815</v>
      </c>
      <c r="DW106" s="804">
        <f t="shared" ca="1" si="33"/>
        <v>3.8362499999999997</v>
      </c>
      <c r="DX106" s="804">
        <f t="shared" ca="1" si="33"/>
        <v>3.4815</v>
      </c>
      <c r="DY106" s="804">
        <f t="shared" ca="1" si="33"/>
        <v>3.7537499999999997</v>
      </c>
      <c r="DZ106" s="804">
        <f t="shared" ca="1" si="33"/>
        <v>3.2051249999999998</v>
      </c>
      <c r="EA106" s="804">
        <f t="shared" ca="1" si="33"/>
        <v>3.2051249999999998</v>
      </c>
      <c r="EB106" s="804">
        <f t="shared" ca="1" si="33"/>
        <v>3.8362499999999993</v>
      </c>
      <c r="EC106" s="804">
        <f t="shared" ca="1" si="33"/>
        <v>3.5887499999999997</v>
      </c>
      <c r="ED106" s="804">
        <f t="shared" ca="1" si="33"/>
        <v>2.8050000000000002</v>
      </c>
      <c r="EE106" s="804">
        <f t="shared" ca="1" si="33"/>
        <v>4.1373749999999996</v>
      </c>
      <c r="EF106" s="804">
        <f t="shared" ca="1" si="33"/>
        <v>4.1373749999999996</v>
      </c>
      <c r="EG106" s="804">
        <f t="shared" ca="1" si="33"/>
        <v>3.4526249999999998</v>
      </c>
    </row>
    <row r="107" spans="1:137" ht="9.75" customHeight="1" thickBot="1">
      <c r="A107" s="1123"/>
      <c r="B107" s="1117"/>
      <c r="C107" s="808"/>
      <c r="D107" s="876"/>
      <c r="E107" s="986"/>
      <c r="F107" s="36" t="s">
        <v>8</v>
      </c>
      <c r="G107" s="806">
        <f t="shared" ca="1" si="32"/>
        <v>57.266074999999979</v>
      </c>
      <c r="DF107" s="804">
        <f t="shared" ca="1" si="34"/>
        <v>1.1681249999999999</v>
      </c>
      <c r="DG107" s="804">
        <f t="shared" ca="1" si="33"/>
        <v>1.0631249999999999</v>
      </c>
      <c r="DH107" s="804">
        <f t="shared" ca="1" si="33"/>
        <v>1.1681249999999999</v>
      </c>
      <c r="DI107" s="804">
        <f ca="1">DI6*20%</f>
        <v>2.1855000000000002</v>
      </c>
      <c r="DJ107" s="804">
        <f t="shared" ref="DJ107:EG107" ca="1" si="36">DJ6*20%</f>
        <v>2.1855000000000002</v>
      </c>
      <c r="DK107" s="804">
        <f t="shared" ca="1" si="36"/>
        <v>1.9035000000000002</v>
      </c>
      <c r="DL107" s="804">
        <f t="shared" ca="1" si="36"/>
        <v>1.6215000000000002</v>
      </c>
      <c r="DM107" s="804">
        <f t="shared" ca="1" si="36"/>
        <v>2.0914999999999999</v>
      </c>
      <c r="DN107" s="804">
        <f t="shared" ca="1" si="36"/>
        <v>1.8424</v>
      </c>
      <c r="DO107" s="804">
        <f t="shared" ca="1" si="36"/>
        <v>1.504</v>
      </c>
      <c r="DP107" s="804">
        <f t="shared" ca="1" si="36"/>
        <v>2.1855000000000002</v>
      </c>
      <c r="DQ107" s="804">
        <f t="shared" ca="1" si="36"/>
        <v>2.1855000000000002</v>
      </c>
      <c r="DR107" s="804">
        <f t="shared" ca="1" si="36"/>
        <v>2.6225999999999998</v>
      </c>
      <c r="DS107" s="804">
        <f t="shared" ca="1" si="36"/>
        <v>2.6225999999999998</v>
      </c>
      <c r="DT107" s="804">
        <f t="shared" ca="1" si="36"/>
        <v>1.9364000000000001</v>
      </c>
      <c r="DU107" s="804">
        <f t="shared" ca="1" si="36"/>
        <v>2.1855000000000002</v>
      </c>
      <c r="DV107" s="804">
        <f t="shared" ca="1" si="36"/>
        <v>2.1855000000000002</v>
      </c>
      <c r="DW107" s="804">
        <f t="shared" ca="1" si="36"/>
        <v>2.1855000000000002</v>
      </c>
      <c r="DX107" s="804">
        <f t="shared" ca="1" si="36"/>
        <v>2.1855000000000002</v>
      </c>
      <c r="DY107" s="804">
        <f t="shared" ca="1" si="36"/>
        <v>2.1855000000000002</v>
      </c>
      <c r="DZ107" s="804">
        <f t="shared" ca="1" si="36"/>
        <v>2.1855000000000002</v>
      </c>
      <c r="EA107" s="804">
        <f t="shared" ca="1" si="36"/>
        <v>2.1244000000000001</v>
      </c>
      <c r="EB107" s="804">
        <f t="shared" ca="1" si="36"/>
        <v>2.5286</v>
      </c>
      <c r="EC107" s="804">
        <f t="shared" ca="1" si="36"/>
        <v>2.1855000000000002</v>
      </c>
      <c r="ED107" s="804">
        <f t="shared" ca="1" si="36"/>
        <v>1.5979999999999999</v>
      </c>
      <c r="EE107" s="804">
        <f t="shared" ca="1" si="36"/>
        <v>2.1855000000000002</v>
      </c>
      <c r="EF107" s="804">
        <f t="shared" ca="1" si="36"/>
        <v>2.6225999999999998</v>
      </c>
      <c r="EG107" s="804">
        <f t="shared" ca="1" si="36"/>
        <v>2.6225999999999998</v>
      </c>
    </row>
    <row r="108" spans="1:137" ht="9.75" customHeight="1" thickBot="1">
      <c r="A108" s="1124"/>
      <c r="B108" s="1118"/>
      <c r="C108" s="809"/>
      <c r="D108" s="877"/>
      <c r="E108" s="987"/>
      <c r="F108" s="61" t="s">
        <v>9</v>
      </c>
      <c r="G108" s="806">
        <f t="shared" ca="1" si="32"/>
        <v>69.845249999999993</v>
      </c>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243"/>
      <c r="AX108" s="243"/>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2"/>
      <c r="CN108" s="62"/>
      <c r="CO108" s="62"/>
      <c r="CP108" s="62"/>
      <c r="CQ108" s="63"/>
      <c r="CR108" s="64"/>
      <c r="CS108" s="61"/>
      <c r="CT108" s="61"/>
      <c r="CU108" s="61"/>
      <c r="CV108" s="61"/>
      <c r="CW108" s="243"/>
      <c r="CX108" s="243"/>
      <c r="DF108" s="804">
        <f t="shared" ca="1" si="34"/>
        <v>3.6236249999999992</v>
      </c>
      <c r="DG108" s="804">
        <f t="shared" ca="1" si="33"/>
        <v>3.6236249999999992</v>
      </c>
      <c r="DH108" s="804">
        <f t="shared" ca="1" si="33"/>
        <v>3.6236249999999992</v>
      </c>
      <c r="DI108" s="804">
        <f t="shared" ca="1" si="33"/>
        <v>2.8406249999999997</v>
      </c>
      <c r="DJ108" s="804">
        <f t="shared" ca="1" si="33"/>
        <v>2.6156250000000001</v>
      </c>
      <c r="DK108" s="804">
        <f t="shared" ca="1" si="33"/>
        <v>2.6156250000000001</v>
      </c>
      <c r="DL108" s="804">
        <f t="shared" ca="1" si="33"/>
        <v>1.6425000000000001</v>
      </c>
      <c r="DM108" s="804">
        <f t="shared" ca="1" si="33"/>
        <v>2.6156250000000001</v>
      </c>
      <c r="DN108" s="804">
        <f t="shared" ca="1" si="33"/>
        <v>2.6156250000000001</v>
      </c>
      <c r="DO108" s="804">
        <f t="shared" ca="1" si="33"/>
        <v>2.1</v>
      </c>
      <c r="DP108" s="804">
        <f t="shared" ca="1" si="33"/>
        <v>2.3174999999999999</v>
      </c>
      <c r="DQ108" s="804">
        <f t="shared" ca="1" si="33"/>
        <v>2.0925000000000002</v>
      </c>
      <c r="DR108" s="804">
        <f t="shared" ca="1" si="33"/>
        <v>2.0925000000000002</v>
      </c>
      <c r="DS108" s="804">
        <f t="shared" ca="1" si="33"/>
        <v>2.0925000000000002</v>
      </c>
      <c r="DT108" s="804">
        <f t="shared" ca="1" si="33"/>
        <v>2.0531250000000001</v>
      </c>
      <c r="DU108" s="804">
        <f t="shared" ca="1" si="33"/>
        <v>2.5031249999999998</v>
      </c>
      <c r="DV108" s="804">
        <f t="shared" ca="1" si="33"/>
        <v>2.3174999999999999</v>
      </c>
      <c r="DW108" s="804">
        <f t="shared" ca="1" si="33"/>
        <v>2.1656249999999999</v>
      </c>
      <c r="DX108" s="804">
        <f t="shared" ca="1" si="33"/>
        <v>2.6156250000000001</v>
      </c>
      <c r="DY108" s="804">
        <f t="shared" ca="1" si="33"/>
        <v>2.0925000000000002</v>
      </c>
      <c r="DZ108" s="804">
        <f t="shared" ca="1" si="33"/>
        <v>2.0925000000000002</v>
      </c>
      <c r="EA108" s="804">
        <f t="shared" ca="1" si="33"/>
        <v>2.6156250000000001</v>
      </c>
      <c r="EB108" s="804">
        <f t="shared" ca="1" si="33"/>
        <v>2.6156250000000001</v>
      </c>
      <c r="EC108" s="804">
        <f t="shared" ca="1" si="33"/>
        <v>2.6156250000000001</v>
      </c>
      <c r="ED108" s="804">
        <f t="shared" ca="1" si="33"/>
        <v>1.7999999999999998</v>
      </c>
      <c r="EE108" s="804">
        <f t="shared" ca="1" si="33"/>
        <v>2.6156250000000001</v>
      </c>
      <c r="EF108" s="804">
        <f t="shared" ca="1" si="33"/>
        <v>2.6156250000000001</v>
      </c>
      <c r="EG108" s="804">
        <f t="shared" ca="1" si="33"/>
        <v>2.6156250000000001</v>
      </c>
    </row>
    <row r="111" spans="1:137" ht="9.75" customHeight="1">
      <c r="A111" s="754">
        <v>4</v>
      </c>
      <c r="D111" s="873" t="s">
        <v>786</v>
      </c>
      <c r="E111" s="754" t="s">
        <v>787</v>
      </c>
    </row>
    <row r="112" spans="1:137" ht="9.75" customHeight="1">
      <c r="A112" s="754">
        <v>23</v>
      </c>
      <c r="D112" s="873" t="s">
        <v>788</v>
      </c>
      <c r="E112" s="103" t="s">
        <v>789</v>
      </c>
    </row>
    <row r="113" spans="1:5" ht="9.75" customHeight="1">
      <c r="A113" s="754">
        <v>12</v>
      </c>
      <c r="D113" s="873" t="s">
        <v>790</v>
      </c>
      <c r="E113" s="103" t="s">
        <v>791</v>
      </c>
    </row>
    <row r="114" spans="1:5" ht="9.75" customHeight="1">
      <c r="A114" s="754">
        <v>24</v>
      </c>
      <c r="D114" s="873" t="s">
        <v>788</v>
      </c>
      <c r="E114" s="103" t="s">
        <v>792</v>
      </c>
    </row>
    <row r="115" spans="1:5" ht="9.75" customHeight="1">
      <c r="A115" s="754">
        <v>9</v>
      </c>
      <c r="D115" s="873" t="s">
        <v>786</v>
      </c>
      <c r="E115" s="103" t="s">
        <v>793</v>
      </c>
    </row>
    <row r="116" spans="1:5" ht="9.75" customHeight="1">
      <c r="A116" s="754">
        <v>25</v>
      </c>
      <c r="D116" s="873" t="s">
        <v>788</v>
      </c>
      <c r="E116" s="103" t="s">
        <v>794</v>
      </c>
    </row>
    <row r="117" spans="1:5" ht="9.75" customHeight="1">
      <c r="A117" s="754">
        <v>18</v>
      </c>
      <c r="D117" s="873" t="s">
        <v>786</v>
      </c>
      <c r="E117" s="103" t="s">
        <v>795</v>
      </c>
    </row>
  </sheetData>
  <sheetProtection formatCells="0"/>
  <protectedRanges>
    <protectedRange sqref="DH15:DH21 DP70:DW70 A24:DN24 H103:DN103 H104:CX108 H68:DJ68 H64:DI67 A14:EX14 DH23 DI15:DN23 A15:DG23 DQ32 DO61:DR61 DI29:DI32 DJ29:DO29 DJ30:DP32 DI56:DN58 A26:DN28 DP69:DY69 DY70:DZ70 DP99:DW101 H102:EE102 DI59:DK63 DL59:DO60 DL62:DO63 DI55:DQ55 A25:DO25 A54:DH63 DI54:DN54 A49:DN53 DQ31:DT31 DQ25 H69:DN73 A64:G73 A29:DH48 H79:DN101 A79:G108 A74:DN78 DI37:DN48 DI34:DQ36 DP71:DY72 DI33:DN33" name="Zakres1"/>
    <protectedRange sqref="DS25" name="Zakres1_1"/>
    <protectedRange sqref="EG70:EI70" name="Zakres1_2"/>
  </protectedRanges>
  <autoFilter ref="A1:CW98" xr:uid="{44D5E0FA-8682-4778-BDC4-DC89439BED66}"/>
  <dataConsolidate/>
  <mergeCells count="73">
    <mergeCell ref="A1:A12"/>
    <mergeCell ref="E3:E7"/>
    <mergeCell ref="E8:E12"/>
    <mergeCell ref="A14:A18"/>
    <mergeCell ref="E14:E18"/>
    <mergeCell ref="C1:C12"/>
    <mergeCell ref="C14:C18"/>
    <mergeCell ref="B1:B12"/>
    <mergeCell ref="B14:B18"/>
    <mergeCell ref="E89:E93"/>
    <mergeCell ref="A89:A93"/>
    <mergeCell ref="B89:B93"/>
    <mergeCell ref="B94:B98"/>
    <mergeCell ref="B99:B103"/>
    <mergeCell ref="A99:A103"/>
    <mergeCell ref="E99:E103"/>
    <mergeCell ref="A94:A98"/>
    <mergeCell ref="E94:E98"/>
    <mergeCell ref="A59:A63"/>
    <mergeCell ref="A84:A88"/>
    <mergeCell ref="E84:E88"/>
    <mergeCell ref="B59:B63"/>
    <mergeCell ref="B69:B73"/>
    <mergeCell ref="B84:B88"/>
    <mergeCell ref="B79:B83"/>
    <mergeCell ref="B64:B68"/>
    <mergeCell ref="A69:A73"/>
    <mergeCell ref="E69:E73"/>
    <mergeCell ref="A79:A83"/>
    <mergeCell ref="E79:E83"/>
    <mergeCell ref="A74:A78"/>
    <mergeCell ref="B74:B78"/>
    <mergeCell ref="E74:E78"/>
    <mergeCell ref="C59:C63"/>
    <mergeCell ref="C19:C23"/>
    <mergeCell ref="C29:C33"/>
    <mergeCell ref="C39:C43"/>
    <mergeCell ref="A54:A58"/>
    <mergeCell ref="B19:B23"/>
    <mergeCell ref="B29:B33"/>
    <mergeCell ref="B34:B38"/>
    <mergeCell ref="B39:B43"/>
    <mergeCell ref="A24:A28"/>
    <mergeCell ref="B24:B28"/>
    <mergeCell ref="A49:A53"/>
    <mergeCell ref="B49:B53"/>
    <mergeCell ref="C49:C53"/>
    <mergeCell ref="A34:A38"/>
    <mergeCell ref="A104:A108"/>
    <mergeCell ref="E104:E108"/>
    <mergeCell ref="A19:A23"/>
    <mergeCell ref="E19:E23"/>
    <mergeCell ref="A64:A68"/>
    <mergeCell ref="E64:E68"/>
    <mergeCell ref="A44:A48"/>
    <mergeCell ref="E44:E48"/>
    <mergeCell ref="A29:A33"/>
    <mergeCell ref="E29:E33"/>
    <mergeCell ref="E54:E58"/>
    <mergeCell ref="B54:B58"/>
    <mergeCell ref="A39:A43"/>
    <mergeCell ref="E39:E43"/>
    <mergeCell ref="B104:B108"/>
    <mergeCell ref="C54:C58"/>
    <mergeCell ref="C84:C88"/>
    <mergeCell ref="C64:C68"/>
    <mergeCell ref="E49:E53"/>
    <mergeCell ref="E24:E28"/>
    <mergeCell ref="C24:C28"/>
    <mergeCell ref="C34:C38"/>
    <mergeCell ref="E34:E38"/>
    <mergeCell ref="E59:E63"/>
    <mergeCell ref="D24:D28"/>
  </mergeCells>
  <conditionalFormatting sqref="EH8:EX12 H8:EG13">
    <cfRule type="expression" dxfId="1" priority="1">
      <formula>H8&lt;0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73344-27B1-42A4-8204-BF3CF495A0CC}">
  <dimension ref="A1:IL31"/>
  <sheetViews>
    <sheetView workbookViewId="0">
      <pane xSplit="34" ySplit="4" topLeftCell="DF12" activePane="bottomRight" state="frozen"/>
      <selection pane="bottomRight" activeCell="EG13" sqref="EG13"/>
      <selection pane="bottomLeft"/>
      <selection pane="topRight"/>
    </sheetView>
  </sheetViews>
  <sheetFormatPr defaultColWidth="2.85546875" defaultRowHeight="16.5" customHeight="1"/>
  <cols>
    <col min="1" max="1" width="16.28515625" style="775" customWidth="1"/>
    <col min="2" max="2" width="17.42578125" style="775" customWidth="1"/>
    <col min="3" max="3" width="13.85546875" style="785" customWidth="1"/>
    <col min="4" max="4" width="41.7109375" style="775" customWidth="1"/>
    <col min="5" max="34" width="0" style="775" hidden="1" customWidth="1"/>
    <col min="35" max="39" width="2.85546875" style="775"/>
    <col min="40" max="41" width="2.85546875" style="792"/>
    <col min="42" max="46" width="2.85546875" style="775"/>
    <col min="47" max="48" width="2.85546875" style="792"/>
    <col min="49" max="53" width="2.85546875" style="775"/>
    <col min="54" max="55" width="2.85546875" style="792"/>
    <col min="56" max="60" width="2.85546875" style="775"/>
    <col min="61" max="62" width="2.85546875" style="792"/>
    <col min="63" max="67" width="2.85546875" style="775"/>
    <col min="68" max="69" width="2.85546875" style="792"/>
    <col min="70" max="74" width="2.85546875" style="775"/>
    <col min="75" max="76" width="2.85546875" style="792"/>
    <col min="77" max="81" width="2.85546875" style="775"/>
    <col min="82" max="83" width="2.85546875" style="792"/>
    <col min="84" max="88" width="2.85546875" style="775"/>
    <col min="89" max="90" width="2.85546875" style="792"/>
    <col min="91" max="95" width="2.85546875" style="775"/>
    <col min="96" max="97" width="2.85546875" style="792"/>
    <col min="98" max="102" width="2.85546875" style="775"/>
    <col min="103" max="106" width="2.85546875" style="792"/>
    <col min="107" max="109" width="2.85546875" style="775"/>
    <col min="110" max="111" width="2.85546875" style="792"/>
    <col min="112" max="116" width="2.85546875" style="775"/>
    <col min="117" max="118" width="2.85546875" style="792"/>
    <col min="119" max="123" width="2.85546875" style="775"/>
    <col min="124" max="125" width="2.85546875" style="792"/>
    <col min="126" max="130" width="2.85546875" style="775"/>
    <col min="131" max="132" width="2.85546875" style="792"/>
    <col min="133" max="137" width="2.85546875" style="775"/>
    <col min="138" max="139" width="2.85546875" style="792"/>
    <col min="140" max="144" width="2.85546875" style="775"/>
    <col min="145" max="146" width="2.85546875" style="792"/>
    <col min="147" max="148" width="2.85546875" style="775"/>
    <col min="149" max="153" width="2.85546875" style="792"/>
    <col min="154" max="156" width="2.85546875" style="775"/>
    <col min="157" max="157" width="2.85546875" style="792"/>
    <col min="158" max="158" width="2.85546875" style="775"/>
    <col min="159" max="160" width="2.85546875" style="792"/>
    <col min="161" max="161" width="2.85546875" style="775"/>
    <col min="162" max="162" width="2.85546875" style="792"/>
    <col min="163" max="165" width="2.85546875" style="775"/>
    <col min="166" max="167" width="2.85546875" style="792"/>
    <col min="168" max="172" width="2.85546875" style="775"/>
    <col min="173" max="174" width="2.85546875" style="792"/>
    <col min="175" max="179" width="2.85546875" style="775"/>
    <col min="180" max="181" width="2.85546875" style="792"/>
    <col min="182" max="186" width="2.85546875" style="775"/>
    <col min="187" max="187" width="2.85546875" style="792"/>
    <col min="188" max="188" width="3.140625" style="792" bestFit="1" customWidth="1"/>
    <col min="189" max="193" width="2.85546875" style="775"/>
    <col min="194" max="195" width="2.85546875" style="792"/>
    <col min="196" max="200" width="2.85546875" style="775"/>
    <col min="201" max="202" width="2.85546875" style="792"/>
    <col min="203" max="207" width="2.85546875" style="775"/>
    <col min="208" max="209" width="2.85546875" style="792"/>
    <col min="210" max="214" width="2.85546875" style="775"/>
    <col min="215" max="216" width="2.85546875" style="792"/>
    <col min="217" max="16384" width="2.85546875" style="775"/>
  </cols>
  <sheetData>
    <row r="1" spans="1:246" ht="16.5" customHeight="1">
      <c r="A1" s="774"/>
      <c r="B1" s="774"/>
    </row>
    <row r="3" spans="1:246" s="774" customFormat="1" ht="16.5" customHeight="1">
      <c r="C3" s="787"/>
      <c r="D3" s="774" t="s">
        <v>796</v>
      </c>
      <c r="E3" s="1137" t="s">
        <v>797</v>
      </c>
      <c r="F3" s="1137"/>
      <c r="G3" s="1137"/>
      <c r="H3" s="1137"/>
      <c r="I3" s="1137"/>
      <c r="J3" s="1137"/>
      <c r="K3" s="1137"/>
      <c r="L3" s="1137"/>
      <c r="M3" s="1137"/>
      <c r="N3" s="1137"/>
      <c r="O3" s="1137"/>
      <c r="P3" s="1137"/>
      <c r="Q3" s="1137"/>
      <c r="R3" s="1137"/>
      <c r="S3" s="1137"/>
      <c r="T3" s="1137"/>
      <c r="U3" s="1137"/>
      <c r="V3" s="1137"/>
      <c r="W3" s="1137"/>
      <c r="X3" s="1137"/>
      <c r="Y3" s="1137"/>
      <c r="Z3" s="1137"/>
      <c r="AA3" s="1137"/>
      <c r="AB3" s="1137"/>
      <c r="AC3" s="1137"/>
      <c r="AD3" s="1137"/>
      <c r="AE3" s="1137"/>
      <c r="AF3" s="1137"/>
      <c r="AG3" s="1137"/>
      <c r="AH3" s="1137"/>
      <c r="AI3" s="1137" t="s">
        <v>798</v>
      </c>
      <c r="AJ3" s="1137"/>
      <c r="AK3" s="1137"/>
      <c r="AL3" s="1137"/>
      <c r="AM3" s="1137"/>
      <c r="AN3" s="1137"/>
      <c r="AO3" s="1137"/>
      <c r="AP3" s="1137"/>
      <c r="AQ3" s="1137"/>
      <c r="AR3" s="1137"/>
      <c r="AS3" s="1137"/>
      <c r="AT3" s="1137"/>
      <c r="AU3" s="1137"/>
      <c r="AV3" s="1137"/>
      <c r="AW3" s="1137"/>
      <c r="AX3" s="1137"/>
      <c r="AY3" s="1137"/>
      <c r="AZ3" s="1137"/>
      <c r="BA3" s="1137"/>
      <c r="BB3" s="1137"/>
      <c r="BC3" s="1137"/>
      <c r="BD3" s="1137"/>
      <c r="BE3" s="1137"/>
      <c r="BF3" s="1137"/>
      <c r="BG3" s="1137"/>
      <c r="BH3" s="1137"/>
      <c r="BI3" s="1137"/>
      <c r="BJ3" s="1137"/>
      <c r="BK3" s="1137"/>
      <c r="BL3" s="1137"/>
      <c r="BM3" s="1137" t="s">
        <v>799</v>
      </c>
      <c r="BN3" s="1137"/>
      <c r="BO3" s="1137"/>
      <c r="BP3" s="1137"/>
      <c r="BQ3" s="1137"/>
      <c r="BR3" s="1137"/>
      <c r="BS3" s="1137"/>
      <c r="BT3" s="1137"/>
      <c r="BU3" s="1137"/>
      <c r="BV3" s="1137"/>
      <c r="BW3" s="1137"/>
      <c r="BX3" s="1137"/>
      <c r="BY3" s="1137"/>
      <c r="BZ3" s="1137"/>
      <c r="CA3" s="1137"/>
      <c r="CB3" s="1137"/>
      <c r="CC3" s="1137"/>
      <c r="CD3" s="1137"/>
      <c r="CE3" s="1137"/>
      <c r="CF3" s="1137"/>
      <c r="CG3" s="1137"/>
      <c r="CH3" s="1137"/>
      <c r="CI3" s="1137"/>
      <c r="CJ3" s="1137"/>
      <c r="CK3" s="1137"/>
      <c r="CL3" s="1137"/>
      <c r="CM3" s="1137"/>
      <c r="CN3" s="1137"/>
      <c r="CO3" s="1137"/>
      <c r="CP3" s="1137"/>
      <c r="CQ3" s="1137"/>
      <c r="CR3" s="1137" t="s">
        <v>800</v>
      </c>
      <c r="CS3" s="1137"/>
      <c r="CT3" s="1137"/>
      <c r="CU3" s="1137"/>
      <c r="CV3" s="1137"/>
      <c r="CW3" s="1137"/>
      <c r="CX3" s="1137"/>
      <c r="CY3" s="1137"/>
      <c r="CZ3" s="1137"/>
      <c r="DA3" s="1137"/>
      <c r="DB3" s="1137"/>
      <c r="DC3" s="1137"/>
      <c r="DD3" s="1137"/>
      <c r="DE3" s="1137"/>
      <c r="DF3" s="1137"/>
      <c r="DG3" s="1137"/>
      <c r="DH3" s="1137"/>
      <c r="DI3" s="1137"/>
      <c r="DJ3" s="1137"/>
      <c r="DK3" s="1137"/>
      <c r="DL3" s="1137"/>
      <c r="DM3" s="1137"/>
      <c r="DN3" s="1137"/>
      <c r="DO3" s="1137"/>
      <c r="DP3" s="1137"/>
      <c r="DQ3" s="1137"/>
      <c r="DR3" s="1137"/>
      <c r="DS3" s="1137"/>
      <c r="DT3" s="1137"/>
      <c r="DU3" s="1137"/>
      <c r="DV3" s="1137" t="s">
        <v>801</v>
      </c>
      <c r="DW3" s="1137"/>
      <c r="DX3" s="1137"/>
      <c r="DY3" s="1137"/>
      <c r="DZ3" s="1137"/>
      <c r="EA3" s="1137"/>
      <c r="EB3" s="1137"/>
      <c r="EC3" s="1137"/>
      <c r="ED3" s="1137"/>
      <c r="EE3" s="1137"/>
      <c r="EF3" s="1137"/>
      <c r="EG3" s="1137"/>
      <c r="EH3" s="1137"/>
      <c r="EI3" s="1137"/>
      <c r="EJ3" s="1137"/>
      <c r="EK3" s="1137"/>
      <c r="EL3" s="1137"/>
      <c r="EM3" s="1137"/>
      <c r="EN3" s="1137"/>
      <c r="EO3" s="1137"/>
      <c r="EP3" s="1137"/>
      <c r="EQ3" s="1137"/>
      <c r="ER3" s="1137"/>
      <c r="ES3" s="1137"/>
      <c r="ET3" s="1137"/>
      <c r="EU3" s="1137"/>
      <c r="EV3" s="1137"/>
      <c r="EW3" s="1137"/>
      <c r="EX3" s="1137"/>
      <c r="EY3" s="1137"/>
      <c r="EZ3" s="1137"/>
      <c r="FA3" s="1137" t="s">
        <v>802</v>
      </c>
      <c r="FB3" s="1137"/>
      <c r="FC3" s="1137"/>
      <c r="FD3" s="1137"/>
      <c r="FE3" s="1137"/>
      <c r="FF3" s="1137"/>
      <c r="FG3" s="1137"/>
      <c r="FH3" s="1137"/>
      <c r="FI3" s="1137"/>
      <c r="FJ3" s="1137"/>
      <c r="FK3" s="1137"/>
      <c r="FL3" s="1137"/>
      <c r="FM3" s="1137"/>
      <c r="FN3" s="1137"/>
      <c r="FO3" s="1137"/>
      <c r="FP3" s="1137"/>
      <c r="FQ3" s="1137"/>
      <c r="FR3" s="1137"/>
      <c r="FS3" s="1137"/>
      <c r="FT3" s="1137"/>
      <c r="FU3" s="1137"/>
      <c r="FV3" s="1137"/>
      <c r="FW3" s="1137"/>
      <c r="FX3" s="1137"/>
      <c r="FY3" s="1137"/>
      <c r="FZ3" s="1137"/>
      <c r="GA3" s="1137"/>
      <c r="GB3" s="1137"/>
      <c r="GC3" s="1137"/>
      <c r="GD3" s="1137"/>
      <c r="GE3" s="1137"/>
      <c r="GF3" s="1137" t="s">
        <v>803</v>
      </c>
      <c r="GG3" s="1137"/>
      <c r="GH3" s="1137"/>
      <c r="GI3" s="1137"/>
      <c r="GJ3" s="1137"/>
      <c r="GK3" s="1137"/>
      <c r="GL3" s="1137"/>
      <c r="GM3" s="1137"/>
      <c r="GN3" s="1137"/>
      <c r="GO3" s="1137"/>
      <c r="GP3" s="1137"/>
      <c r="GQ3" s="1137"/>
      <c r="GR3" s="1137"/>
      <c r="GS3" s="1137"/>
      <c r="GT3" s="1137"/>
      <c r="GU3" s="1137"/>
      <c r="GV3" s="1137"/>
      <c r="GW3" s="1137"/>
      <c r="GX3" s="1137"/>
      <c r="GY3" s="1137"/>
      <c r="GZ3" s="1137"/>
      <c r="HA3" s="1137"/>
      <c r="HB3" s="1137"/>
      <c r="HC3" s="1137"/>
      <c r="HD3" s="1137"/>
      <c r="HE3" s="1137"/>
      <c r="HF3" s="1137"/>
      <c r="HG3" s="1137"/>
      <c r="HH3" s="1137" t="s">
        <v>804</v>
      </c>
      <c r="HI3" s="1137"/>
      <c r="HJ3" s="1137"/>
      <c r="HK3" s="1137"/>
      <c r="HL3" s="1137"/>
      <c r="HM3" s="1137"/>
      <c r="HN3" s="1137"/>
      <c r="HO3" s="1137"/>
      <c r="HP3" s="1137"/>
      <c r="HQ3" s="1137"/>
      <c r="HR3" s="1137"/>
      <c r="HS3" s="1137"/>
      <c r="HT3" s="1137"/>
      <c r="HU3" s="1137"/>
      <c r="HV3" s="1137"/>
      <c r="HW3" s="1137"/>
      <c r="HX3" s="1137"/>
      <c r="HY3" s="1137"/>
      <c r="HZ3" s="1137"/>
      <c r="IA3" s="1137"/>
      <c r="IB3" s="1137"/>
      <c r="IC3" s="1137"/>
      <c r="ID3" s="1137"/>
      <c r="IE3" s="1137"/>
      <c r="IF3" s="1137"/>
      <c r="IG3" s="1137"/>
      <c r="IH3" s="1137"/>
      <c r="II3" s="1137"/>
      <c r="IJ3" s="1137"/>
      <c r="IK3" s="1137"/>
      <c r="IL3" s="1137"/>
    </row>
    <row r="4" spans="1:246" s="776" customFormat="1" ht="16.5" customHeight="1">
      <c r="C4" s="788"/>
      <c r="D4" s="777" t="s">
        <v>805</v>
      </c>
      <c r="E4" s="776">
        <v>1</v>
      </c>
      <c r="F4" s="776">
        <v>2</v>
      </c>
      <c r="G4" s="776">
        <v>3</v>
      </c>
      <c r="H4" s="776">
        <v>4</v>
      </c>
      <c r="I4" s="776">
        <v>5</v>
      </c>
      <c r="J4" s="776">
        <v>6</v>
      </c>
      <c r="K4" s="776">
        <v>7</v>
      </c>
      <c r="L4" s="776">
        <v>8</v>
      </c>
      <c r="M4" s="776">
        <v>9</v>
      </c>
      <c r="N4" s="776">
        <v>10</v>
      </c>
      <c r="O4" s="776">
        <v>11</v>
      </c>
      <c r="P4" s="776">
        <v>12</v>
      </c>
      <c r="Q4" s="776">
        <v>13</v>
      </c>
      <c r="R4" s="776">
        <v>14</v>
      </c>
      <c r="S4" s="776">
        <v>15</v>
      </c>
      <c r="T4" s="776">
        <v>16</v>
      </c>
      <c r="U4" s="776">
        <v>17</v>
      </c>
      <c r="V4" s="776">
        <v>18</v>
      </c>
      <c r="W4" s="776">
        <v>19</v>
      </c>
      <c r="X4" s="776">
        <v>20</v>
      </c>
      <c r="Y4" s="776">
        <v>21</v>
      </c>
      <c r="Z4" s="776">
        <v>22</v>
      </c>
      <c r="AA4" s="776">
        <v>23</v>
      </c>
      <c r="AB4" s="776">
        <v>24</v>
      </c>
      <c r="AC4" s="776">
        <v>25</v>
      </c>
      <c r="AD4" s="776">
        <v>26</v>
      </c>
      <c r="AE4" s="776">
        <v>27</v>
      </c>
      <c r="AF4" s="776">
        <v>28</v>
      </c>
      <c r="AG4" s="776">
        <v>29</v>
      </c>
      <c r="AH4" s="776">
        <v>30</v>
      </c>
      <c r="AI4" s="776">
        <v>1</v>
      </c>
      <c r="AJ4" s="776">
        <v>2</v>
      </c>
      <c r="AK4" s="776">
        <v>3</v>
      </c>
      <c r="AL4" s="776">
        <v>4</v>
      </c>
      <c r="AM4" s="776">
        <v>5</v>
      </c>
      <c r="AN4" s="793">
        <v>6</v>
      </c>
      <c r="AO4" s="793">
        <v>7</v>
      </c>
      <c r="AP4" s="776">
        <v>8</v>
      </c>
      <c r="AQ4" s="776">
        <v>9</v>
      </c>
      <c r="AR4" s="776">
        <v>10</v>
      </c>
      <c r="AS4" s="776">
        <v>11</v>
      </c>
      <c r="AT4" s="776">
        <v>12</v>
      </c>
      <c r="AU4" s="793">
        <v>13</v>
      </c>
      <c r="AV4" s="793">
        <v>14</v>
      </c>
      <c r="AW4" s="776">
        <v>15</v>
      </c>
      <c r="AX4" s="776">
        <v>16</v>
      </c>
      <c r="AY4" s="776">
        <v>17</v>
      </c>
      <c r="AZ4" s="776">
        <v>18</v>
      </c>
      <c r="BA4" s="776">
        <v>19</v>
      </c>
      <c r="BB4" s="793">
        <v>20</v>
      </c>
      <c r="BC4" s="793">
        <v>21</v>
      </c>
      <c r="BD4" s="776">
        <v>22</v>
      </c>
      <c r="BE4" s="776">
        <v>23</v>
      </c>
      <c r="BF4" s="776">
        <v>24</v>
      </c>
      <c r="BG4" s="776">
        <v>25</v>
      </c>
      <c r="BH4" s="776">
        <v>26</v>
      </c>
      <c r="BI4" s="793">
        <v>27</v>
      </c>
      <c r="BJ4" s="793">
        <v>28</v>
      </c>
      <c r="BK4" s="776">
        <v>29</v>
      </c>
      <c r="BL4" s="776">
        <v>30</v>
      </c>
      <c r="BM4" s="776">
        <v>1</v>
      </c>
      <c r="BN4" s="776">
        <v>2</v>
      </c>
      <c r="BO4" s="776">
        <v>3</v>
      </c>
      <c r="BP4" s="793">
        <v>4</v>
      </c>
      <c r="BQ4" s="793">
        <v>5</v>
      </c>
      <c r="BR4" s="776">
        <v>6</v>
      </c>
      <c r="BS4" s="776">
        <v>7</v>
      </c>
      <c r="BT4" s="776">
        <v>8</v>
      </c>
      <c r="BU4" s="776">
        <v>9</v>
      </c>
      <c r="BV4" s="776">
        <v>10</v>
      </c>
      <c r="BW4" s="793">
        <v>11</v>
      </c>
      <c r="BX4" s="793">
        <v>12</v>
      </c>
      <c r="BY4" s="776">
        <v>13</v>
      </c>
      <c r="BZ4" s="776">
        <v>14</v>
      </c>
      <c r="CA4" s="776">
        <v>15</v>
      </c>
      <c r="CB4" s="776">
        <v>16</v>
      </c>
      <c r="CC4" s="776">
        <v>17</v>
      </c>
      <c r="CD4" s="793">
        <v>18</v>
      </c>
      <c r="CE4" s="793">
        <v>19</v>
      </c>
      <c r="CF4" s="776">
        <v>20</v>
      </c>
      <c r="CG4" s="776">
        <v>21</v>
      </c>
      <c r="CH4" s="776">
        <v>22</v>
      </c>
      <c r="CI4" s="776">
        <v>23</v>
      </c>
      <c r="CJ4" s="776">
        <v>24</v>
      </c>
      <c r="CK4" s="793">
        <v>25</v>
      </c>
      <c r="CL4" s="793">
        <v>26</v>
      </c>
      <c r="CM4" s="776">
        <v>27</v>
      </c>
      <c r="CN4" s="776">
        <v>28</v>
      </c>
      <c r="CO4" s="776">
        <v>29</v>
      </c>
      <c r="CP4" s="776">
        <v>30</v>
      </c>
      <c r="CQ4" s="776">
        <v>31</v>
      </c>
      <c r="CR4" s="793">
        <v>1</v>
      </c>
      <c r="CS4" s="793">
        <v>2</v>
      </c>
      <c r="CT4" s="776">
        <v>3</v>
      </c>
      <c r="CU4" s="776">
        <v>4</v>
      </c>
      <c r="CV4" s="776">
        <v>5</v>
      </c>
      <c r="CW4" s="776">
        <v>6</v>
      </c>
      <c r="CX4" s="776">
        <v>7</v>
      </c>
      <c r="CY4" s="793">
        <v>8</v>
      </c>
      <c r="CZ4" s="793">
        <v>9</v>
      </c>
      <c r="DA4" s="793">
        <v>10</v>
      </c>
      <c r="DB4" s="793">
        <v>11</v>
      </c>
      <c r="DC4" s="776">
        <v>12</v>
      </c>
      <c r="DD4" s="776">
        <v>13</v>
      </c>
      <c r="DE4" s="776">
        <v>14</v>
      </c>
      <c r="DF4" s="793">
        <v>15</v>
      </c>
      <c r="DG4" s="793">
        <v>16</v>
      </c>
      <c r="DH4" s="776">
        <v>17</v>
      </c>
      <c r="DI4" s="776">
        <v>18</v>
      </c>
      <c r="DJ4" s="776">
        <v>19</v>
      </c>
      <c r="DK4" s="776">
        <v>20</v>
      </c>
      <c r="DL4" s="776">
        <v>21</v>
      </c>
      <c r="DM4" s="793">
        <v>22</v>
      </c>
      <c r="DN4" s="793">
        <v>23</v>
      </c>
      <c r="DO4" s="776">
        <v>24</v>
      </c>
      <c r="DP4" s="776">
        <v>25</v>
      </c>
      <c r="DQ4" s="776">
        <v>26</v>
      </c>
      <c r="DR4" s="776">
        <v>27</v>
      </c>
      <c r="DS4" s="776">
        <v>28</v>
      </c>
      <c r="DT4" s="793">
        <v>29</v>
      </c>
      <c r="DU4" s="793">
        <v>30</v>
      </c>
      <c r="DV4" s="776">
        <v>1</v>
      </c>
      <c r="DW4" s="776">
        <v>2</v>
      </c>
      <c r="DX4" s="776">
        <v>3</v>
      </c>
      <c r="DY4" s="776">
        <v>4</v>
      </c>
      <c r="DZ4" s="776">
        <v>5</v>
      </c>
      <c r="EA4" s="793">
        <v>6</v>
      </c>
      <c r="EB4" s="793">
        <v>7</v>
      </c>
      <c r="EC4" s="776">
        <v>8</v>
      </c>
      <c r="ED4" s="776">
        <v>9</v>
      </c>
      <c r="EE4" s="776">
        <v>10</v>
      </c>
      <c r="EF4" s="776">
        <v>11</v>
      </c>
      <c r="EG4" s="776">
        <v>12</v>
      </c>
      <c r="EH4" s="793">
        <v>13</v>
      </c>
      <c r="EI4" s="793">
        <v>14</v>
      </c>
      <c r="EJ4" s="776">
        <v>15</v>
      </c>
      <c r="EK4" s="776">
        <v>16</v>
      </c>
      <c r="EL4" s="776">
        <v>17</v>
      </c>
      <c r="EM4" s="776">
        <v>18</v>
      </c>
      <c r="EN4" s="776">
        <v>19</v>
      </c>
      <c r="EO4" s="793">
        <v>20</v>
      </c>
      <c r="EP4" s="793">
        <v>21</v>
      </c>
      <c r="EQ4" s="776">
        <v>22</v>
      </c>
      <c r="ER4" s="776">
        <v>23</v>
      </c>
      <c r="ES4" s="793">
        <v>24</v>
      </c>
      <c r="ET4" s="793">
        <v>25</v>
      </c>
      <c r="EU4" s="793">
        <v>26</v>
      </c>
      <c r="EV4" s="793">
        <v>27</v>
      </c>
      <c r="EW4" s="793">
        <v>28</v>
      </c>
      <c r="EX4" s="776">
        <v>29</v>
      </c>
      <c r="EY4" s="776">
        <v>30</v>
      </c>
      <c r="EZ4" s="776">
        <v>31</v>
      </c>
      <c r="FA4" s="793">
        <v>1</v>
      </c>
      <c r="FB4" s="776">
        <v>2</v>
      </c>
      <c r="FC4" s="793">
        <v>3</v>
      </c>
      <c r="FD4" s="793">
        <v>4</v>
      </c>
      <c r="FE4" s="776">
        <v>5</v>
      </c>
      <c r="FF4" s="793">
        <v>6</v>
      </c>
      <c r="FG4" s="776">
        <v>7</v>
      </c>
      <c r="FH4" s="776">
        <v>8</v>
      </c>
      <c r="FI4" s="776">
        <v>9</v>
      </c>
      <c r="FJ4" s="793">
        <v>10</v>
      </c>
      <c r="FK4" s="793">
        <v>11</v>
      </c>
      <c r="FL4" s="776">
        <v>12</v>
      </c>
      <c r="FM4" s="776">
        <v>13</v>
      </c>
      <c r="FN4" s="776">
        <v>14</v>
      </c>
      <c r="FO4" s="776">
        <v>15</v>
      </c>
      <c r="FP4" s="776">
        <v>16</v>
      </c>
      <c r="FQ4" s="793">
        <v>17</v>
      </c>
      <c r="FR4" s="793">
        <v>18</v>
      </c>
      <c r="FS4" s="776">
        <v>19</v>
      </c>
      <c r="FT4" s="776">
        <v>20</v>
      </c>
      <c r="FU4" s="776">
        <v>21</v>
      </c>
      <c r="FV4" s="776">
        <v>22</v>
      </c>
      <c r="FW4" s="776">
        <v>23</v>
      </c>
      <c r="FX4" s="793">
        <v>24</v>
      </c>
      <c r="FY4" s="793">
        <v>25</v>
      </c>
      <c r="FZ4" s="776">
        <v>26</v>
      </c>
      <c r="GA4" s="776">
        <v>27</v>
      </c>
      <c r="GB4" s="776">
        <v>28</v>
      </c>
      <c r="GC4" s="776">
        <v>29</v>
      </c>
      <c r="GD4" s="776">
        <v>30</v>
      </c>
      <c r="GE4" s="793">
        <v>31</v>
      </c>
      <c r="GF4" s="793">
        <v>1</v>
      </c>
      <c r="GG4" s="776">
        <v>2</v>
      </c>
      <c r="GH4" s="776">
        <v>3</v>
      </c>
      <c r="GI4" s="776">
        <v>4</v>
      </c>
      <c r="GJ4" s="776">
        <v>5</v>
      </c>
      <c r="GK4" s="776">
        <v>6</v>
      </c>
      <c r="GL4" s="793">
        <v>7</v>
      </c>
      <c r="GM4" s="793">
        <v>8</v>
      </c>
      <c r="GN4" s="776">
        <v>9</v>
      </c>
      <c r="GO4" s="776">
        <v>10</v>
      </c>
      <c r="GP4" s="776">
        <v>11</v>
      </c>
      <c r="GQ4" s="776">
        <v>12</v>
      </c>
      <c r="GR4" s="776">
        <v>13</v>
      </c>
      <c r="GS4" s="793">
        <v>14</v>
      </c>
      <c r="GT4" s="793">
        <v>15</v>
      </c>
      <c r="GU4" s="776">
        <v>16</v>
      </c>
      <c r="GV4" s="776">
        <v>17</v>
      </c>
      <c r="GW4" s="776">
        <v>18</v>
      </c>
      <c r="GX4" s="776">
        <v>19</v>
      </c>
      <c r="GY4" s="776">
        <v>20</v>
      </c>
      <c r="GZ4" s="793">
        <v>21</v>
      </c>
      <c r="HA4" s="793">
        <v>22</v>
      </c>
      <c r="HB4" s="776">
        <v>23</v>
      </c>
      <c r="HC4" s="776">
        <v>24</v>
      </c>
      <c r="HD4" s="776">
        <v>25</v>
      </c>
      <c r="HE4" s="776">
        <v>26</v>
      </c>
      <c r="HF4" s="776">
        <v>27</v>
      </c>
      <c r="HG4" s="793">
        <v>28</v>
      </c>
      <c r="HH4" s="793">
        <v>1</v>
      </c>
      <c r="HI4" s="776">
        <v>2</v>
      </c>
      <c r="HJ4" s="776">
        <v>3</v>
      </c>
      <c r="HK4" s="776">
        <v>4</v>
      </c>
      <c r="HL4" s="776">
        <v>5</v>
      </c>
      <c r="HM4" s="776">
        <v>6</v>
      </c>
      <c r="HN4" s="776">
        <v>7</v>
      </c>
      <c r="HO4" s="776">
        <v>8</v>
      </c>
      <c r="HP4" s="776">
        <v>9</v>
      </c>
      <c r="HQ4" s="776">
        <v>10</v>
      </c>
      <c r="HR4" s="776">
        <v>11</v>
      </c>
      <c r="HS4" s="776">
        <v>12</v>
      </c>
      <c r="HT4" s="776">
        <v>13</v>
      </c>
      <c r="HU4" s="776">
        <v>14</v>
      </c>
      <c r="HV4" s="776">
        <v>15</v>
      </c>
      <c r="HW4" s="776">
        <v>16</v>
      </c>
      <c r="HX4" s="776">
        <v>17</v>
      </c>
      <c r="HY4" s="776">
        <v>18</v>
      </c>
      <c r="HZ4" s="776">
        <v>19</v>
      </c>
      <c r="IA4" s="776">
        <v>20</v>
      </c>
      <c r="IB4" s="776">
        <v>21</v>
      </c>
      <c r="IC4" s="776">
        <v>22</v>
      </c>
      <c r="ID4" s="776">
        <v>23</v>
      </c>
      <c r="IE4" s="776">
        <v>24</v>
      </c>
      <c r="IF4" s="776">
        <v>25</v>
      </c>
      <c r="IG4" s="776">
        <v>26</v>
      </c>
      <c r="IH4" s="776">
        <v>27</v>
      </c>
      <c r="II4" s="776">
        <v>28</v>
      </c>
      <c r="IJ4" s="776">
        <v>29</v>
      </c>
      <c r="IK4" s="776">
        <v>30</v>
      </c>
      <c r="IL4" s="776">
        <v>31</v>
      </c>
    </row>
    <row r="5" spans="1:246" ht="16.5" customHeight="1">
      <c r="A5" s="774" t="s">
        <v>52</v>
      </c>
      <c r="B5" s="774" t="s">
        <v>806</v>
      </c>
      <c r="C5" s="774" t="s">
        <v>807</v>
      </c>
      <c r="D5" s="774" t="s">
        <v>808</v>
      </c>
    </row>
    <row r="6" spans="1:246" ht="16.5" customHeight="1">
      <c r="A6" s="774" t="s">
        <v>809</v>
      </c>
      <c r="B6" s="775" t="s">
        <v>810</v>
      </c>
      <c r="C6" s="786" t="s">
        <v>811</v>
      </c>
      <c r="D6" s="785" t="s">
        <v>812</v>
      </c>
      <c r="AI6" s="790" t="s">
        <v>813</v>
      </c>
      <c r="AJ6" s="790" t="s">
        <v>813</v>
      </c>
      <c r="AK6" s="790" t="s">
        <v>813</v>
      </c>
      <c r="AL6" s="790" t="s">
        <v>813</v>
      </c>
      <c r="AM6" s="790" t="s">
        <v>813</v>
      </c>
      <c r="AP6" s="790" t="s">
        <v>813</v>
      </c>
      <c r="AQ6" s="790" t="s">
        <v>813</v>
      </c>
      <c r="AR6" s="790" t="s">
        <v>813</v>
      </c>
      <c r="AS6" s="790" t="s">
        <v>813</v>
      </c>
      <c r="AT6" s="790" t="s">
        <v>813</v>
      </c>
      <c r="AW6" s="790" t="s">
        <v>813</v>
      </c>
      <c r="AX6" s="790" t="s">
        <v>813</v>
      </c>
      <c r="AY6" s="790" t="s">
        <v>813</v>
      </c>
      <c r="AZ6" s="790" t="s">
        <v>813</v>
      </c>
      <c r="BA6" s="790" t="s">
        <v>813</v>
      </c>
      <c r="BD6" s="790" t="s">
        <v>813</v>
      </c>
      <c r="BE6" s="790" t="s">
        <v>813</v>
      </c>
      <c r="BF6" s="790" t="s">
        <v>813</v>
      </c>
      <c r="BG6" s="790" t="s">
        <v>813</v>
      </c>
      <c r="BH6" s="790" t="s">
        <v>813</v>
      </c>
      <c r="BK6" s="790" t="s">
        <v>813</v>
      </c>
      <c r="BL6" s="790" t="s">
        <v>813</v>
      </c>
      <c r="BM6" s="790" t="s">
        <v>813</v>
      </c>
      <c r="BN6" s="790" t="s">
        <v>813</v>
      </c>
      <c r="BO6" s="790" t="s">
        <v>813</v>
      </c>
      <c r="BR6" s="790" t="s">
        <v>813</v>
      </c>
      <c r="BS6" s="790" t="s">
        <v>813</v>
      </c>
      <c r="BT6" s="790" t="s">
        <v>813</v>
      </c>
      <c r="BU6" s="790" t="s">
        <v>813</v>
      </c>
      <c r="BV6" s="790" t="s">
        <v>813</v>
      </c>
      <c r="BY6" s="790" t="s">
        <v>813</v>
      </c>
      <c r="BZ6" s="790" t="s">
        <v>813</v>
      </c>
      <c r="CA6" s="790" t="s">
        <v>813</v>
      </c>
      <c r="CB6" s="790" t="s">
        <v>813</v>
      </c>
      <c r="CC6" s="790" t="s">
        <v>813</v>
      </c>
      <c r="CF6" s="790" t="s">
        <v>813</v>
      </c>
      <c r="CG6" s="790" t="s">
        <v>813</v>
      </c>
      <c r="CH6" s="790" t="s">
        <v>813</v>
      </c>
      <c r="CI6" s="790" t="s">
        <v>813</v>
      </c>
      <c r="CJ6" s="790" t="s">
        <v>813</v>
      </c>
      <c r="CM6" s="790" t="s">
        <v>813</v>
      </c>
      <c r="CN6" s="790" t="s">
        <v>813</v>
      </c>
      <c r="CO6" s="790" t="s">
        <v>813</v>
      </c>
      <c r="CP6" s="790" t="s">
        <v>813</v>
      </c>
      <c r="CQ6" s="790" t="s">
        <v>813</v>
      </c>
    </row>
    <row r="7" spans="1:246" ht="16.5" customHeight="1">
      <c r="A7" s="774"/>
      <c r="B7" s="775" t="s">
        <v>810</v>
      </c>
      <c r="C7" s="785" t="s">
        <v>814</v>
      </c>
      <c r="D7" s="795" t="s">
        <v>815</v>
      </c>
      <c r="AI7" s="790"/>
      <c r="AJ7" s="790"/>
      <c r="AK7" s="790"/>
      <c r="AL7" s="790"/>
      <c r="AM7" s="790"/>
      <c r="AP7" s="790"/>
      <c r="AQ7" s="790"/>
      <c r="AR7" s="790"/>
      <c r="AS7" s="790"/>
      <c r="AT7" s="790"/>
      <c r="AW7" s="790"/>
      <c r="AX7" s="790"/>
      <c r="AY7" s="790"/>
      <c r="AZ7" s="790"/>
      <c r="BA7" s="790"/>
      <c r="BD7" s="790"/>
      <c r="BE7" s="790"/>
      <c r="BF7" s="790"/>
      <c r="BG7" s="790"/>
      <c r="BH7" s="790"/>
      <c r="BK7" s="790"/>
      <c r="BL7" s="790"/>
      <c r="BM7" s="790"/>
      <c r="BN7" s="790"/>
      <c r="BO7" s="790"/>
      <c r="BR7" s="790"/>
      <c r="BS7" s="790"/>
      <c r="BT7" s="790"/>
      <c r="BU7" s="790"/>
      <c r="BV7" s="790"/>
      <c r="BY7" s="790"/>
      <c r="BZ7" s="790"/>
      <c r="CA7" s="790"/>
      <c r="CB7" s="790"/>
      <c r="CC7" s="790"/>
      <c r="CF7" s="790"/>
      <c r="CG7" s="790"/>
      <c r="CH7" s="790"/>
      <c r="CI7" s="790"/>
      <c r="CJ7" s="790"/>
      <c r="CM7" s="790"/>
      <c r="CN7" s="790"/>
      <c r="CO7" s="790"/>
      <c r="CP7" s="790"/>
      <c r="CQ7" s="790"/>
    </row>
    <row r="8" spans="1:246" ht="16.5" customHeight="1">
      <c r="B8" s="775" t="s">
        <v>816</v>
      </c>
      <c r="C8" s="785" t="s">
        <v>817</v>
      </c>
      <c r="D8" s="785" t="s">
        <v>818</v>
      </c>
      <c r="CG8" s="791" t="s">
        <v>819</v>
      </c>
      <c r="CH8" s="791" t="s">
        <v>819</v>
      </c>
      <c r="CI8" s="791" t="s">
        <v>819</v>
      </c>
      <c r="CJ8" s="791" t="s">
        <v>819</v>
      </c>
      <c r="CM8" s="796" t="s">
        <v>819</v>
      </c>
      <c r="CN8" s="794" t="s">
        <v>819</v>
      </c>
      <c r="CO8" s="794" t="s">
        <v>819</v>
      </c>
      <c r="CP8" s="794" t="s">
        <v>819</v>
      </c>
      <c r="CQ8" s="794" t="s">
        <v>819</v>
      </c>
      <c r="CT8" s="794" t="s">
        <v>819</v>
      </c>
      <c r="CU8" s="794" t="s">
        <v>819</v>
      </c>
      <c r="CV8" s="794" t="s">
        <v>819</v>
      </c>
      <c r="CW8" s="794" t="s">
        <v>819</v>
      </c>
      <c r="CX8" s="794" t="s">
        <v>819</v>
      </c>
      <c r="DC8" s="789" t="s">
        <v>820</v>
      </c>
      <c r="DD8" s="789" t="s">
        <v>820</v>
      </c>
      <c r="DE8" s="789" t="s">
        <v>820</v>
      </c>
      <c r="DH8" s="789" t="s">
        <v>820</v>
      </c>
      <c r="DI8" s="789" t="s">
        <v>820</v>
      </c>
      <c r="DJ8" s="789" t="s">
        <v>820</v>
      </c>
      <c r="DK8" s="789" t="s">
        <v>820</v>
      </c>
      <c r="DL8" s="789" t="s">
        <v>820</v>
      </c>
      <c r="DO8" s="789" t="s">
        <v>821</v>
      </c>
      <c r="DP8" s="789" t="s">
        <v>821</v>
      </c>
      <c r="DQ8" s="789" t="s">
        <v>821</v>
      </c>
      <c r="DR8" s="789" t="s">
        <v>821</v>
      </c>
      <c r="DS8" s="789" t="s">
        <v>821</v>
      </c>
      <c r="DV8" s="789" t="s">
        <v>821</v>
      </c>
      <c r="DW8" s="789" t="s">
        <v>821</v>
      </c>
      <c r="DX8" s="789" t="s">
        <v>821</v>
      </c>
      <c r="DY8" s="789" t="s">
        <v>821</v>
      </c>
      <c r="DZ8" s="789" t="s">
        <v>821</v>
      </c>
    </row>
    <row r="9" spans="1:246" ht="16.5" customHeight="1">
      <c r="D9" s="785" t="s">
        <v>822</v>
      </c>
      <c r="CG9" s="794" t="s">
        <v>819</v>
      </c>
      <c r="CH9" s="794" t="s">
        <v>819</v>
      </c>
      <c r="CI9" s="794" t="s">
        <v>819</v>
      </c>
      <c r="CJ9" s="794" t="s">
        <v>819</v>
      </c>
      <c r="CM9" s="794" t="s">
        <v>819</v>
      </c>
      <c r="CN9" s="794" t="s">
        <v>819</v>
      </c>
      <c r="CO9" s="794" t="s">
        <v>819</v>
      </c>
      <c r="CP9" s="794" t="s">
        <v>819</v>
      </c>
      <c r="CQ9" s="794" t="s">
        <v>819</v>
      </c>
    </row>
    <row r="10" spans="1:246" ht="16.5" customHeight="1">
      <c r="B10" s="775" t="s">
        <v>816</v>
      </c>
      <c r="C10" s="785" t="s">
        <v>823</v>
      </c>
      <c r="D10" s="785" t="s">
        <v>824</v>
      </c>
      <c r="DC10" s="789" t="s">
        <v>59</v>
      </c>
      <c r="DD10" s="789" t="s">
        <v>59</v>
      </c>
      <c r="DE10" s="789" t="s">
        <v>59</v>
      </c>
      <c r="DH10" s="789" t="s">
        <v>819</v>
      </c>
      <c r="DI10" s="789" t="s">
        <v>819</v>
      </c>
      <c r="DJ10" s="789" t="s">
        <v>819</v>
      </c>
      <c r="DK10" s="789" t="s">
        <v>819</v>
      </c>
      <c r="DL10" s="789" t="s">
        <v>819</v>
      </c>
      <c r="DO10" s="789" t="s">
        <v>819</v>
      </c>
      <c r="DP10" s="789" t="s">
        <v>819</v>
      </c>
      <c r="DQ10" s="789" t="s">
        <v>819</v>
      </c>
      <c r="DR10" s="789" t="s">
        <v>819</v>
      </c>
      <c r="DS10" s="789" t="s">
        <v>819</v>
      </c>
    </row>
    <row r="11" spans="1:246" ht="16.5" customHeight="1">
      <c r="B11" s="775" t="s">
        <v>816</v>
      </c>
      <c r="C11" s="785" t="s">
        <v>823</v>
      </c>
      <c r="D11" s="785" t="s">
        <v>825</v>
      </c>
      <c r="DH11" s="794" t="s">
        <v>819</v>
      </c>
      <c r="DI11" s="794" t="s">
        <v>819</v>
      </c>
      <c r="DJ11" s="794" t="s">
        <v>819</v>
      </c>
      <c r="DK11" s="794" t="s">
        <v>819</v>
      </c>
      <c r="DL11" s="794" t="s">
        <v>819</v>
      </c>
      <c r="DO11" s="794" t="s">
        <v>819</v>
      </c>
      <c r="DP11" s="794" t="s">
        <v>819</v>
      </c>
      <c r="DQ11" s="794" t="s">
        <v>819</v>
      </c>
      <c r="DR11" s="794" t="s">
        <v>819</v>
      </c>
      <c r="DS11" s="794" t="s">
        <v>819</v>
      </c>
      <c r="DV11" s="789" t="s">
        <v>820</v>
      </c>
      <c r="DW11" s="789" t="s">
        <v>820</v>
      </c>
      <c r="DX11" s="789" t="s">
        <v>820</v>
      </c>
      <c r="DY11" s="789" t="s">
        <v>820</v>
      </c>
      <c r="DZ11" s="789" t="s">
        <v>820</v>
      </c>
    </row>
    <row r="12" spans="1:246" ht="16.5" customHeight="1">
      <c r="B12" s="775" t="s">
        <v>816</v>
      </c>
      <c r="C12" s="786" t="s">
        <v>826</v>
      </c>
      <c r="D12" s="785" t="s">
        <v>827</v>
      </c>
      <c r="DV12" s="789" t="s">
        <v>819</v>
      </c>
      <c r="DW12" s="789" t="s">
        <v>819</v>
      </c>
      <c r="DX12" s="789" t="s">
        <v>819</v>
      </c>
      <c r="DY12" s="789" t="s">
        <v>819</v>
      </c>
      <c r="DZ12" s="789" t="s">
        <v>819</v>
      </c>
      <c r="EC12" s="789" t="s">
        <v>819</v>
      </c>
      <c r="ED12" s="789" t="s">
        <v>819</v>
      </c>
      <c r="EE12" s="789" t="s">
        <v>819</v>
      </c>
      <c r="EF12" s="789" t="s">
        <v>819</v>
      </c>
      <c r="EG12" s="789" t="s">
        <v>819</v>
      </c>
      <c r="EJ12" s="789" t="s">
        <v>819</v>
      </c>
      <c r="EK12" s="789" t="s">
        <v>819</v>
      </c>
      <c r="EL12" s="789" t="s">
        <v>819</v>
      </c>
      <c r="EM12" s="789" t="s">
        <v>819</v>
      </c>
      <c r="EN12" s="789" t="s">
        <v>819</v>
      </c>
      <c r="EX12" s="789"/>
      <c r="EY12" s="789"/>
      <c r="EZ12" s="789"/>
      <c r="FG12" s="789"/>
      <c r="FH12" s="789"/>
      <c r="FI12" s="789"/>
      <c r="FL12" s="789" t="s">
        <v>819</v>
      </c>
      <c r="FM12" s="789" t="s">
        <v>819</v>
      </c>
      <c r="FN12" s="789" t="s">
        <v>819</v>
      </c>
      <c r="FO12" s="789" t="s">
        <v>819</v>
      </c>
      <c r="FP12" s="789" t="s">
        <v>819</v>
      </c>
    </row>
    <row r="13" spans="1:246" ht="16.5" customHeight="1">
      <c r="B13" s="775" t="s">
        <v>816</v>
      </c>
      <c r="C13" s="785" t="s">
        <v>823</v>
      </c>
      <c r="D13" s="785" t="s">
        <v>828</v>
      </c>
      <c r="CM13" s="794" t="s">
        <v>819</v>
      </c>
      <c r="CN13" s="794" t="s">
        <v>819</v>
      </c>
      <c r="CO13" s="794" t="s">
        <v>819</v>
      </c>
      <c r="CP13" s="794" t="s">
        <v>819</v>
      </c>
      <c r="CQ13" s="794" t="s">
        <v>819</v>
      </c>
      <c r="CT13" s="794" t="s">
        <v>819</v>
      </c>
      <c r="CU13" s="794" t="s">
        <v>819</v>
      </c>
      <c r="CV13" s="794" t="s">
        <v>819</v>
      </c>
      <c r="CW13" s="794" t="s">
        <v>819</v>
      </c>
      <c r="CX13" s="794" t="s">
        <v>819</v>
      </c>
      <c r="DC13" s="794" t="s">
        <v>819</v>
      </c>
      <c r="DD13" s="794" t="s">
        <v>819</v>
      </c>
      <c r="DE13" s="794" t="s">
        <v>819</v>
      </c>
      <c r="DH13" s="794" t="s">
        <v>819</v>
      </c>
      <c r="DI13" s="794" t="s">
        <v>819</v>
      </c>
      <c r="DJ13" s="794" t="s">
        <v>819</v>
      </c>
      <c r="DK13" s="794" t="s">
        <v>819</v>
      </c>
      <c r="DL13" s="794" t="s">
        <v>819</v>
      </c>
      <c r="DO13" s="794" t="s">
        <v>819</v>
      </c>
      <c r="DP13" s="794" t="s">
        <v>819</v>
      </c>
      <c r="DQ13" s="794" t="s">
        <v>819</v>
      </c>
      <c r="DR13" s="794" t="s">
        <v>819</v>
      </c>
      <c r="DS13" s="794" t="s">
        <v>819</v>
      </c>
      <c r="DV13" s="794" t="s">
        <v>819</v>
      </c>
      <c r="DW13" s="794" t="s">
        <v>819</v>
      </c>
      <c r="DX13" s="794" t="s">
        <v>819</v>
      </c>
      <c r="DY13" s="794" t="s">
        <v>819</v>
      </c>
      <c r="DZ13" s="794" t="s">
        <v>819</v>
      </c>
      <c r="EC13" s="794" t="s">
        <v>819</v>
      </c>
      <c r="ED13" s="794" t="s">
        <v>819</v>
      </c>
      <c r="EE13" s="794" t="s">
        <v>819</v>
      </c>
      <c r="EF13" s="794" t="s">
        <v>819</v>
      </c>
      <c r="EG13" s="794" t="s">
        <v>819</v>
      </c>
    </row>
    <row r="14" spans="1:246" ht="16.5" customHeight="1">
      <c r="B14" s="775" t="s">
        <v>816</v>
      </c>
      <c r="C14" s="785" t="s">
        <v>829</v>
      </c>
      <c r="D14" s="785" t="s">
        <v>830</v>
      </c>
    </row>
    <row r="15" spans="1:246" ht="16.5" customHeight="1">
      <c r="B15" s="775" t="s">
        <v>816</v>
      </c>
      <c r="C15" s="785" t="s">
        <v>831</v>
      </c>
      <c r="D15" s="785" t="s">
        <v>832</v>
      </c>
      <c r="EJ15" s="775" t="s">
        <v>59</v>
      </c>
      <c r="EK15" s="775" t="s">
        <v>59</v>
      </c>
      <c r="EL15" s="775" t="s">
        <v>59</v>
      </c>
      <c r="EM15" s="775" t="s">
        <v>59</v>
      </c>
      <c r="EN15" s="775" t="s">
        <v>59</v>
      </c>
      <c r="FL15" s="775" t="s">
        <v>59</v>
      </c>
      <c r="FM15" s="775" t="s">
        <v>59</v>
      </c>
      <c r="FN15" s="775" t="s">
        <v>59</v>
      </c>
      <c r="FO15" s="775" t="s">
        <v>59</v>
      </c>
      <c r="FP15" s="775" t="s">
        <v>59</v>
      </c>
      <c r="FS15" s="775" t="s">
        <v>59</v>
      </c>
      <c r="FT15" s="775" t="s">
        <v>59</v>
      </c>
      <c r="FU15" s="775" t="s">
        <v>59</v>
      </c>
      <c r="FV15" s="775" t="s">
        <v>59</v>
      </c>
      <c r="FW15" s="775" t="s">
        <v>59</v>
      </c>
    </row>
    <row r="16" spans="1:246" ht="16.5" customHeight="1">
      <c r="B16" s="775" t="s">
        <v>816</v>
      </c>
      <c r="C16" s="785" t="s">
        <v>114</v>
      </c>
      <c r="D16" s="785" t="s">
        <v>833</v>
      </c>
      <c r="DK16" s="794" t="s">
        <v>819</v>
      </c>
      <c r="DL16" s="794" t="s">
        <v>819</v>
      </c>
      <c r="DO16" s="794" t="s">
        <v>819</v>
      </c>
      <c r="DP16" s="794" t="s">
        <v>819</v>
      </c>
      <c r="DQ16" s="794" t="s">
        <v>819</v>
      </c>
      <c r="DR16" s="794" t="s">
        <v>819</v>
      </c>
      <c r="DS16" s="794" t="s">
        <v>819</v>
      </c>
      <c r="DV16" s="794" t="s">
        <v>819</v>
      </c>
      <c r="DW16" s="794" t="s">
        <v>819</v>
      </c>
      <c r="DX16" s="794" t="s">
        <v>819</v>
      </c>
      <c r="DY16" s="794" t="s">
        <v>819</v>
      </c>
      <c r="DZ16" s="794" t="s">
        <v>819</v>
      </c>
    </row>
    <row r="17" spans="2:193" ht="16.5" customHeight="1">
      <c r="D17" s="785"/>
    </row>
    <row r="18" spans="2:193" ht="16.5" customHeight="1">
      <c r="B18" s="775" t="s">
        <v>834</v>
      </c>
      <c r="D18" s="785" t="s">
        <v>835</v>
      </c>
      <c r="CT18" s="794"/>
      <c r="CU18" s="794"/>
      <c r="CV18" s="794"/>
      <c r="CW18" s="794"/>
      <c r="CX18" s="794"/>
      <c r="DC18" s="794"/>
      <c r="DD18" s="794"/>
      <c r="DE18" s="794"/>
      <c r="DH18" s="794"/>
      <c r="DI18" s="794"/>
      <c r="DJ18" s="794"/>
      <c r="DK18" s="794"/>
      <c r="DL18" s="794"/>
      <c r="DO18" s="794"/>
      <c r="DP18" s="794"/>
      <c r="DQ18" s="794"/>
      <c r="DR18" s="794"/>
      <c r="DS18" s="794"/>
    </row>
    <row r="19" spans="2:193" ht="16.5" customHeight="1">
      <c r="B19" s="775" t="s">
        <v>834</v>
      </c>
      <c r="D19" s="785" t="s">
        <v>836</v>
      </c>
      <c r="DS19" s="794"/>
    </row>
    <row r="20" spans="2:193" ht="16.5" customHeight="1">
      <c r="B20" s="775" t="s">
        <v>834</v>
      </c>
      <c r="D20" s="786" t="s">
        <v>837</v>
      </c>
    </row>
    <row r="21" spans="2:193" ht="16.5" customHeight="1">
      <c r="B21" s="775" t="s">
        <v>834</v>
      </c>
      <c r="D21" s="785" t="s">
        <v>838</v>
      </c>
      <c r="EJ21" s="789"/>
      <c r="EK21" s="789"/>
      <c r="EL21" s="789"/>
      <c r="EM21" s="789"/>
      <c r="EN21" s="789"/>
      <c r="FG21" s="789"/>
      <c r="FH21" s="789"/>
      <c r="FI21" s="789"/>
      <c r="FL21" s="789"/>
      <c r="FM21" s="789"/>
      <c r="FN21" s="789"/>
      <c r="FO21" s="789"/>
      <c r="FP21" s="789"/>
    </row>
    <row r="22" spans="2:193" ht="16.5" customHeight="1">
      <c r="B22" s="775" t="s">
        <v>834</v>
      </c>
      <c r="D22" s="785" t="s">
        <v>839</v>
      </c>
      <c r="FS22" s="789"/>
      <c r="FT22" s="789"/>
      <c r="FU22" s="789"/>
      <c r="FV22" s="789"/>
      <c r="FW22" s="789"/>
      <c r="FZ22" s="789"/>
      <c r="GA22" s="789"/>
      <c r="GB22" s="789"/>
      <c r="GC22" s="789"/>
      <c r="GD22" s="789"/>
      <c r="GG22" s="789"/>
      <c r="GH22" s="789"/>
      <c r="GI22" s="789"/>
      <c r="GJ22" s="789"/>
      <c r="GK22" s="789"/>
    </row>
    <row r="23" spans="2:193" ht="16.5" customHeight="1">
      <c r="B23" s="775" t="s">
        <v>834</v>
      </c>
      <c r="D23" s="785" t="s">
        <v>840</v>
      </c>
    </row>
    <row r="24" spans="2:193" ht="16.5" customHeight="1">
      <c r="B24" s="775" t="s">
        <v>834</v>
      </c>
      <c r="D24" s="785" t="s">
        <v>841</v>
      </c>
    </row>
    <row r="25" spans="2:193" ht="16.5" customHeight="1">
      <c r="B25" s="775" t="s">
        <v>834</v>
      </c>
      <c r="D25" s="785" t="s">
        <v>842</v>
      </c>
    </row>
    <row r="26" spans="2:193" ht="16.5" customHeight="1">
      <c r="B26" s="775" t="s">
        <v>843</v>
      </c>
      <c r="D26" s="785" t="s">
        <v>844</v>
      </c>
    </row>
    <row r="27" spans="2:193" ht="16.5" customHeight="1">
      <c r="B27" s="775" t="s">
        <v>843</v>
      </c>
      <c r="D27" s="785" t="s">
        <v>845</v>
      </c>
    </row>
    <row r="28" spans="2:193" ht="16.5" customHeight="1">
      <c r="B28" s="775" t="s">
        <v>843</v>
      </c>
      <c r="D28" s="785" t="s">
        <v>846</v>
      </c>
    </row>
    <row r="29" spans="2:193" ht="16.5" customHeight="1">
      <c r="B29" s="775" t="s">
        <v>843</v>
      </c>
      <c r="D29" s="785" t="s">
        <v>847</v>
      </c>
    </row>
    <row r="30" spans="2:193" ht="16.5" customHeight="1">
      <c r="B30" s="775" t="s">
        <v>843</v>
      </c>
      <c r="D30" s="785" t="s">
        <v>848</v>
      </c>
    </row>
    <row r="31" spans="2:193" ht="16.5" customHeight="1">
      <c r="B31" s="775" t="s">
        <v>849</v>
      </c>
      <c r="D31" s="785" t="s">
        <v>850</v>
      </c>
    </row>
  </sheetData>
  <mergeCells count="8">
    <mergeCell ref="GF3:HG3"/>
    <mergeCell ref="HH3:IL3"/>
    <mergeCell ref="E3:AH3"/>
    <mergeCell ref="AI3:BL3"/>
    <mergeCell ref="BM3:CQ3"/>
    <mergeCell ref="CR3:DU3"/>
    <mergeCell ref="DV3:EZ3"/>
    <mergeCell ref="FA3:G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E48E-21A1-4AA7-9365-49FDF05F9B87}">
  <dimension ref="A1:O7"/>
  <sheetViews>
    <sheetView zoomScale="115" zoomScaleNormal="115" workbookViewId="0">
      <selection activeCell="N17" sqref="N17"/>
    </sheetView>
  </sheetViews>
  <sheetFormatPr defaultRowHeight="15"/>
  <cols>
    <col min="2" max="9" width="13.28515625" customWidth="1"/>
    <col min="10" max="10" width="15.42578125" customWidth="1"/>
  </cols>
  <sheetData>
    <row r="1" spans="1:15">
      <c r="A1" s="5"/>
      <c r="B1" s="884" t="s">
        <v>851</v>
      </c>
      <c r="C1" s="884" t="s">
        <v>852</v>
      </c>
      <c r="D1" s="884" t="s">
        <v>853</v>
      </c>
      <c r="E1" s="884" t="s">
        <v>854</v>
      </c>
      <c r="F1" s="884" t="s">
        <v>855</v>
      </c>
      <c r="G1" s="884" t="s">
        <v>856</v>
      </c>
      <c r="H1" s="884" t="s">
        <v>857</v>
      </c>
      <c r="I1" s="884" t="s">
        <v>858</v>
      </c>
      <c r="J1" s="884" t="s">
        <v>859</v>
      </c>
      <c r="K1" s="884" t="s">
        <v>860</v>
      </c>
      <c r="L1" s="884" t="s">
        <v>861</v>
      </c>
      <c r="M1" s="884" t="s">
        <v>862</v>
      </c>
      <c r="N1" s="884" t="s">
        <v>863</v>
      </c>
      <c r="O1" s="884" t="s">
        <v>864</v>
      </c>
    </row>
    <row r="2" spans="1:15">
      <c r="A2" s="5" t="s">
        <v>181</v>
      </c>
      <c r="B2" s="884" t="s">
        <v>865</v>
      </c>
      <c r="C2" s="884"/>
      <c r="D2" s="884" t="s">
        <v>865</v>
      </c>
      <c r="E2" s="884" t="s">
        <v>866</v>
      </c>
      <c r="F2" s="884"/>
      <c r="G2" s="884"/>
      <c r="H2" s="884" t="s">
        <v>867</v>
      </c>
      <c r="I2" s="884" t="s">
        <v>867</v>
      </c>
      <c r="J2" s="884"/>
      <c r="K2" s="884"/>
      <c r="L2" s="884"/>
      <c r="M2" s="884"/>
      <c r="N2" s="884"/>
      <c r="O2" s="884"/>
    </row>
    <row r="3" spans="1:15" ht="23.25">
      <c r="A3" s="5" t="s">
        <v>62</v>
      </c>
      <c r="B3" s="884" t="s">
        <v>868</v>
      </c>
      <c r="C3" s="884" t="s">
        <v>868</v>
      </c>
      <c r="D3" s="884" t="s">
        <v>868</v>
      </c>
      <c r="E3" s="890"/>
      <c r="F3" s="884"/>
      <c r="G3" s="884" t="s">
        <v>868</v>
      </c>
      <c r="H3" s="884"/>
      <c r="I3" s="884"/>
      <c r="J3" s="884" t="s">
        <v>869</v>
      </c>
      <c r="K3" s="884"/>
      <c r="L3" s="884"/>
      <c r="M3" s="884"/>
      <c r="N3" s="884"/>
      <c r="O3" s="884"/>
    </row>
    <row r="4" spans="1:15" ht="23.25">
      <c r="A4" s="5" t="s">
        <v>67</v>
      </c>
      <c r="B4" s="884" t="s">
        <v>865</v>
      </c>
      <c r="C4" s="884" t="s">
        <v>868</v>
      </c>
      <c r="D4" s="884" t="s">
        <v>868</v>
      </c>
      <c r="E4" s="884" t="s">
        <v>866</v>
      </c>
      <c r="F4" s="884" t="s">
        <v>866</v>
      </c>
      <c r="G4" s="884" t="s">
        <v>866</v>
      </c>
      <c r="H4" s="884" t="s">
        <v>867</v>
      </c>
      <c r="I4" s="884" t="s">
        <v>867</v>
      </c>
      <c r="J4" s="884"/>
      <c r="K4" s="884"/>
      <c r="L4" s="884"/>
      <c r="M4" s="884"/>
      <c r="N4" s="884"/>
      <c r="O4" s="884"/>
    </row>
    <row r="7" spans="1:15">
      <c r="F7" s="88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D3DF-76BD-4018-A654-91DD68F64E78}">
  <dimension ref="A1"/>
  <sheetViews>
    <sheetView workbookViewId="0">
      <selection activeCell="G39" sqref="G39"/>
    </sheetView>
  </sheetViews>
  <sheetFormatPr defaultColWidth="8.85546875" defaultRowHeight="1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5D7B-B944-433F-BBE5-CF84A181CED2}">
  <dimension ref="A1:ED168"/>
  <sheetViews>
    <sheetView zoomScale="115" zoomScaleNormal="115" workbookViewId="0">
      <pane xSplit="72" ySplit="13" topLeftCell="DG136" activePane="bottomRight" state="frozen"/>
      <selection pane="bottomRight" activeCell="DG164" sqref="DG164:DI168"/>
      <selection pane="bottomLeft" activeCell="A13" sqref="A13"/>
      <selection pane="topRight" activeCell="D1" sqref="D1"/>
    </sheetView>
  </sheetViews>
  <sheetFormatPr defaultColWidth="8.85546875" defaultRowHeight="9.75" customHeight="1"/>
  <cols>
    <col min="1" max="1" width="13.28515625" style="754" customWidth="1"/>
    <col min="2" max="2" width="26.42578125" style="103" customWidth="1"/>
    <col min="3" max="4" width="8.85546875" style="36"/>
    <col min="5" max="18" width="8.42578125" style="36" hidden="1" customWidth="1"/>
    <col min="19" max="19" width="9.42578125" style="36" hidden="1" customWidth="1"/>
    <col min="20" max="23" width="8.42578125" style="36" hidden="1" customWidth="1"/>
    <col min="24" max="24" width="9.85546875" style="36" hidden="1" customWidth="1"/>
    <col min="25" max="45" width="8.42578125" style="36" hidden="1" customWidth="1"/>
    <col min="46" max="47" width="8.42578125" style="242" hidden="1" customWidth="1"/>
    <col min="48" max="87" width="8.42578125" style="36" hidden="1" customWidth="1"/>
    <col min="88" max="91" width="8.42578125" style="37" hidden="1" customWidth="1"/>
    <col min="92" max="92" width="8.42578125" style="38" hidden="1" customWidth="1"/>
    <col min="93" max="93" width="8.42578125" style="39" hidden="1" customWidth="1"/>
    <col min="94" max="97" width="8.42578125" style="36" hidden="1" customWidth="1"/>
    <col min="98" max="98" width="8.42578125" style="242" hidden="1" customWidth="1"/>
    <col min="99" max="99" width="0" style="242" hidden="1" customWidth="1"/>
    <col min="100" max="106" width="0" style="36" hidden="1" customWidth="1"/>
    <col min="107" max="16384" width="8.85546875" style="36"/>
  </cols>
  <sheetData>
    <row r="1" spans="1:134" ht="9.75" customHeight="1">
      <c r="A1" s="1132" t="s">
        <v>0</v>
      </c>
      <c r="B1" s="751" t="s">
        <v>1</v>
      </c>
      <c r="C1" s="261" t="s">
        <v>1</v>
      </c>
      <c r="D1" s="261" t="s">
        <v>2</v>
      </c>
      <c r="E1" s="752" t="str">
        <f>TEXT(DATE(2024,1,1)+(E2-1)*7-WEEKDAY(DATE(2024,1,1),2)+1,"dd.mm")&amp;"-"&amp;TEXT(DATE(2024,1,1)+(E2-1)*7-WEEKDAY(DATE(2024,1,1),2)+7,"dd.mm")</f>
        <v>11.03-17.03</v>
      </c>
      <c r="F1" s="752" t="str">
        <f t="shared" ref="F1:AT1" si="0">TEXT(DATE(2024,1,1)+(F2-1)*7-WEEKDAY(DATE(2024,1,1),2)+1,"dd.mm")&amp;"-"&amp;TEXT(DATE(2024,1,1)+(F2-1)*7-WEEKDAY(DATE(2024,1,1),2)+7,"dd.mm")</f>
        <v>18.03-24.03</v>
      </c>
      <c r="G1" s="752" t="str">
        <f t="shared" si="0"/>
        <v>25.03-31.03</v>
      </c>
      <c r="H1" s="752" t="str">
        <f t="shared" si="0"/>
        <v>01.04-07.04</v>
      </c>
      <c r="I1" s="752" t="str">
        <f t="shared" si="0"/>
        <v>08.04-14.04</v>
      </c>
      <c r="J1" s="752" t="str">
        <f t="shared" si="0"/>
        <v>15.04-21.04</v>
      </c>
      <c r="K1" s="752" t="str">
        <f t="shared" si="0"/>
        <v>22.04-28.04</v>
      </c>
      <c r="L1" s="752" t="str">
        <f t="shared" si="0"/>
        <v>29.04-05.05</v>
      </c>
      <c r="M1" s="752" t="str">
        <f t="shared" si="0"/>
        <v>06.05-12.05</v>
      </c>
      <c r="N1" s="752" t="str">
        <f t="shared" si="0"/>
        <v>13.05-19.05</v>
      </c>
      <c r="O1" s="752" t="str">
        <f t="shared" si="0"/>
        <v>20.05-26.05</v>
      </c>
      <c r="P1" s="752" t="str">
        <f t="shared" si="0"/>
        <v>27.05-02.06</v>
      </c>
      <c r="Q1" s="752" t="str">
        <f t="shared" si="0"/>
        <v>03.06-09.06</v>
      </c>
      <c r="R1" s="752" t="str">
        <f t="shared" si="0"/>
        <v>10.06-16.06</v>
      </c>
      <c r="S1" s="752" t="str">
        <f t="shared" si="0"/>
        <v>17.06-23.06</v>
      </c>
      <c r="T1" s="752" t="str">
        <f t="shared" si="0"/>
        <v>24.06-30.06</v>
      </c>
      <c r="U1" s="752" t="str">
        <f t="shared" si="0"/>
        <v>01.07-07.07</v>
      </c>
      <c r="V1" s="752" t="str">
        <f t="shared" si="0"/>
        <v>08.07-14.07</v>
      </c>
      <c r="W1" s="752" t="str">
        <f t="shared" si="0"/>
        <v>15.07-21.07</v>
      </c>
      <c r="X1" s="752" t="str">
        <f t="shared" si="0"/>
        <v>22.07-28.07</v>
      </c>
      <c r="Y1" s="752" t="str">
        <f t="shared" si="0"/>
        <v>29.07-04.08</v>
      </c>
      <c r="Z1" s="752" t="str">
        <f t="shared" si="0"/>
        <v>05.08-11.08</v>
      </c>
      <c r="AA1" s="752" t="str">
        <f t="shared" si="0"/>
        <v>12.08-18.08</v>
      </c>
      <c r="AB1" s="752" t="str">
        <f t="shared" si="0"/>
        <v>19.08-25.08</v>
      </c>
      <c r="AC1" s="752" t="str">
        <f t="shared" si="0"/>
        <v>26.08-01.09</v>
      </c>
      <c r="AD1" s="752" t="str">
        <f t="shared" si="0"/>
        <v>02.09-08.09</v>
      </c>
      <c r="AE1" s="752" t="str">
        <f t="shared" si="0"/>
        <v>09.09-15.09</v>
      </c>
      <c r="AF1" s="752" t="str">
        <f t="shared" si="0"/>
        <v>16.09-22.09</v>
      </c>
      <c r="AG1" s="752" t="str">
        <f t="shared" si="0"/>
        <v>23.09-29.09</v>
      </c>
      <c r="AH1" s="752" t="str">
        <f t="shared" si="0"/>
        <v>30.09-06.10</v>
      </c>
      <c r="AI1" s="752" t="str">
        <f t="shared" si="0"/>
        <v>07.10-13.10</v>
      </c>
      <c r="AJ1" s="752" t="str">
        <f t="shared" si="0"/>
        <v>14.10-20.10</v>
      </c>
      <c r="AK1" s="752" t="str">
        <f t="shared" si="0"/>
        <v>21.10-27.10</v>
      </c>
      <c r="AL1" s="752" t="str">
        <f t="shared" si="0"/>
        <v>28.10-03.11</v>
      </c>
      <c r="AM1" s="752" t="str">
        <f t="shared" si="0"/>
        <v>04.11-10.11</v>
      </c>
      <c r="AN1" s="752" t="str">
        <f t="shared" si="0"/>
        <v>11.11-17.11</v>
      </c>
      <c r="AO1" s="752" t="str">
        <f t="shared" si="0"/>
        <v>18.11-24.11</v>
      </c>
      <c r="AP1" s="752" t="str">
        <f t="shared" si="0"/>
        <v>25.11-01.12</v>
      </c>
      <c r="AQ1" s="752" t="str">
        <f t="shared" si="0"/>
        <v>02.12-08.12</v>
      </c>
      <c r="AR1" s="752" t="str">
        <f t="shared" si="0"/>
        <v>09.12-15.12</v>
      </c>
      <c r="AS1" s="752" t="str">
        <f t="shared" si="0"/>
        <v>16.12-22.12</v>
      </c>
      <c r="AT1" s="753" t="str">
        <f t="shared" si="0"/>
        <v>23.12-29.12</v>
      </c>
      <c r="AU1" s="753" t="str">
        <f>TEXT(DATE(2025,1,1)+(AU2-1)*7-WEEKDAY(DATE(2025,1,1),2)+1,"dd.mm")&amp;"-"&amp;TEXT(DATE(2025,1,1)+(AU2-1)*7-WEEKDAY(DATE(2025,1,1),2)+7,"dd.mm")</f>
        <v>30.12-05.01</v>
      </c>
      <c r="AV1" s="752" t="str">
        <f t="shared" ref="AV1:CT1" si="1">TEXT(DATE(2025,1,1)+(AV2-1)*7-WEEKDAY(DATE(2025,1,1),2)+1,"dd.mm")&amp;"-"&amp;TEXT(DATE(2025,1,1)+(AV2-1)*7-WEEKDAY(DATE(2025,1,1),2)+7,"dd.mm")</f>
        <v>06.01-12.01</v>
      </c>
      <c r="AW1" s="752" t="str">
        <f t="shared" si="1"/>
        <v>13.01-19.01</v>
      </c>
      <c r="AX1" s="752" t="str">
        <f t="shared" si="1"/>
        <v>20.01-26.01</v>
      </c>
      <c r="AY1" s="752" t="str">
        <f t="shared" si="1"/>
        <v>27.01-02.02</v>
      </c>
      <c r="AZ1" s="752" t="str">
        <f t="shared" si="1"/>
        <v>03.02-09.02</v>
      </c>
      <c r="BA1" s="752" t="str">
        <f t="shared" si="1"/>
        <v>10.02-16.02</v>
      </c>
      <c r="BB1" s="752" t="str">
        <f t="shared" si="1"/>
        <v>17.02-23.02</v>
      </c>
      <c r="BC1" s="752" t="str">
        <f t="shared" si="1"/>
        <v>24.02-02.03</v>
      </c>
      <c r="BD1" s="752" t="str">
        <f t="shared" si="1"/>
        <v>03.03-09.03</v>
      </c>
      <c r="BE1" s="752" t="str">
        <f t="shared" si="1"/>
        <v>10.03-16.03</v>
      </c>
      <c r="BF1" s="752" t="str">
        <f t="shared" si="1"/>
        <v>17.03-23.03</v>
      </c>
      <c r="BG1" s="752" t="str">
        <f t="shared" si="1"/>
        <v>24.03-30.03</v>
      </c>
      <c r="BH1" s="752" t="str">
        <f t="shared" si="1"/>
        <v>31.03-06.04</v>
      </c>
      <c r="BI1" s="752" t="str">
        <f t="shared" si="1"/>
        <v>07.04-13.04</v>
      </c>
      <c r="BJ1" s="752" t="str">
        <f t="shared" si="1"/>
        <v>14.04-20.04</v>
      </c>
      <c r="BK1" s="752" t="str">
        <f t="shared" si="1"/>
        <v>21.04-27.04</v>
      </c>
      <c r="BL1" s="752" t="str">
        <f t="shared" si="1"/>
        <v>28.04-04.05</v>
      </c>
      <c r="BM1" s="752" t="str">
        <f t="shared" si="1"/>
        <v>05.05-11.05</v>
      </c>
      <c r="BN1" s="752" t="str">
        <f t="shared" si="1"/>
        <v>12.05-18.05</v>
      </c>
      <c r="BO1" s="752" t="str">
        <f t="shared" si="1"/>
        <v>19.05-25.05</v>
      </c>
      <c r="BP1" s="752" t="str">
        <f t="shared" si="1"/>
        <v>26.05-01.06</v>
      </c>
      <c r="BQ1" s="752" t="str">
        <f t="shared" si="1"/>
        <v>02.06-08.06</v>
      </c>
      <c r="BR1" s="752" t="str">
        <f t="shared" si="1"/>
        <v>09.06-15.06</v>
      </c>
      <c r="BS1" s="752" t="str">
        <f t="shared" si="1"/>
        <v>16.06-22.06</v>
      </c>
      <c r="BT1" s="752" t="str">
        <f t="shared" si="1"/>
        <v>23.06-29.06</v>
      </c>
      <c r="BU1" s="752" t="str">
        <f t="shared" si="1"/>
        <v>30.06-06.07</v>
      </c>
      <c r="BV1" s="752" t="str">
        <f t="shared" si="1"/>
        <v>07.07-13.07</v>
      </c>
      <c r="BW1" s="752" t="str">
        <f t="shared" si="1"/>
        <v>14.07-20.07</v>
      </c>
      <c r="BX1" s="752" t="str">
        <f t="shared" si="1"/>
        <v>21.07-27.07</v>
      </c>
      <c r="BY1" s="752" t="str">
        <f t="shared" si="1"/>
        <v>28.07-03.08</v>
      </c>
      <c r="BZ1" s="752" t="str">
        <f t="shared" si="1"/>
        <v>04.08-10.08</v>
      </c>
      <c r="CA1" s="752" t="str">
        <f t="shared" si="1"/>
        <v>11.08-17.08</v>
      </c>
      <c r="CB1" s="752" t="str">
        <f t="shared" si="1"/>
        <v>18.08-24.08</v>
      </c>
      <c r="CC1" s="752" t="str">
        <f t="shared" si="1"/>
        <v>25.08-31.08</v>
      </c>
      <c r="CD1" s="752" t="str">
        <f t="shared" si="1"/>
        <v>01.09-07.09</v>
      </c>
      <c r="CE1" s="752" t="str">
        <f t="shared" si="1"/>
        <v>08.09-14.09</v>
      </c>
      <c r="CF1" s="752" t="str">
        <f t="shared" si="1"/>
        <v>15.09-21.09</v>
      </c>
      <c r="CG1" s="752" t="str">
        <f t="shared" si="1"/>
        <v>22.09-28.09</v>
      </c>
      <c r="CH1" s="752" t="str">
        <f t="shared" si="1"/>
        <v>29.09-05.10</v>
      </c>
      <c r="CI1" s="752" t="str">
        <f t="shared" si="1"/>
        <v>06.10-12.10</v>
      </c>
      <c r="CJ1" s="111" t="str">
        <f t="shared" si="1"/>
        <v>13.10-19.10</v>
      </c>
      <c r="CK1" s="78" t="str">
        <f t="shared" si="1"/>
        <v>20.10-26.10</v>
      </c>
      <c r="CL1" s="78" t="str">
        <f t="shared" si="1"/>
        <v>27.10-02.11</v>
      </c>
      <c r="CM1" s="78" t="str">
        <f t="shared" si="1"/>
        <v>03.11-09.11</v>
      </c>
      <c r="CN1" s="88" t="str">
        <f t="shared" si="1"/>
        <v>10.11-16.11</v>
      </c>
      <c r="CO1" s="778" t="str">
        <f t="shared" si="1"/>
        <v>17.11-23.11</v>
      </c>
      <c r="CP1" s="752" t="str">
        <f t="shared" si="1"/>
        <v>24.11-30.11</v>
      </c>
      <c r="CQ1" s="752" t="str">
        <f t="shared" si="1"/>
        <v>01.12-07.12</v>
      </c>
      <c r="CR1" s="752" t="str">
        <f t="shared" si="1"/>
        <v>08.12-14.12</v>
      </c>
      <c r="CS1" s="752" t="str">
        <f t="shared" si="1"/>
        <v>15.12-21.12</v>
      </c>
      <c r="CT1" s="753" t="str">
        <f t="shared" si="1"/>
        <v>22.12-28.12</v>
      </c>
      <c r="CU1" s="753" t="str">
        <f>TEXT(DATE(2026,1,1)+(CU2-1)*7-WEEKDAY(DATE(2026,1,1),2)+1,"dd.mm")&amp;"-"&amp;TEXT(DATE(2026,1,1)+(CU2-1)*7-WEEKDAY(DATE(2026,1,1),2)+7,"dd.mm")</f>
        <v>29.12-04.01</v>
      </c>
      <c r="CV1" s="752" t="str">
        <f>TEXT(DATE(2026,1,1)+(CV2-1)*7-WEEKDAY(DATE(2026,1,1),2)+1,"dd.mm")&amp;"-"&amp;TEXT(DATE(2026,1,1)+(CV2-1)*7-WEEKDAY(DATE(2026,1,1),2)+7,"dd.mm")</f>
        <v>05.01-11.01</v>
      </c>
      <c r="CW1" s="752" t="str">
        <f>TEXT(DATE(2026,1,1)+(CW2-1)*7-WEEKDAY(DATE(2026,1,1),2)+1,"dd.mm")&amp;"-"&amp;TEXT(DATE(2026,1,1)+(CW2-1)*7-WEEKDAY(DATE(2026,1,1),2)+7,"dd.mm")</f>
        <v>12.01-18.01</v>
      </c>
      <c r="CX1" s="752" t="str">
        <f t="shared" ref="CX1:ED1" si="2">TEXT(DATE(2026,1,1)+(CX2-1)*7-WEEKDAY(DATE(2026,1,1),2)+1,"dd.mm")&amp;"-"&amp;TEXT(DATE(2026,1,1)+(CX2-1)*7-WEEKDAY(DATE(2026,1,1),2)+7,"dd.mm")</f>
        <v>19.01-25.01</v>
      </c>
      <c r="CY1" s="752" t="str">
        <f t="shared" si="2"/>
        <v>26.01-01.02</v>
      </c>
      <c r="CZ1" s="752" t="str">
        <f t="shared" si="2"/>
        <v>02.02-08.02</v>
      </c>
      <c r="DA1" s="752" t="str">
        <f t="shared" si="2"/>
        <v>09.02-15.02</v>
      </c>
      <c r="DB1" s="752" t="str">
        <f t="shared" si="2"/>
        <v>16.02-22.02</v>
      </c>
      <c r="DC1" s="752" t="str">
        <f t="shared" si="2"/>
        <v>23.02-01.03</v>
      </c>
      <c r="DD1" s="752" t="str">
        <f t="shared" si="2"/>
        <v>02.03-08.03</v>
      </c>
      <c r="DE1" s="752" t="str">
        <f t="shared" si="2"/>
        <v>09.03-15.03</v>
      </c>
      <c r="DF1" s="752" t="str">
        <f t="shared" si="2"/>
        <v>16.03-22.03</v>
      </c>
      <c r="DG1" s="752" t="str">
        <f t="shared" si="2"/>
        <v>23.03-29.03</v>
      </c>
      <c r="DH1" s="752" t="str">
        <f t="shared" si="2"/>
        <v>30.03-05.04</v>
      </c>
      <c r="DI1" s="752" t="str">
        <f t="shared" si="2"/>
        <v>06.04-12.04</v>
      </c>
      <c r="DJ1" s="752" t="str">
        <f t="shared" si="2"/>
        <v>13.04-19.04</v>
      </c>
      <c r="DK1" s="752" t="str">
        <f t="shared" si="2"/>
        <v>20.04-26.04</v>
      </c>
      <c r="DL1" s="752" t="str">
        <f t="shared" si="2"/>
        <v>27.04-03.05</v>
      </c>
      <c r="DM1" s="752" t="str">
        <f t="shared" si="2"/>
        <v>04.05-10.05</v>
      </c>
      <c r="DN1" s="752" t="str">
        <f t="shared" si="2"/>
        <v>11.05-17.05</v>
      </c>
      <c r="DO1" s="752" t="str">
        <f t="shared" si="2"/>
        <v>18.05-24.05</v>
      </c>
      <c r="DP1" s="752" t="str">
        <f t="shared" si="2"/>
        <v>25.05-31.05</v>
      </c>
      <c r="DQ1" s="752" t="str">
        <f t="shared" si="2"/>
        <v>01.06-07.06</v>
      </c>
      <c r="DR1" s="752" t="str">
        <f t="shared" si="2"/>
        <v>08.06-14.06</v>
      </c>
      <c r="DS1" s="752" t="str">
        <f t="shared" si="2"/>
        <v>15.06-21.06</v>
      </c>
      <c r="DT1" s="752" t="str">
        <f t="shared" si="2"/>
        <v>22.06-28.06</v>
      </c>
      <c r="DU1" s="752" t="str">
        <f t="shared" si="2"/>
        <v>29.06-05.07</v>
      </c>
      <c r="DV1" s="752" t="str">
        <f t="shared" si="2"/>
        <v>06.07-12.07</v>
      </c>
      <c r="DW1" s="752" t="str">
        <f t="shared" si="2"/>
        <v>13.07-19.07</v>
      </c>
      <c r="DX1" s="752" t="str">
        <f t="shared" si="2"/>
        <v>20.07-26.07</v>
      </c>
      <c r="DY1" s="752" t="str">
        <f t="shared" si="2"/>
        <v>27.07-02.08</v>
      </c>
      <c r="DZ1" s="752" t="str">
        <f t="shared" si="2"/>
        <v>03.08-09.08</v>
      </c>
      <c r="EA1" s="752" t="str">
        <f t="shared" si="2"/>
        <v>10.08-16.08</v>
      </c>
      <c r="EB1" s="752" t="str">
        <f t="shared" si="2"/>
        <v>17.08-23.08</v>
      </c>
      <c r="EC1" s="752" t="str">
        <f t="shared" si="2"/>
        <v>24.08-30.08</v>
      </c>
      <c r="ED1" s="752" t="str">
        <f t="shared" si="2"/>
        <v>31.08-06.09</v>
      </c>
    </row>
    <row r="2" spans="1:134" ht="9.75" customHeight="1">
      <c r="A2" s="1132"/>
      <c r="B2" s="751"/>
      <c r="C2" s="261" t="s">
        <v>3</v>
      </c>
      <c r="D2" s="261"/>
      <c r="E2" s="261">
        <v>11</v>
      </c>
      <c r="F2" s="261">
        <v>12</v>
      </c>
      <c r="G2" s="261">
        <v>13</v>
      </c>
      <c r="H2" s="261">
        <v>14</v>
      </c>
      <c r="I2" s="261">
        <v>15</v>
      </c>
      <c r="J2" s="261">
        <v>16</v>
      </c>
      <c r="K2" s="261">
        <v>17</v>
      </c>
      <c r="L2" s="261">
        <v>18</v>
      </c>
      <c r="M2" s="261">
        <v>19</v>
      </c>
      <c r="N2" s="261">
        <v>20</v>
      </c>
      <c r="O2" s="261">
        <v>21</v>
      </c>
      <c r="P2" s="261">
        <v>22</v>
      </c>
      <c r="Q2" s="261">
        <v>23</v>
      </c>
      <c r="R2" s="261">
        <v>24</v>
      </c>
      <c r="S2" s="261">
        <v>25</v>
      </c>
      <c r="T2" s="261">
        <v>26</v>
      </c>
      <c r="U2" s="261">
        <v>27</v>
      </c>
      <c r="V2" s="261">
        <v>28</v>
      </c>
      <c r="W2" s="261">
        <v>29</v>
      </c>
      <c r="X2" s="261">
        <v>30</v>
      </c>
      <c r="Y2" s="261">
        <v>31</v>
      </c>
      <c r="Z2" s="261">
        <v>32</v>
      </c>
      <c r="AA2" s="261">
        <v>33</v>
      </c>
      <c r="AB2" s="261">
        <v>34</v>
      </c>
      <c r="AC2" s="261">
        <v>35</v>
      </c>
      <c r="AD2" s="261">
        <v>36</v>
      </c>
      <c r="AE2" s="261">
        <v>37</v>
      </c>
      <c r="AF2" s="261">
        <v>38</v>
      </c>
      <c r="AG2" s="261">
        <v>39</v>
      </c>
      <c r="AH2" s="261">
        <v>40</v>
      </c>
      <c r="AI2" s="261">
        <v>41</v>
      </c>
      <c r="AJ2" s="261">
        <v>42</v>
      </c>
      <c r="AK2" s="261">
        <v>43</v>
      </c>
      <c r="AL2" s="261">
        <v>44</v>
      </c>
      <c r="AM2" s="261">
        <v>45</v>
      </c>
      <c r="AN2" s="261">
        <v>46</v>
      </c>
      <c r="AO2" s="261">
        <v>47</v>
      </c>
      <c r="AP2" s="261">
        <v>48</v>
      </c>
      <c r="AQ2" s="261">
        <v>49</v>
      </c>
      <c r="AR2" s="261">
        <v>50</v>
      </c>
      <c r="AS2" s="261">
        <v>51</v>
      </c>
      <c r="AT2" s="242">
        <v>52</v>
      </c>
      <c r="AU2" s="242">
        <v>1</v>
      </c>
      <c r="AV2" s="261">
        <v>2</v>
      </c>
      <c r="AW2" s="261">
        <v>3</v>
      </c>
      <c r="AX2" s="261">
        <v>4</v>
      </c>
      <c r="AY2" s="261">
        <v>5</v>
      </c>
      <c r="AZ2" s="261">
        <v>6</v>
      </c>
      <c r="BA2" s="261">
        <v>7</v>
      </c>
      <c r="BB2" s="261">
        <v>8</v>
      </c>
      <c r="BC2" s="261">
        <v>9</v>
      </c>
      <c r="BD2" s="261">
        <v>10</v>
      </c>
      <c r="BE2" s="261">
        <v>11</v>
      </c>
      <c r="BF2" s="261">
        <v>12</v>
      </c>
      <c r="BG2" s="261">
        <v>13</v>
      </c>
      <c r="BH2" s="261">
        <v>14</v>
      </c>
      <c r="BI2" s="261">
        <v>15</v>
      </c>
      <c r="BJ2" s="261">
        <v>16</v>
      </c>
      <c r="BK2" s="261">
        <v>17</v>
      </c>
      <c r="BL2" s="261">
        <v>18</v>
      </c>
      <c r="BM2" s="261">
        <v>19</v>
      </c>
      <c r="BN2" s="261">
        <v>20</v>
      </c>
      <c r="BO2" s="261">
        <v>21</v>
      </c>
      <c r="BP2" s="261">
        <v>22</v>
      </c>
      <c r="BQ2" s="261">
        <v>23</v>
      </c>
      <c r="BR2" s="261">
        <v>24</v>
      </c>
      <c r="BS2" s="261">
        <v>25</v>
      </c>
      <c r="BT2" s="261">
        <v>26</v>
      </c>
      <c r="BU2" s="261">
        <v>27</v>
      </c>
      <c r="BV2" s="261">
        <v>28</v>
      </c>
      <c r="BW2" s="261">
        <v>29</v>
      </c>
      <c r="BX2" s="261">
        <v>30</v>
      </c>
      <c r="BY2" s="261">
        <v>31</v>
      </c>
      <c r="BZ2" s="261">
        <v>32</v>
      </c>
      <c r="CA2" s="261">
        <v>33</v>
      </c>
      <c r="CB2" s="261">
        <v>34</v>
      </c>
      <c r="CC2" s="261">
        <v>35</v>
      </c>
      <c r="CD2" s="261">
        <v>36</v>
      </c>
      <c r="CE2" s="261">
        <v>37</v>
      </c>
      <c r="CF2" s="261">
        <v>38</v>
      </c>
      <c r="CG2" s="261">
        <v>39</v>
      </c>
      <c r="CH2" s="261">
        <v>40</v>
      </c>
      <c r="CI2" s="261">
        <v>41</v>
      </c>
      <c r="CJ2" s="135">
        <v>42</v>
      </c>
      <c r="CK2" s="135">
        <v>43</v>
      </c>
      <c r="CL2" s="135">
        <v>44</v>
      </c>
      <c r="CM2" s="135">
        <v>45</v>
      </c>
      <c r="CN2" s="274">
        <v>46</v>
      </c>
      <c r="CO2" s="264">
        <v>47</v>
      </c>
      <c r="CP2" s="261">
        <v>48</v>
      </c>
      <c r="CQ2" s="261">
        <v>49</v>
      </c>
      <c r="CR2" s="261">
        <v>50</v>
      </c>
      <c r="CS2" s="261">
        <v>51</v>
      </c>
      <c r="CT2" s="242">
        <v>52</v>
      </c>
      <c r="CU2" s="242">
        <v>1</v>
      </c>
      <c r="CV2" s="261">
        <v>2</v>
      </c>
      <c r="CW2" s="261">
        <v>3</v>
      </c>
      <c r="CX2" s="261">
        <v>4</v>
      </c>
      <c r="CY2" s="261">
        <v>5</v>
      </c>
      <c r="CZ2" s="261">
        <v>6</v>
      </c>
      <c r="DA2" s="261">
        <v>7</v>
      </c>
      <c r="DB2" s="261">
        <v>8</v>
      </c>
      <c r="DC2" s="261">
        <v>9</v>
      </c>
      <c r="DD2" s="261">
        <v>10</v>
      </c>
      <c r="DE2" s="261">
        <v>11</v>
      </c>
      <c r="DF2" s="261">
        <v>12</v>
      </c>
      <c r="DG2" s="261">
        <v>13</v>
      </c>
      <c r="DH2" s="261">
        <v>14</v>
      </c>
      <c r="DI2" s="261">
        <v>15</v>
      </c>
      <c r="DJ2" s="261">
        <v>16</v>
      </c>
      <c r="DK2" s="261">
        <v>17</v>
      </c>
      <c r="DL2" s="261">
        <v>18</v>
      </c>
      <c r="DM2" s="261">
        <v>19</v>
      </c>
      <c r="DN2" s="261">
        <v>20</v>
      </c>
      <c r="DO2" s="261">
        <v>21</v>
      </c>
      <c r="DP2" s="261">
        <v>22</v>
      </c>
      <c r="DQ2" s="261">
        <v>23</v>
      </c>
      <c r="DR2" s="261">
        <v>24</v>
      </c>
      <c r="DS2" s="261">
        <v>25</v>
      </c>
      <c r="DT2" s="261">
        <v>26</v>
      </c>
      <c r="DU2" s="261">
        <v>27</v>
      </c>
      <c r="DV2" s="261">
        <v>28</v>
      </c>
      <c r="DW2" s="261">
        <v>29</v>
      </c>
      <c r="DX2" s="261">
        <v>30</v>
      </c>
      <c r="DY2" s="261">
        <v>31</v>
      </c>
      <c r="DZ2" s="261">
        <v>32</v>
      </c>
      <c r="EA2" s="261">
        <v>33</v>
      </c>
      <c r="EB2" s="261">
        <v>34</v>
      </c>
      <c r="EC2" s="261">
        <v>35</v>
      </c>
      <c r="ED2" s="261">
        <v>36</v>
      </c>
    </row>
    <row r="3" spans="1:134" ht="9.75" customHeight="1">
      <c r="A3" s="1132"/>
      <c r="B3" s="1073" t="s">
        <v>4</v>
      </c>
      <c r="C3" s="86" t="s">
        <v>5</v>
      </c>
      <c r="D3" s="86"/>
      <c r="E3" s="50">
        <f>CAPACITY!G2</f>
        <v>27.341999999999995</v>
      </c>
      <c r="F3" s="50">
        <f ca="1">OFFSET(CAPACITY!$G$2,0,7*(F$2-$E$2))</f>
        <v>27.341999999999995</v>
      </c>
      <c r="G3" s="50">
        <f ca="1">OFFSET(CAPACITY!$G$2,0,7*(G$2-$E$2))</f>
        <v>27.341999999999995</v>
      </c>
      <c r="H3" s="50">
        <f ca="1">OFFSET(CAPACITY!$G$2,0,7*(H$2-$E$2))</f>
        <v>21.461999999999993</v>
      </c>
      <c r="I3" s="50">
        <f ca="1">OFFSET(CAPACITY!$G$2,0,7*(I$2-$E$2))</f>
        <v>27.341999999999995</v>
      </c>
      <c r="J3" s="50">
        <f ca="1">OFFSET(CAPACITY!$G$2,0,7*(J$2-$E$2))</f>
        <v>27.341999999999995</v>
      </c>
      <c r="K3" s="50">
        <f ca="1">OFFSET(CAPACITY!$G$2,0,7*(K$2-$E$2))</f>
        <v>27.341999999999995</v>
      </c>
      <c r="L3" s="50">
        <f ca="1">OFFSET(CAPACITY!$G$2,0,7*(L$2-$E$2))</f>
        <v>14.027999999999999</v>
      </c>
      <c r="M3" s="50">
        <f ca="1">OFFSET(CAPACITY!$G$2,0,7*(M$2-$E$2))</f>
        <v>28.371000000000002</v>
      </c>
      <c r="N3" s="50">
        <f ca="1">OFFSET(CAPACITY!$G$2,0,7*(N$2-$E$2))</f>
        <v>28.098000000000003</v>
      </c>
      <c r="O3" s="50">
        <f ca="1">OFFSET(CAPACITY!$G$2,0,7*(O$2-$E$2))</f>
        <v>28.518000000000001</v>
      </c>
      <c r="P3" s="50">
        <f ca="1">OFFSET(CAPACITY!$G$2,0,7*(P$2-$E$2))</f>
        <v>18.312000000000001</v>
      </c>
      <c r="Q3" s="50">
        <f ca="1">OFFSET(CAPACITY!$G$2,0,7*(Q$2-$E$2))</f>
        <v>28.371000000000002</v>
      </c>
      <c r="R3" s="50">
        <f ca="1">OFFSET(CAPACITY!$G$2,0,7*(R$2-$E$2))</f>
        <v>28.244999999999997</v>
      </c>
      <c r="S3" s="50">
        <f ca="1">OFFSET(CAPACITY!$G$2,0,7*(S$2-$E$2))</f>
        <v>25.871999999999996</v>
      </c>
      <c r="T3" s="50">
        <f ca="1">OFFSET(CAPACITY!$G$2,0,7*(T$2-$E$2))</f>
        <v>25.536000000000001</v>
      </c>
      <c r="U3" s="50">
        <f ca="1">OFFSET(CAPACITY!$G$2,0,7*(U$2-$E$2))</f>
        <v>23.709</v>
      </c>
      <c r="V3" s="50">
        <f ca="1">OFFSET(CAPACITY!$G$2,0,7*(V$2-$E$2))</f>
        <v>23.835000000000001</v>
      </c>
      <c r="W3" s="50">
        <f ca="1">OFFSET(CAPACITY!$G$2,0,7*(W$2-$E$2))</f>
        <v>26.774999999999999</v>
      </c>
      <c r="X3" s="50">
        <f ca="1">OFFSET(CAPACITY!$G$2,0,7*(X$2-$E$2))</f>
        <v>25.451999999999995</v>
      </c>
      <c r="Y3" s="50">
        <f ca="1">OFFSET(CAPACITY!$G$2,0,7*(Y$2-$E$2))</f>
        <v>29.294999999999998</v>
      </c>
      <c r="Z3" s="50">
        <f ca="1">OFFSET(CAPACITY!$G$2,0,7*(Z$2-$E$2))</f>
        <v>26.922000000000004</v>
      </c>
      <c r="AA3" s="50">
        <f ca="1">OFFSET(CAPACITY!$G$2,0,7*(AA$2-$E$2))</f>
        <v>17.156999999999996</v>
      </c>
      <c r="AB3" s="50">
        <f ca="1">OFFSET(CAPACITY!$G$2,0,7*(AB$2-$E$2))</f>
        <v>28.728000000000002</v>
      </c>
      <c r="AC3" s="50">
        <f ca="1">OFFSET(CAPACITY!$G$2,0,7*(AC$2-$E$2))</f>
        <v>30.681000000000004</v>
      </c>
      <c r="AD3" s="50">
        <f ca="1">OFFSET(CAPACITY!$G$2,0,7*(AD$2-$E$2))</f>
        <v>26.922000000000004</v>
      </c>
      <c r="AE3" s="50">
        <f ca="1">OFFSET(CAPACITY!$G$2,0,7*(AE$2-$E$2))</f>
        <v>26.922000000000004</v>
      </c>
      <c r="AF3" s="50">
        <f ca="1">OFFSET(CAPACITY!$G$2,0,7*(AF$2-$E$2))</f>
        <v>27.048000000000002</v>
      </c>
      <c r="AG3" s="50">
        <f ca="1">OFFSET(CAPACITY!$G$2,0,7*(AG$2-$E$2))</f>
        <v>28.728000000000002</v>
      </c>
      <c r="AH3" s="50">
        <f ca="1">OFFSET(CAPACITY!$G$2,0,7*(AH$2-$E$2))</f>
        <v>22.385999999999996</v>
      </c>
      <c r="AI3" s="50">
        <f ca="1">OFFSET(CAPACITY!$G$2,0,7*(AI$2-$E$2))</f>
        <v>29.840999999999998</v>
      </c>
      <c r="AJ3" s="50">
        <f ca="1">OFFSET(CAPACITY!$G$2,0,7*(AJ$2-$E$2))</f>
        <v>29.567999999999994</v>
      </c>
      <c r="AK3" s="50">
        <f ca="1">OFFSET(CAPACITY!$G$2,0,7*(AK$2-$E$2))</f>
        <v>29.001000000000005</v>
      </c>
      <c r="AL3" s="50">
        <f ca="1">OFFSET(CAPACITY!$G$2,0,7*(AL$2-$E$2))</f>
        <v>25.956000000000003</v>
      </c>
      <c r="AM3" s="50">
        <f ca="1">OFFSET(CAPACITY!$G$2,0,7*(AM$2-$E$2))</f>
        <v>30.681000000000004</v>
      </c>
      <c r="AN3" s="50">
        <f ca="1">OFFSET(CAPACITY!$G$2,0,7*(AN$2-$E$2))</f>
        <v>22.280999999999999</v>
      </c>
      <c r="AO3" s="50">
        <f ca="1">OFFSET(CAPACITY!$G$2,0,7*(AO$2-$E$2))</f>
        <v>30.681000000000004</v>
      </c>
      <c r="AP3" s="50">
        <f ca="1">OFFSET(CAPACITY!$G$2,0,7*(AP$2-$E$2))</f>
        <v>29.001000000000005</v>
      </c>
      <c r="AQ3" s="50">
        <f ca="1">OFFSET(CAPACITY!$G$2,0,7*(AQ$2-$E$2))</f>
        <v>27.342000000000002</v>
      </c>
      <c r="AR3" s="50">
        <f ca="1">OFFSET(CAPACITY!$G$2,0,7*(AR$2-$E$2))</f>
        <v>30.408000000000001</v>
      </c>
      <c r="AS3" s="50">
        <f ca="1">OFFSET(CAPACITY!$G$2,0,7*(AS$2-$E$2))</f>
        <v>29.420999999999999</v>
      </c>
      <c r="AT3" s="239">
        <f ca="1">OFFSET(CAPACITY!$G$2,0,7*(AT$2-$E$2))</f>
        <v>12.389999999999997</v>
      </c>
      <c r="AU3" s="239">
        <f ca="1">OFFSET(CAPACITY!$G$2,0,7*(AU$2+52-$E$2))</f>
        <v>17.345999999999997</v>
      </c>
      <c r="AV3" s="50">
        <f ca="1">OFFSET(CAPACITY!$G$2,0,7*(AV$2+52-$E$2))</f>
        <v>23.246999999999996</v>
      </c>
      <c r="AW3" s="50">
        <f ca="1">OFFSET(CAPACITY!$G$2,0,7*(AW$2+52-$E$2))</f>
        <v>28.728000000000002</v>
      </c>
      <c r="AX3" s="50">
        <f ca="1">OFFSET(CAPACITY!$G$2,0,7*(AX$2+52-$E$2))</f>
        <v>28.728000000000002</v>
      </c>
      <c r="AY3" s="50">
        <f ca="1">OFFSET(CAPACITY!$G$2,0,7*(AY$2+52-$E$2))</f>
        <v>26.438999999999993</v>
      </c>
      <c r="AZ3" s="50">
        <f ca="1">OFFSET(CAPACITY!$G$2,0,7*(AZ$2+52-$E$2))</f>
        <v>28.454999999999998</v>
      </c>
      <c r="BA3" s="50">
        <f ca="1">OFFSET(CAPACITY!$G$2,0,7*(BA$2+52-$E$2))</f>
        <v>27.341999999999995</v>
      </c>
      <c r="BB3" s="50">
        <f ca="1">OFFSET(CAPACITY!$G$2,0,7*(BB$2+52-$E$2))</f>
        <v>28.581</v>
      </c>
      <c r="BC3" s="50">
        <f ca="1">OFFSET(CAPACITY!$G$2,0,7*(BC$2+52-$E$2))</f>
        <v>29.966999999999992</v>
      </c>
      <c r="BD3" s="50">
        <f ca="1">OFFSET(CAPACITY!$G$2,0,7*(BD$2+52-$E$2))</f>
        <v>31.184999999999999</v>
      </c>
      <c r="BE3" s="50">
        <f ca="1">OFFSET(CAPACITY!$G$2,0,7*(BE$2+52-$E$2))</f>
        <v>33.074999999999996</v>
      </c>
      <c r="BF3" s="50">
        <f ca="1">OFFSET(CAPACITY!$G$2,0,7*(BF$2+52-$E$2))</f>
        <v>32.256</v>
      </c>
      <c r="BG3" s="50">
        <f ca="1">OFFSET(CAPACITY!$G$2,0,7*(BG$2+52-$E$2))</f>
        <v>31.836000000000002</v>
      </c>
      <c r="BH3" s="50">
        <f ca="1">OFFSET(CAPACITY!$G$2,0,7*(BH$2+52-$E$2))</f>
        <v>36.166199999999989</v>
      </c>
      <c r="BI3" s="50">
        <f ca="1">OFFSET(CAPACITY!$G$2,0,7*(BI$2+52-$E$2))</f>
        <v>30.702000000000002</v>
      </c>
      <c r="BJ3" s="50">
        <f ca="1">OFFSET(CAPACITY!$G$2,0,7*(BJ$2+52-$E$2))</f>
        <v>31.815000000000005</v>
      </c>
      <c r="BK3" s="50">
        <f ca="1">OFFSET(CAPACITY!$G$2,0,7*(BK$2+52-$E$2))</f>
        <v>23.939999999999998</v>
      </c>
      <c r="BL3" s="50">
        <f ca="1">OFFSET(CAPACITY!$G$2,0,7*(BL$2+52-$E$2))</f>
        <v>18.102000000000004</v>
      </c>
      <c r="BM3" s="50">
        <f ca="1">OFFSET(CAPACITY!$G$2,0,7*(BM$2+52-$E$2))</f>
        <v>30.576000000000004</v>
      </c>
      <c r="BN3" s="50">
        <f ca="1">OFFSET(CAPACITY!$G$2,0,7*(BN$2+52-$E$2))</f>
        <v>29.883000000000003</v>
      </c>
      <c r="BO3" s="50">
        <f ca="1">OFFSET(CAPACITY!$G$2,0,7*(BO$2+52-$E$2))</f>
        <v>30.723000000000003</v>
      </c>
      <c r="BP3" s="50">
        <f ca="1">OFFSET(CAPACITY!$G$2,0,7*(BP$2+52-$E$2))</f>
        <v>32.235000000000007</v>
      </c>
      <c r="BQ3" s="50">
        <f ca="1">OFFSET(CAPACITY!$G$2,0,7*(BQ$2+52-$E$2))</f>
        <v>31.836000000000002</v>
      </c>
      <c r="BR3" s="50">
        <f ca="1">OFFSET(CAPACITY!$G$2,0,7*(BR$2+52-$E$2))</f>
        <v>32.214000000000006</v>
      </c>
      <c r="BS3" s="50">
        <f ca="1">OFFSET(CAPACITY!$G$2,0,7*(BS$2+52-$E$2))</f>
        <v>22.910999999999998</v>
      </c>
      <c r="BT3" s="50">
        <f ca="1">OFFSET(CAPACITY!$G$2,0,7*(BT$2+52-$E$2))</f>
        <v>32.928000000000004</v>
      </c>
      <c r="BU3" s="50">
        <f ca="1">OFFSET(CAPACITY!$G$2,0,7*(BU$2+52-$E$2))</f>
        <v>33.327000000000005</v>
      </c>
      <c r="BV3" s="50">
        <f ca="1">OFFSET(CAPACITY!$G$2,0,7*(BV$2+52-$E$2))</f>
        <v>31.794000000000008</v>
      </c>
      <c r="BW3" s="50">
        <f ca="1">OFFSET(CAPACITY!$G$2,0,7*(BW$2+52-$E$2))</f>
        <v>28.308</v>
      </c>
      <c r="BX3" s="50">
        <f ca="1">OFFSET(CAPACITY!$G$2,0,7*(BX$2+52-$E$2))</f>
        <v>24.981599999999993</v>
      </c>
      <c r="BY3" s="50">
        <f ca="1">OFFSET(CAPACITY!$G$2,0,7*(BY$2+52-$E$2))</f>
        <v>26.636399999999995</v>
      </c>
      <c r="BZ3" s="50">
        <f ca="1">OFFSET(CAPACITY!$G$2,0,7*(BZ$2+52-$E$2))</f>
        <v>26.900999999999996</v>
      </c>
      <c r="CA3" s="50">
        <f ca="1">OFFSET(CAPACITY!$G$2,0,7*(CA$2+52-$E$2))</f>
        <v>23.52</v>
      </c>
      <c r="CB3" s="50">
        <f ca="1">OFFSET(CAPACITY!$G$2,0,7*(CB$2+52-$E$2))</f>
        <v>31.794000000000008</v>
      </c>
      <c r="CC3" s="50">
        <f ca="1">OFFSET(CAPACITY!$G$2,0,7*(CC$2+52-$E$2))</f>
        <v>30.575999999999993</v>
      </c>
      <c r="CD3" s="50">
        <f ca="1">OFFSET(CAPACITY!$G$2,0,7*(CD$2+52-$E$2))</f>
        <v>32.617199999999997</v>
      </c>
      <c r="CE3" s="50">
        <f ca="1">OFFSET(CAPACITY!$G$2,0,7*(CE$2+52-$E$2))</f>
        <v>33.747</v>
      </c>
      <c r="CF3" s="50">
        <f ca="1">OFFSET(CAPACITY!$G$2,0,7*(CF$2+52-$E$2))</f>
        <v>32.108999999999995</v>
      </c>
      <c r="CG3" s="50">
        <f ca="1">OFFSET(CAPACITY!$G$2,0,7*(CG$2+52-$E$2))</f>
        <v>29.001000000000005</v>
      </c>
      <c r="CH3" s="50">
        <f ca="1">OFFSET(CAPACITY!$G$2,0,7*(CH$2+52-$E$2))</f>
        <v>29.967000000000002</v>
      </c>
      <c r="CI3" s="50">
        <f ca="1">OFFSET(CAPACITY!$G$2,0,7*(CI$2+52-$E$2))</f>
        <v>30.408000000000001</v>
      </c>
      <c r="CJ3" s="54">
        <f ca="1">OFFSET(CAPACITY!$G$2,0,7*(CJ$2+52-$E$2))</f>
        <v>32.571000000000005</v>
      </c>
      <c r="CK3" s="54">
        <f ca="1">OFFSET(CAPACITY!$G$2,0,7*(CK$2+52-$E$2))</f>
        <v>33.684000000000005</v>
      </c>
      <c r="CL3" s="54">
        <f ca="1">OFFSET(CAPACITY!$G$2,0,7*(CL$2+52-$E$2))</f>
        <v>33.831000000000003</v>
      </c>
      <c r="CM3" s="54">
        <f ca="1">OFFSET(CAPACITY!$G$2,0,7*(CM$2+52-$E$2))</f>
        <v>33.579000000000008</v>
      </c>
      <c r="CN3" s="89">
        <f ca="1">OFFSET(CAPACITY!$G$2,0,7*(CN$2+52-$E$2))</f>
        <v>17.702999999999996</v>
      </c>
      <c r="CO3" s="204">
        <f ca="1">OFFSET(CAPACITY!$G$2,0,7*(CO$2+52-$E$2))</f>
        <v>34.419000000000004</v>
      </c>
      <c r="CP3" s="50">
        <f ca="1">OFFSET(CAPACITY!$G$2,0,7*(CP$2+52-$E$2))</f>
        <v>33.999000000000009</v>
      </c>
      <c r="CQ3" s="50">
        <f ca="1">OFFSET(CAPACITY!$G$2,0,7*(CQ$2+52-$E$2))</f>
        <v>33.516000000000005</v>
      </c>
      <c r="CR3" s="50">
        <f ca="1">OFFSET(CAPACITY!$G$2,0,7*(CR$2+52-$E$2))</f>
        <v>31.836000000000002</v>
      </c>
      <c r="CS3" s="50">
        <f ca="1">OFFSET(CAPACITY!$G$2,0,7*(CS$2+52-$E$2))</f>
        <v>32.402999999999999</v>
      </c>
      <c r="CT3" s="239">
        <f ca="1">OFFSET(CAPACITY!$G$2,0,7*(CT$2+52-$E$2))</f>
        <v>9.66</v>
      </c>
      <c r="CU3" s="239">
        <f ca="1">OFFSET(CAPACITY!$G$2,0,7*(CU$2+52-$E$2))</f>
        <v>17.345999999999997</v>
      </c>
      <c r="CV3" s="50">
        <f ca="1">OFFSET(CAPACITY!$G$2,0,7*(CV$2+52-$E$2))</f>
        <v>23.246999999999996</v>
      </c>
      <c r="CW3" s="50">
        <f ca="1">OFFSET(CAPACITY!$G$2,0,7*(CW$2+52-$E$2))</f>
        <v>28.728000000000002</v>
      </c>
      <c r="CX3" s="50">
        <f ca="1">OFFSET(CAPACITY!$G$2,0,7*(CX$2+52-$E$2))</f>
        <v>28.728000000000002</v>
      </c>
      <c r="CY3" s="50">
        <f ca="1">OFFSET(CAPACITY!$G$2,0,7*(CY$2+52-$E$2))</f>
        <v>26.438999999999993</v>
      </c>
      <c r="CZ3" s="50">
        <f ca="1">OFFSET(CAPACITY!$G$2,0,7*(CZ$2+52-$E$2))</f>
        <v>28.454999999999998</v>
      </c>
      <c r="DA3" s="50">
        <f ca="1">OFFSET(CAPACITY!$G$2,0,7*(DA$2+52-$E$2))</f>
        <v>27.341999999999995</v>
      </c>
      <c r="DB3" s="50">
        <f ca="1">OFFSET(CAPACITY!$G$2,0,7*(DB$2+52-$E$2))</f>
        <v>28.581</v>
      </c>
      <c r="DC3" s="50">
        <f ca="1">OFFSET(CAPACITY!$G$2,0,7*(DC$2+52-$E$2))</f>
        <v>29.966999999999992</v>
      </c>
      <c r="DD3" s="50">
        <f ca="1">OFFSET(CAPACITY!$G$2,0,7*(DD$2+52-$E$2))</f>
        <v>31.184999999999999</v>
      </c>
      <c r="DE3" s="50">
        <f ca="1">OFFSET(CAPACITY!$G$2,0,7*(DE$2+52-$E$2))</f>
        <v>33.074999999999996</v>
      </c>
      <c r="DF3" s="50">
        <f ca="1">OFFSET(CAPACITY!$G$2,0,7*(DF$2+52-$E$2))</f>
        <v>32.256</v>
      </c>
      <c r="DG3" s="50">
        <f ca="1">OFFSET(CAPACITY!$G$2,0,7*(DG$2+52-$E$2))</f>
        <v>31.836000000000002</v>
      </c>
      <c r="DH3" s="50">
        <f ca="1">OFFSET(CAPACITY!$G$2,0,7*(DH$2+52-$E$2))</f>
        <v>36.166199999999989</v>
      </c>
      <c r="DI3" s="50">
        <f ca="1">OFFSET(CAPACITY!$G$2,0,7*(DI$2+52-$E$2))</f>
        <v>30.702000000000002</v>
      </c>
      <c r="DJ3" s="50">
        <f ca="1">OFFSET(CAPACITY!$G$2,0,7*(DJ$2+52-$E$2))</f>
        <v>31.815000000000005</v>
      </c>
      <c r="DK3" s="50">
        <f ca="1">OFFSET(CAPACITY!$G$2,0,7*(DK$2+52-$E$2))</f>
        <v>23.939999999999998</v>
      </c>
      <c r="DL3" s="50">
        <f ca="1">OFFSET(CAPACITY!$G$2,0,7*(DL$2+52-$E$2))</f>
        <v>18.102000000000004</v>
      </c>
      <c r="DM3" s="50">
        <f ca="1">OFFSET(CAPACITY!$G$2,0,7*(DM$2+52-$E$2))</f>
        <v>30.576000000000004</v>
      </c>
      <c r="DN3" s="50">
        <f ca="1">OFFSET(CAPACITY!$G$2,0,7*(DN$2+52-$E$2))</f>
        <v>29.883000000000003</v>
      </c>
      <c r="DO3" s="50">
        <f ca="1">OFFSET(CAPACITY!$G$2,0,7*(DO$2+52-$E$2))</f>
        <v>30.723000000000003</v>
      </c>
      <c r="DP3" s="50">
        <f ca="1">OFFSET(CAPACITY!$G$2,0,7*(DP$2+52-$E$2))</f>
        <v>32.235000000000007</v>
      </c>
      <c r="DQ3" s="50">
        <f ca="1">OFFSET(CAPACITY!$G$2,0,7*(DQ$2+52-$E$2))</f>
        <v>31.836000000000002</v>
      </c>
      <c r="DR3" s="50">
        <f ca="1">OFFSET(CAPACITY!$G$2,0,7*(DR$2+52-$E$2))</f>
        <v>32.214000000000006</v>
      </c>
      <c r="DS3" s="50">
        <f ca="1">OFFSET(CAPACITY!$G$2,0,7*(DS$2+52-$E$2))</f>
        <v>22.910999999999998</v>
      </c>
      <c r="DT3" s="50">
        <f ca="1">OFFSET(CAPACITY!$G$2,0,7*(DT$2+52-$E$2))</f>
        <v>32.928000000000004</v>
      </c>
      <c r="DU3" s="50">
        <f ca="1">OFFSET(CAPACITY!$G$2,0,7*(DU$2+52-$E$2))</f>
        <v>33.327000000000005</v>
      </c>
      <c r="DV3" s="50">
        <f ca="1">OFFSET(CAPACITY!$G$2,0,7*(DV$2+52-$E$2))</f>
        <v>31.794000000000008</v>
      </c>
      <c r="DW3" s="50">
        <f ca="1">OFFSET(CAPACITY!$G$2,0,7*(DW$2+52-$E$2))</f>
        <v>28.308</v>
      </c>
      <c r="DX3" s="50">
        <f ca="1">OFFSET(CAPACITY!$G$2,0,7*(DX$2+52-$E$2))</f>
        <v>24.981599999999993</v>
      </c>
      <c r="DY3" s="50">
        <f ca="1">OFFSET(CAPACITY!$G$2,0,7*(DY$2+52-$E$2))</f>
        <v>26.636399999999995</v>
      </c>
      <c r="DZ3" s="50">
        <f ca="1">OFFSET(CAPACITY!$G$2,0,7*(DZ$2+52-$E$2))</f>
        <v>26.900999999999996</v>
      </c>
      <c r="EA3" s="50">
        <f ca="1">OFFSET(CAPACITY!$G$2,0,7*(EA$2+52-$E$2))</f>
        <v>23.52</v>
      </c>
      <c r="EB3" s="50">
        <f ca="1">OFFSET(CAPACITY!$G$2,0,7*(EB$2+52-$E$2))</f>
        <v>31.794000000000008</v>
      </c>
      <c r="EC3" s="50">
        <f ca="1">OFFSET(CAPACITY!$G$2,0,7*(EC$2+52-$E$2))</f>
        <v>30.575999999999993</v>
      </c>
      <c r="ED3" s="50">
        <f ca="1">OFFSET(CAPACITY!$G$2,0,7*(ED$2+52-$E$2))</f>
        <v>32.617199999999997</v>
      </c>
    </row>
    <row r="4" spans="1:134" ht="9.75" customHeight="1">
      <c r="A4" s="1132"/>
      <c r="B4" s="107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0">
        <f ca="1">OFFSET(CAPACITY!$G$4,0,7*(M$2-$E$2))</f>
        <v>9.4310876928867078</v>
      </c>
      <c r="N4" s="50">
        <f ca="1">OFFSET(CAPACITY!$G$4,0,7*(N$2-$E$2))</f>
        <v>10.388558524651856</v>
      </c>
      <c r="O4" s="50">
        <f ca="1">OFFSET(CAPACITY!$G$4,0,7*(O$2-$E$2))</f>
        <v>9.2236356793375922</v>
      </c>
      <c r="P4" s="50">
        <f ca="1">OFFSET(CAPACITY!$G$4,0,7*(P$2-$E$2))</f>
        <v>5.5214151298456864</v>
      </c>
      <c r="Q4" s="50">
        <f ca="1">OFFSET(CAPACITY!$G$4,0,7*(Q$2-$E$2))</f>
        <v>6.4629281144147495</v>
      </c>
      <c r="R4" s="50">
        <f ca="1">OFFSET(CAPACITY!$G$4,0,7*(R$2-$E$2))</f>
        <v>8.4736168611215597</v>
      </c>
      <c r="S4" s="50">
        <f ca="1">OFFSET(CAPACITY!$G$4,0,7*(S$2-$E$2))</f>
        <v>7.1012420022581813</v>
      </c>
      <c r="T4" s="50">
        <f ca="1">OFFSET(CAPACITY!$G$4,0,7*(T$2-$E$2))</f>
        <v>6.9895370718855805</v>
      </c>
      <c r="U4" s="50">
        <f ca="1">OFFSET(CAPACITY!$G$4,0,7*(U$2-$E$2))</f>
        <v>6.2554761008656339</v>
      </c>
      <c r="V4" s="50">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50">
        <f ca="1">OFFSET(CAPACITY!$G$4,0,7*(AV$2+52-$E$2))</f>
        <v>17.665336846066978</v>
      </c>
      <c r="AW4" s="50">
        <f ca="1">OFFSET(CAPACITY!$G$4,0,7*(AW$2+52-$E$2))</f>
        <v>21.830334964245377</v>
      </c>
      <c r="AX4" s="50">
        <f ca="1">OFFSET(CAPACITY!$G$4,0,7*(AX$2+52-$E$2))</f>
        <v>21.830334964245377</v>
      </c>
      <c r="AY4" s="50">
        <f ca="1">OFFSET(CAPACITY!$G$4,0,7*(AY$2+52-$E$2))</f>
        <v>20.090929619872018</v>
      </c>
      <c r="AZ4" s="50">
        <f ca="1">OFFSET(CAPACITY!$G$4,0,7*(AZ$2+52-$E$2))</f>
        <v>21.622882950696258</v>
      </c>
      <c r="BA4" s="50">
        <f ca="1">OFFSET(CAPACITY!$G$4,0,7*(BA$2+52-$E$2))</f>
        <v>20.777117049303712</v>
      </c>
      <c r="BB4" s="50">
        <f ca="1">OFFSET(CAPACITY!$G$4,0,7*(BB$2+52-$E$2))</f>
        <v>21.718630033872774</v>
      </c>
      <c r="BC4" s="50">
        <f ca="1">OFFSET(CAPACITY!$G$4,0,7*(BC$2+52-$E$2))</f>
        <v>22.771847948814433</v>
      </c>
      <c r="BD4" s="50">
        <f ca="1">OFFSET(CAPACITY!$G$4,0,7*(BD$2+52-$E$2))</f>
        <v>23.697403086187414</v>
      </c>
      <c r="BE4" s="50">
        <f ca="1">OFFSET(CAPACITY!$G$4,0,7*(BE$2+52-$E$2))</f>
        <v>25.133609333835132</v>
      </c>
      <c r="BF4" s="50">
        <f ca="1">OFFSET(CAPACITY!$G$4,0,7*(BF$2+52-$E$2))</f>
        <v>24.511253293187792</v>
      </c>
      <c r="BG4" s="50">
        <f ca="1">OFFSET(CAPACITY!$G$4,0,7*(BG$2+52-$E$2))</f>
        <v>24.192096349266077</v>
      </c>
      <c r="BH4" s="50">
        <f ca="1">OFFSET(CAPACITY!$G$4,0,7*(BH$2+52-$E$2))</f>
        <v>27.48260444109896</v>
      </c>
      <c r="BI4" s="50">
        <f ca="1">OFFSET(CAPACITY!$G$4,0,7*(BI$2+52-$E$2))</f>
        <v>23.330372600677443</v>
      </c>
      <c r="BJ4" s="50">
        <f ca="1">OFFSET(CAPACITY!$G$4,0,7*(BJ$2+52-$E$2))</f>
        <v>24.176138502069993</v>
      </c>
      <c r="BK4" s="50">
        <f ca="1">OFFSET(CAPACITY!$G$4,0,7*(BK$2+52-$E$2))</f>
        <v>18.191945803537809</v>
      </c>
      <c r="BL4" s="50">
        <f ca="1">OFFSET(CAPACITY!$G$4,0,7*(BL$2+52-$E$2))</f>
        <v>13.755664283025963</v>
      </c>
      <c r="BM4" s="50">
        <f ca="1">OFFSET(CAPACITY!$G$4,0,7*(BM$2+52-$E$2))</f>
        <v>23.23462551750093</v>
      </c>
      <c r="BN4" s="50">
        <f ca="1">OFFSET(CAPACITY!$G$4,0,7*(BN$2+52-$E$2))</f>
        <v>22.708016560030096</v>
      </c>
      <c r="BO4" s="50">
        <f ca="1">OFFSET(CAPACITY!$G$4,0,7*(BO$2+52-$E$2))</f>
        <v>23.346330447873527</v>
      </c>
      <c r="BP4" s="50">
        <f ca="1">OFFSET(CAPACITY!$G$4,0,7*(BP$2+52-$E$2))</f>
        <v>24.495295445991708</v>
      </c>
      <c r="BQ4" s="50">
        <f ca="1">OFFSET(CAPACITY!$G$4,0,7*(BQ$2+52-$E$2))</f>
        <v>24.192096349266077</v>
      </c>
      <c r="BR4" s="50">
        <f ca="1">OFFSET(CAPACITY!$G$4,0,7*(BR$2+52-$E$2))</f>
        <v>24.479337598795624</v>
      </c>
      <c r="BS4" s="50">
        <f ca="1">OFFSET(CAPACITY!$G$4,0,7*(BS$2+52-$E$2))</f>
        <v>17.410011290929607</v>
      </c>
      <c r="BT4" s="50">
        <f ca="1">OFFSET(CAPACITY!$G$4,0,7*(BT$2+52-$E$2))</f>
        <v>25.021904403462536</v>
      </c>
      <c r="BU4" s="50">
        <f ca="1">OFFSET(CAPACITY!$G$4,0,7*(BU$2+52-$E$2))</f>
        <v>25.325103500188167</v>
      </c>
      <c r="BV4" s="50">
        <f ca="1">OFFSET(CAPACITY!$G$4,0,7*(BV$2+52-$E$2))</f>
        <v>24.160180654873908</v>
      </c>
      <c r="BW4" s="50">
        <f ca="1">OFFSET(CAPACITY!$G$4,0,7*(BW$2+52-$E$2))</f>
        <v>21.511178020323662</v>
      </c>
      <c r="BX4" s="50">
        <f ca="1">OFFSET(CAPACITY!$G$4,0,7*(BX$2+52-$E$2))</f>
        <v>18.983455024463662</v>
      </c>
      <c r="BY4" s="50">
        <f ca="1">OFFSET(CAPACITY!$G$4,0,7*(BY$2+52-$E$2))</f>
        <v>20.240933383515227</v>
      </c>
      <c r="BZ4" s="50">
        <f ca="1">OFFSET(CAPACITY!$G$4,0,7*(BZ$2+52-$E$2))</f>
        <v>20.442002258185909</v>
      </c>
      <c r="CA4" s="50">
        <f ca="1">OFFSET(CAPACITY!$G$4,0,7*(CA$2+52-$E$2))</f>
        <v>17.872788859616097</v>
      </c>
      <c r="CB4" s="50">
        <f ca="1">OFFSET(CAPACITY!$G$4,0,7*(CB$2+52-$E$2))</f>
        <v>24.160180654873908</v>
      </c>
      <c r="CC4" s="50">
        <f ca="1">OFFSET(CAPACITY!$G$4,0,7*(CC$2+52-$E$2))</f>
        <v>23.23462551750092</v>
      </c>
      <c r="CD4" s="50">
        <f ca="1">OFFSET(CAPACITY!$G$4,0,7*(CD$2+52-$E$2))</f>
        <v>24.785728264960465</v>
      </c>
      <c r="CE4" s="50">
        <f ca="1">OFFSET(CAPACITY!$G$4,0,7*(CE$2+52-$E$2))</f>
        <v>25.644260444109882</v>
      </c>
      <c r="CF4" s="50">
        <f ca="1">OFFSET(CAPACITY!$G$4,0,7*(CF$2+52-$E$2))</f>
        <v>24.399548362815185</v>
      </c>
      <c r="CG4" s="50">
        <f ca="1">OFFSET(CAPACITY!$G$4,0,7*(CG$2+52-$E$2))</f>
        <v>22.037786977794493</v>
      </c>
      <c r="CH4" s="50">
        <f ca="1">OFFSET(CAPACITY!$G$4,0,7*(CH$2+52-$E$2))</f>
        <v>22.77184794881444</v>
      </c>
      <c r="CI4" s="50">
        <f ca="1">OFFSET(CAPACITY!$G$4,0,7*(CI$2+52-$E$2))</f>
        <v>23.106962739932239</v>
      </c>
      <c r="CJ4" s="54">
        <f ca="1">OFFSET(CAPACITY!$G$4,0,7*(CJ$2+52-$E$2))</f>
        <v>24.75062100112908</v>
      </c>
      <c r="CK4" s="54">
        <f ca="1">OFFSET(CAPACITY!$G$4,0,7*(CK$2+52-$E$2))</f>
        <v>25.59638690252163</v>
      </c>
      <c r="CL4" s="54">
        <f ca="1">OFFSET(CAPACITY!$G$4,0,7*(CL$2+52-$E$2))</f>
        <v>25.70809183289423</v>
      </c>
      <c r="CM4" s="54">
        <f ca="1">OFFSET(CAPACITY!$G$4,0,7*(CM$2+52-$E$2))</f>
        <v>25.516597666541202</v>
      </c>
      <c r="CN4" s="89">
        <f ca="1">OFFSET(CAPACITY!$G$4,0,7*(CN$2+52-$E$2))</f>
        <v>13.452465186300326</v>
      </c>
      <c r="CO4" s="204">
        <f ca="1">OFFSET(CAPACITY!$G$4,0,7*(CO$2+52-$E$2))</f>
        <v>26.154911554384633</v>
      </c>
      <c r="CP4" s="50">
        <f ca="1">OFFSET(CAPACITY!$G$4,0,7*(CP$2+52-$E$2))</f>
        <v>25.835754610462917</v>
      </c>
      <c r="CQ4" s="50">
        <f ca="1">OFFSET(CAPACITY!$G$4,0,7*(CQ$2+52-$E$2))</f>
        <v>25.468724124952942</v>
      </c>
      <c r="CR4" s="50">
        <f ca="1">OFFSET(CAPACITY!$G$4,0,7*(CR$2+52-$E$2))</f>
        <v>24.192096349266077</v>
      </c>
      <c r="CS4" s="50">
        <f ca="1">OFFSET(CAPACITY!$G$4,0,7*(CS$2+52-$E$2))</f>
        <v>24.622958223560392</v>
      </c>
      <c r="CT4" s="239">
        <f ca="1">OFFSET(CAPACITY!$G$4,0,7*(CT$2+52-$E$2))</f>
        <v>7.3406097101994678</v>
      </c>
      <c r="CU4" s="239">
        <f ca="1">OFFSET(CAPACITY!$G$4,0,7*(CU$2+52-$E$2))</f>
        <v>13.181181783966869</v>
      </c>
      <c r="CV4" s="50">
        <f ca="1">OFFSET(CAPACITY!$G$4,0,7*(CV$2+52-$E$2))</f>
        <v>17.665336846066978</v>
      </c>
      <c r="CW4" s="50">
        <f ca="1">OFFSET(CAPACITY!$G$4,0,7*(CW$2+52-$E$2))</f>
        <v>21.830334964245377</v>
      </c>
      <c r="CX4" s="50">
        <f ca="1">OFFSET(CAPACITY!$G$4,0,7*(CX$2+52-$E$2))</f>
        <v>21.830334964245377</v>
      </c>
      <c r="CY4" s="50">
        <f ca="1">OFFSET(CAPACITY!$G$4,0,7*(CY$2+52-$E$2))</f>
        <v>20.090929619872018</v>
      </c>
      <c r="CZ4" s="50">
        <f ca="1">OFFSET(CAPACITY!$G$4,0,7*(CZ$2+52-$E$2))</f>
        <v>21.622882950696258</v>
      </c>
      <c r="DA4" s="50">
        <f ca="1">OFFSET(CAPACITY!$G$4,0,7*(DA$2+52-$E$2))</f>
        <v>20.777117049303712</v>
      </c>
      <c r="DB4" s="50">
        <f ca="1">OFFSET(CAPACITY!$G$4,0,7*(DB$2+52-$E$2))</f>
        <v>21.718630033872774</v>
      </c>
      <c r="DC4" s="50">
        <f ca="1">OFFSET(CAPACITY!$G$4,0,7*(DC$2+52-$E$2))</f>
        <v>22.771847948814433</v>
      </c>
      <c r="DD4" s="50">
        <f ca="1">OFFSET(CAPACITY!$G$4,0,7*(DD$2+52-$E$2))</f>
        <v>23.697403086187414</v>
      </c>
      <c r="DE4" s="50">
        <f ca="1">OFFSET(CAPACITY!$G$4,0,7*(DE$2+52-$E$2))</f>
        <v>25.133609333835132</v>
      </c>
      <c r="DF4" s="50">
        <f ca="1">OFFSET(CAPACITY!$G$4,0,7*(DF$2+52-$E$2))</f>
        <v>24.511253293187792</v>
      </c>
      <c r="DG4" s="50">
        <f ca="1">OFFSET(CAPACITY!$G$4,0,7*(DG$2+52-$E$2))</f>
        <v>24.192096349266077</v>
      </c>
      <c r="DH4" s="50">
        <f ca="1">OFFSET(CAPACITY!$G$4,0,7*(DH$2+52-$E$2))</f>
        <v>27.48260444109896</v>
      </c>
      <c r="DI4" s="50">
        <f ca="1">OFFSET(CAPACITY!$G$4,0,7*(DI$2+52-$E$2))</f>
        <v>23.330372600677443</v>
      </c>
      <c r="DJ4" s="50">
        <f ca="1">OFFSET(CAPACITY!$G$4,0,7*(DJ$2+52-$E$2))</f>
        <v>24.176138502069993</v>
      </c>
      <c r="DK4" s="50">
        <f ca="1">OFFSET(CAPACITY!$G$4,0,7*(DK$2+52-$E$2))</f>
        <v>18.191945803537809</v>
      </c>
      <c r="DL4" s="50">
        <f ca="1">OFFSET(CAPACITY!$G$4,0,7*(DL$2+52-$E$2))</f>
        <v>13.755664283025963</v>
      </c>
      <c r="DM4" s="50">
        <f ca="1">OFFSET(CAPACITY!$G$4,0,7*(DM$2+52-$E$2))</f>
        <v>23.23462551750093</v>
      </c>
      <c r="DN4" s="50">
        <f ca="1">OFFSET(CAPACITY!$G$4,0,7*(DN$2+52-$E$2))</f>
        <v>22.708016560030096</v>
      </c>
      <c r="DO4" s="50">
        <f ca="1">OFFSET(CAPACITY!$G$4,0,7*(DO$2+52-$E$2))</f>
        <v>23.346330447873527</v>
      </c>
      <c r="DP4" s="50">
        <f ca="1">OFFSET(CAPACITY!$G$4,0,7*(DP$2+52-$E$2))</f>
        <v>24.495295445991708</v>
      </c>
      <c r="DQ4" s="50">
        <f ca="1">OFFSET(CAPACITY!$G$4,0,7*(DQ$2+52-$E$2))</f>
        <v>24.192096349266077</v>
      </c>
      <c r="DR4" s="50">
        <f ca="1">OFFSET(CAPACITY!$G$4,0,7*(DR$2+52-$E$2))</f>
        <v>24.479337598795624</v>
      </c>
      <c r="DS4" s="50">
        <f ca="1">OFFSET(CAPACITY!$G$4,0,7*(DS$2+52-$E$2))</f>
        <v>17.410011290929607</v>
      </c>
      <c r="DT4" s="50">
        <f ca="1">OFFSET(CAPACITY!$G$4,0,7*(DT$2+52-$E$2))</f>
        <v>25.021904403462536</v>
      </c>
      <c r="DU4" s="50">
        <f ca="1">OFFSET(CAPACITY!$G$4,0,7*(DU$2+52-$E$2))</f>
        <v>25.325103500188167</v>
      </c>
      <c r="DV4" s="50">
        <f ca="1">OFFSET(CAPACITY!$G$4,0,7*(DV$2+52-$E$2))</f>
        <v>24.160180654873908</v>
      </c>
      <c r="DW4" s="50">
        <f ca="1">OFFSET(CAPACITY!$G$4,0,7*(DW$2+52-$E$2))</f>
        <v>21.511178020323662</v>
      </c>
      <c r="DX4" s="50">
        <f ca="1">OFFSET(CAPACITY!$G$4,0,7*(DX$2+52-$E$2))</f>
        <v>18.983455024463662</v>
      </c>
      <c r="DY4" s="50">
        <f ca="1">OFFSET(CAPACITY!$G$4,0,7*(DY$2+52-$E$2))</f>
        <v>20.240933383515227</v>
      </c>
      <c r="DZ4" s="50">
        <f ca="1">OFFSET(CAPACITY!$G$4,0,7*(DZ$2+52-$E$2))</f>
        <v>20.442002258185909</v>
      </c>
      <c r="EA4" s="50">
        <f ca="1">OFFSET(CAPACITY!$G$4,0,7*(EA$2+52-$E$2))</f>
        <v>17.872788859616097</v>
      </c>
      <c r="EB4" s="50">
        <f ca="1">OFFSET(CAPACITY!$G$4,0,7*(EB$2+52-$E$2))</f>
        <v>24.160180654873908</v>
      </c>
      <c r="EC4" s="50">
        <f ca="1">OFFSET(CAPACITY!$G$4,0,7*(EC$2+52-$E$2))</f>
        <v>23.23462551750092</v>
      </c>
      <c r="ED4" s="50">
        <f ca="1">OFFSET(CAPACITY!$G$4,0,7*(ED$2+52-$E$2))</f>
        <v>24.785728264960465</v>
      </c>
    </row>
    <row r="5" spans="1:134" ht="9.75" customHeight="1">
      <c r="A5" s="1132"/>
      <c r="B5" s="107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0">
        <f ca="1">OFFSET(CAPACITY!$G$6,0,7*(M$2-$E$2))</f>
        <v>18.395458816160364</v>
      </c>
      <c r="N5" s="50">
        <f ca="1">OFFSET(CAPACITY!$G$6,0,7*(N$2-$E$2))</f>
        <v>18.623864704040098</v>
      </c>
      <c r="O5" s="50">
        <f ca="1">OFFSET(CAPACITY!$G$6,0,7*(O$2-$E$2))</f>
        <v>17.81565925461949</v>
      </c>
      <c r="P5" s="50">
        <f ca="1">OFFSET(CAPACITY!$G$6,0,7*(P$2-$E$2))</f>
        <v>14.196304415909811</v>
      </c>
      <c r="Q5" s="50">
        <f ca="1">OFFSET(CAPACITY!$G$6,0,7*(Q$2-$E$2))</f>
        <v>17.692671468838093</v>
      </c>
      <c r="R5" s="50">
        <f ca="1">OFFSET(CAPACITY!$G$6,0,7*(R$2-$E$2))</f>
        <v>19.853742561854069</v>
      </c>
      <c r="S5" s="50">
        <f ca="1">OFFSET(CAPACITY!$G$6,0,7*(S$2-$E$2))</f>
        <v>17.587253366739755</v>
      </c>
      <c r="T5" s="50">
        <f ca="1">OFFSET(CAPACITY!$G$6,0,7*(T$2-$E$2))</f>
        <v>16.937175070466658</v>
      </c>
      <c r="U5" s="50">
        <f ca="1">OFFSET(CAPACITY!$G$6,0,7*(U$2-$E$2))</f>
        <v>19.730754776072672</v>
      </c>
      <c r="V5" s="50">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50">
        <f ca="1">OFFSET(CAPACITY!$G$6,0,7*(AV$2+52-$E$2))</f>
        <v>14.705825242718454</v>
      </c>
      <c r="AW5" s="50">
        <f ca="1">OFFSET(CAPACITY!$G$6,0,7*(AW$2+52-$E$2))</f>
        <v>20.082148449733804</v>
      </c>
      <c r="AX5" s="50">
        <f ca="1">OFFSET(CAPACITY!$G$6,0,7*(AX$2+52-$E$2))</f>
        <v>20.082148449733804</v>
      </c>
      <c r="AY5" s="50">
        <f ca="1">OFFSET(CAPACITY!$G$6,0,7*(AY$2+52-$E$2))</f>
        <v>18.852270591919837</v>
      </c>
      <c r="AZ5" s="50">
        <f ca="1">OFFSET(CAPACITY!$G$6,0,7*(AZ$2+52-$E$2))</f>
        <v>19.027967428750404</v>
      </c>
      <c r="BA5" s="50">
        <f ca="1">OFFSET(CAPACITY!$G$6,0,7*(BA$2+52-$E$2))</f>
        <v>17.270999060444733</v>
      </c>
      <c r="BB5" s="50">
        <f ca="1">OFFSET(CAPACITY!$G$6,0,7*(BB$2+52-$E$2))</f>
        <v>15.074788600062645</v>
      </c>
      <c r="BC5" s="50">
        <f ca="1">OFFSET(CAPACITY!$G$6,0,7*(BC$2+52-$E$2))</f>
        <v>17.411556529909188</v>
      </c>
      <c r="BD5" s="50">
        <f ca="1">OFFSET(CAPACITY!$G$6,0,7*(BD$2+52-$E$2))</f>
        <v>19.273943000313196</v>
      </c>
      <c r="BE5" s="50">
        <f ca="1">OFFSET(CAPACITY!$G$6,0,7*(BE$2+52-$E$2))</f>
        <v>18.694143438772326</v>
      </c>
      <c r="BF5" s="50">
        <f ca="1">OFFSET(CAPACITY!$G$6,0,7*(BF$2+52-$E$2))</f>
        <v>19.502348888192934</v>
      </c>
      <c r="BG5" s="50">
        <f ca="1">OFFSET(CAPACITY!$G$6,0,7*(BG$2+52-$E$2))</f>
        <v>17.86836830566866</v>
      </c>
      <c r="BH5" s="50">
        <f ca="1">OFFSET(CAPACITY!$G$6,0,7*(BH$2+52-$E$2))</f>
        <v>17.991356091450058</v>
      </c>
      <c r="BI5" s="50">
        <f ca="1">OFFSET(CAPACITY!$G$6,0,7*(BI$2+52-$E$2))</f>
        <v>17.86836830566866</v>
      </c>
      <c r="BJ5" s="50">
        <f ca="1">OFFSET(CAPACITY!$G$6,0,7*(BJ$2+52-$E$2))</f>
        <v>19.976730347635467</v>
      </c>
      <c r="BK5" s="50">
        <f ca="1">OFFSET(CAPACITY!$G$6,0,7*(BK$2+52-$E$2))</f>
        <v>14.47741935483872</v>
      </c>
      <c r="BL5" s="50">
        <f ca="1">OFFSET(CAPACITY!$G$6,0,7*(BL$2+52-$E$2))</f>
        <v>8.7497024741622358</v>
      </c>
      <c r="BM5" s="50">
        <f ca="1">OFFSET(CAPACITY!$G$6,0,7*(BM$2+52-$E$2))</f>
        <v>17.745380519887263</v>
      </c>
      <c r="BN5" s="50">
        <f ca="1">OFFSET(CAPACITY!$G$6,0,7*(BN$2+52-$E$2))</f>
        <v>20.082148449733804</v>
      </c>
      <c r="BO5" s="50">
        <f ca="1">OFFSET(CAPACITY!$G$6,0,7*(BO$2+52-$E$2))</f>
        <v>19.379361102411536</v>
      </c>
      <c r="BP5" s="50">
        <f ca="1">OFFSET(CAPACITY!$G$6,0,7*(BP$2+52-$E$2))</f>
        <v>17.991356091450058</v>
      </c>
      <c r="BQ5" s="50">
        <f ca="1">OFFSET(CAPACITY!$G$6,0,7*(BQ$2+52-$E$2))</f>
        <v>17.745380519887263</v>
      </c>
      <c r="BR5" s="50">
        <f ca="1">OFFSET(CAPACITY!$G$6,0,7*(BR$2+52-$E$2))</f>
        <v>18.448167867209534</v>
      </c>
      <c r="BS5" s="50">
        <f ca="1">OFFSET(CAPACITY!$G$6,0,7*(BS$2+52-$E$2))</f>
        <v>10.576949577200132</v>
      </c>
      <c r="BT5" s="50">
        <f ca="1">OFFSET(CAPACITY!$G$6,0,7*(BT$2+52-$E$2))</f>
        <v>16.70876918258692</v>
      </c>
      <c r="BU5" s="50">
        <f ca="1">OFFSET(CAPACITY!$G$6,0,7*(BU$2+52-$E$2))</f>
        <v>17.28856874412779</v>
      </c>
      <c r="BV5" s="50">
        <f ca="1">OFFSET(CAPACITY!$G$6,0,7*(BV$2+52-$E$2))</f>
        <v>17.393986846226131</v>
      </c>
      <c r="BW5" s="50">
        <f ca="1">OFFSET(CAPACITY!$G$6,0,7*(BW$2+52-$E$2))</f>
        <v>16.585781396805519</v>
      </c>
      <c r="BX5" s="50">
        <f ca="1">OFFSET(CAPACITY!$G$6,0,7*(BX$2+52-$E$2))</f>
        <v>18.086232383338565</v>
      </c>
      <c r="BY5" s="50">
        <f ca="1">OFFSET(CAPACITY!$G$6,0,7*(BY$2+52-$E$2))</f>
        <v>18.581697463200761</v>
      </c>
      <c r="BZ5" s="50">
        <f ca="1">OFFSET(CAPACITY!$G$6,0,7*(BZ$2+52-$E$2))</f>
        <v>18.34274976511119</v>
      </c>
      <c r="CA5" s="50">
        <f ca="1">OFFSET(CAPACITY!$G$6,0,7*(CA$2+52-$E$2))</f>
        <v>11.595991230817422</v>
      </c>
      <c r="CB5" s="50">
        <f ca="1">OFFSET(CAPACITY!$G$6,0,7*(CB$2+52-$E$2))</f>
        <v>18.92254932665206</v>
      </c>
      <c r="CC5" s="50">
        <f ca="1">OFFSET(CAPACITY!$G$6,0,7*(CC$2+52-$E$2))</f>
        <v>18.88740995928595</v>
      </c>
      <c r="CD5" s="50">
        <f ca="1">OFFSET(CAPACITY!$G$6,0,7*(CD$2+52-$E$2))</f>
        <v>18.462223614155977</v>
      </c>
      <c r="CE5" s="50">
        <f ca="1">OFFSET(CAPACITY!$G$6,0,7*(CE$2+52-$E$2))</f>
        <v>16.937175070466655</v>
      </c>
      <c r="CF5" s="50">
        <f ca="1">OFFSET(CAPACITY!$G$6,0,7*(CF$2+52-$E$2))</f>
        <v>17.025023488881942</v>
      </c>
      <c r="CG5" s="50">
        <f ca="1">OFFSET(CAPACITY!$G$6,0,7*(CG$2+52-$E$2))</f>
        <v>16.585781396805519</v>
      </c>
      <c r="CH5" s="50">
        <f ca="1">OFFSET(CAPACITY!$G$6,0,7*(CH$2+52-$E$2))</f>
        <v>19.273943000313196</v>
      </c>
      <c r="CI5" s="50">
        <f ca="1">OFFSET(CAPACITY!$G$6,0,7*(CI$2+52-$E$2))</f>
        <v>17.956216724083944</v>
      </c>
      <c r="CJ5" s="54">
        <f ca="1">OFFSET(CAPACITY!$G$6,0,7*(CJ$2+52-$E$2))</f>
        <v>18.219761979329792</v>
      </c>
      <c r="CK5" s="54">
        <f ca="1">OFFSET(CAPACITY!$G$6,0,7*(CK$2+52-$E$2))</f>
        <v>17.973786407767001</v>
      </c>
      <c r="CL5" s="54">
        <f ca="1">OFFSET(CAPACITY!$G$6,0,7*(CL$2+52-$E$2))</f>
        <v>16.462793611024125</v>
      </c>
      <c r="CM5" s="54">
        <f ca="1">OFFSET(CAPACITY!$G$6,0,7*(CM$2+52-$E$2))</f>
        <v>16.339805825242728</v>
      </c>
      <c r="CN5" s="89">
        <f ca="1">OFFSET(CAPACITY!$G$6,0,7*(CN$2+52-$E$2))</f>
        <v>7.4495458816160403</v>
      </c>
      <c r="CO5" s="204">
        <f ca="1">OFFSET(CAPACITY!$G$6,0,7*(CO$2+52-$E$2))</f>
        <v>16.339805825242728</v>
      </c>
      <c r="CP5" s="50">
        <f ca="1">OFFSET(CAPACITY!$G$6,0,7*(CP$2+52-$E$2))</f>
        <v>17.973786407767001</v>
      </c>
      <c r="CQ5" s="50">
        <f ca="1">OFFSET(CAPACITY!$G$6,0,7*(CQ$2+52-$E$2))</f>
        <v>16.339805825242728</v>
      </c>
      <c r="CR5" s="50">
        <f ca="1">OFFSET(CAPACITY!$G$6,0,7*(CR$2+52-$E$2))</f>
        <v>17.393986846226127</v>
      </c>
      <c r="CS5" s="50">
        <f ca="1">OFFSET(CAPACITY!$G$6,0,7*(CS$2+52-$E$2))</f>
        <v>15.63701847792046</v>
      </c>
      <c r="CT5" s="239">
        <f ca="1">OFFSET(CAPACITY!$G$6,0,7*(CT$2+52-$E$2))</f>
        <v>4.9195114312558763</v>
      </c>
      <c r="CU5" s="239">
        <f ca="1">OFFSET(CAPACITY!$G$6,0,7*(CU$2+52-$E$2))</f>
        <v>12.281208894456631</v>
      </c>
      <c r="CV5" s="50">
        <f ca="1">OFFSET(CAPACITY!$G$6,0,7*(CV$2+52-$E$2))</f>
        <v>14.705825242718454</v>
      </c>
      <c r="CW5" s="50">
        <f ca="1">OFFSET(CAPACITY!$G$6,0,7*(CW$2+52-$E$2))</f>
        <v>20.082148449733804</v>
      </c>
      <c r="CX5" s="50">
        <f ca="1">OFFSET(CAPACITY!$G$6,0,7*(CX$2+52-$E$2))</f>
        <v>20.082148449733804</v>
      </c>
      <c r="CY5" s="50">
        <f ca="1">OFFSET(CAPACITY!$G$6,0,7*(CY$2+52-$E$2))</f>
        <v>18.852270591919837</v>
      </c>
      <c r="CZ5" s="50">
        <f ca="1">OFFSET(CAPACITY!$G$6,0,7*(CZ$2+52-$E$2))</f>
        <v>19.027967428750404</v>
      </c>
      <c r="DA5" s="50">
        <f ca="1">OFFSET(CAPACITY!$G$6,0,7*(DA$2+52-$E$2))</f>
        <v>17.270999060444733</v>
      </c>
      <c r="DB5" s="50">
        <f ca="1">OFFSET(CAPACITY!$G$6,0,7*(DB$2+52-$E$2))</f>
        <v>15.074788600062645</v>
      </c>
      <c r="DC5" s="50">
        <f ca="1">OFFSET(CAPACITY!$G$6,0,7*(DC$2+52-$E$2))</f>
        <v>17.411556529909188</v>
      </c>
      <c r="DD5" s="50">
        <f ca="1">OFFSET(CAPACITY!$G$6,0,7*(DD$2+52-$E$2))</f>
        <v>19.273943000313196</v>
      </c>
      <c r="DE5" s="50">
        <f ca="1">OFFSET(CAPACITY!$G$6,0,7*(DE$2+52-$E$2))</f>
        <v>18.694143438772326</v>
      </c>
      <c r="DF5" s="50">
        <f ca="1">OFFSET(CAPACITY!$G$6,0,7*(DF$2+52-$E$2))</f>
        <v>19.502348888192934</v>
      </c>
      <c r="DG5" s="50">
        <f ca="1">OFFSET(CAPACITY!$G$6,0,7*(DG$2+52-$E$2))</f>
        <v>17.86836830566866</v>
      </c>
      <c r="DH5" s="50">
        <f ca="1">OFFSET(CAPACITY!$G$6,0,7*(DH$2+52-$E$2))</f>
        <v>17.991356091450058</v>
      </c>
      <c r="DI5" s="50">
        <f ca="1">OFFSET(CAPACITY!$G$6,0,7*(DI$2+52-$E$2))</f>
        <v>17.86836830566866</v>
      </c>
      <c r="DJ5" s="50">
        <f ca="1">OFFSET(CAPACITY!$G$6,0,7*(DJ$2+52-$E$2))</f>
        <v>19.976730347635467</v>
      </c>
      <c r="DK5" s="50">
        <f ca="1">OFFSET(CAPACITY!$G$6,0,7*(DK$2+52-$E$2))</f>
        <v>14.47741935483872</v>
      </c>
      <c r="DL5" s="50">
        <f ca="1">OFFSET(CAPACITY!$G$6,0,7*(DL$2+52-$E$2))</f>
        <v>8.7497024741622358</v>
      </c>
      <c r="DM5" s="50">
        <f ca="1">OFFSET(CAPACITY!$G$6,0,7*(DM$2+52-$E$2))</f>
        <v>17.745380519887263</v>
      </c>
      <c r="DN5" s="50">
        <f ca="1">OFFSET(CAPACITY!$G$6,0,7*(DN$2+52-$E$2))</f>
        <v>20.082148449733804</v>
      </c>
      <c r="DO5" s="50">
        <f ca="1">OFFSET(CAPACITY!$G$6,0,7*(DO$2+52-$E$2))</f>
        <v>19.379361102411536</v>
      </c>
      <c r="DP5" s="50">
        <f ca="1">OFFSET(CAPACITY!$G$6,0,7*(DP$2+52-$E$2))</f>
        <v>17.991356091450058</v>
      </c>
      <c r="DQ5" s="50">
        <f ca="1">OFFSET(CAPACITY!$G$6,0,7*(DQ$2+52-$E$2))</f>
        <v>17.745380519887263</v>
      </c>
      <c r="DR5" s="50">
        <f ca="1">OFFSET(CAPACITY!$G$6,0,7*(DR$2+52-$E$2))</f>
        <v>18.448167867209534</v>
      </c>
      <c r="DS5" s="50">
        <f ca="1">OFFSET(CAPACITY!$G$6,0,7*(DS$2+52-$E$2))</f>
        <v>10.576949577200132</v>
      </c>
      <c r="DT5" s="50">
        <f ca="1">OFFSET(CAPACITY!$G$6,0,7*(DT$2+52-$E$2))</f>
        <v>16.70876918258692</v>
      </c>
      <c r="DU5" s="50">
        <f ca="1">OFFSET(CAPACITY!$G$6,0,7*(DU$2+52-$E$2))</f>
        <v>17.28856874412779</v>
      </c>
      <c r="DV5" s="50">
        <f ca="1">OFFSET(CAPACITY!$G$6,0,7*(DV$2+52-$E$2))</f>
        <v>17.393986846226131</v>
      </c>
      <c r="DW5" s="50">
        <f ca="1">OFFSET(CAPACITY!$G$6,0,7*(DW$2+52-$E$2))</f>
        <v>16.585781396805519</v>
      </c>
      <c r="DX5" s="50">
        <f ca="1">OFFSET(CAPACITY!$G$6,0,7*(DX$2+52-$E$2))</f>
        <v>18.086232383338565</v>
      </c>
      <c r="DY5" s="50">
        <f ca="1">OFFSET(CAPACITY!$G$6,0,7*(DY$2+52-$E$2))</f>
        <v>18.581697463200761</v>
      </c>
      <c r="DZ5" s="50">
        <f ca="1">OFFSET(CAPACITY!$G$6,0,7*(DZ$2+52-$E$2))</f>
        <v>18.34274976511119</v>
      </c>
      <c r="EA5" s="50">
        <f ca="1">OFFSET(CAPACITY!$G$6,0,7*(EA$2+52-$E$2))</f>
        <v>11.595991230817422</v>
      </c>
      <c r="EB5" s="50">
        <f ca="1">OFFSET(CAPACITY!$G$6,0,7*(EB$2+52-$E$2))</f>
        <v>18.92254932665206</v>
      </c>
      <c r="EC5" s="50">
        <f ca="1">OFFSET(CAPACITY!$G$6,0,7*(EC$2+52-$E$2))</f>
        <v>18.88740995928595</v>
      </c>
      <c r="ED5" s="50">
        <f ca="1">OFFSET(CAPACITY!$G$6,0,7*(ED$2+52-$E$2))</f>
        <v>18.462223614155977</v>
      </c>
    </row>
    <row r="6" spans="1:134" ht="9.75" customHeight="1">
      <c r="A6" s="1132"/>
      <c r="B6" s="107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0">
        <f ca="1">OFFSET(CAPACITY!$G$8,0,7*(M$2-$E$2))</f>
        <v>8.1374999999999993</v>
      </c>
      <c r="N6" s="50">
        <f ca="1">OFFSET(CAPACITY!$G$8,0,7*(N$2-$E$2))</f>
        <v>7.21</v>
      </c>
      <c r="O6" s="50">
        <f ca="1">OFFSET(CAPACITY!$G$8,0,7*(O$2-$E$2))</f>
        <v>7.4374999999999991</v>
      </c>
      <c r="P6" s="50">
        <f ca="1">OFFSET(CAPACITY!$G$8,0,7*(P$2-$E$2))</f>
        <v>5.3549999999999995</v>
      </c>
      <c r="Q6" s="50">
        <f ca="1">OFFSET(CAPACITY!$G$8,0,7*(Q$2-$E$2))</f>
        <v>7.4374999999999991</v>
      </c>
      <c r="R6" s="50">
        <f ca="1">OFFSET(CAPACITY!$G$8,0,7*(R$2-$E$2))</f>
        <v>7.91</v>
      </c>
      <c r="S6" s="50">
        <f ca="1">OFFSET(CAPACITY!$G$8,0,7*(S$2-$E$2))</f>
        <v>8.1374999999999993</v>
      </c>
      <c r="T6" s="50">
        <f ca="1">OFFSET(CAPACITY!$G$8,0,7*(T$2-$E$2))</f>
        <v>7.7874999999999996</v>
      </c>
      <c r="U6" s="50">
        <f ca="1">OFFSET(CAPACITY!$G$8,0,7*(U$2-$E$2))</f>
        <v>8.1374999999999993</v>
      </c>
      <c r="V6" s="50">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50">
        <f ca="1">OFFSET(CAPACITY!$G$8,0,7*(AV$2+52-$E$2))</f>
        <v>6.0374999999999996</v>
      </c>
      <c r="AW6" s="50">
        <f ca="1">OFFSET(CAPACITY!$G$8,0,7*(AW$2+52-$E$2))</f>
        <v>7.9099999999999984</v>
      </c>
      <c r="AX6" s="50">
        <f ca="1">OFFSET(CAPACITY!$G$8,0,7*(AX$2+52-$E$2))</f>
        <v>7.21</v>
      </c>
      <c r="AY6" s="50">
        <f ca="1">OFFSET(CAPACITY!$G$8,0,7*(AY$2+52-$E$2))</f>
        <v>6.86</v>
      </c>
      <c r="AZ6" s="50">
        <f ca="1">OFFSET(CAPACITY!$G$8,0,7*(AZ$2+52-$E$2))</f>
        <v>6.7374999999999998</v>
      </c>
      <c r="BA6" s="50">
        <f ca="1">OFFSET(CAPACITY!$G$8,0,7*(BA$2+52-$E$2))</f>
        <v>6.16</v>
      </c>
      <c r="BB6" s="50">
        <f ca="1">OFFSET(CAPACITY!$G$8,0,7*(BB$2+52-$E$2))</f>
        <v>7.5599999999999987</v>
      </c>
      <c r="BC6" s="50">
        <f ca="1">OFFSET(CAPACITY!$G$8,0,7*(BC$2+52-$E$2))</f>
        <v>7.7874999999999996</v>
      </c>
      <c r="BD6" s="50">
        <f ca="1">OFFSET(CAPACITY!$G$8,0,7*(BD$2+52-$E$2))</f>
        <v>7.0874999999999995</v>
      </c>
      <c r="BE6" s="50">
        <f ca="1">OFFSET(CAPACITY!$G$8,0,7*(BE$2+52-$E$2))</f>
        <v>7.7874999999999996</v>
      </c>
      <c r="BF6" s="50">
        <f ca="1">OFFSET(CAPACITY!$G$8,0,7*(BF$2+52-$E$2))</f>
        <v>8.1374999999999993</v>
      </c>
      <c r="BG6" s="50">
        <f ca="1">OFFSET(CAPACITY!$G$8,0,7*(BG$2+52-$E$2))</f>
        <v>8.1374999999999993</v>
      </c>
      <c r="BH6" s="50">
        <f ca="1">OFFSET(CAPACITY!$G$8,0,7*(BH$2+52-$E$2))</f>
        <v>8.1374999999999993</v>
      </c>
      <c r="BI6" s="50">
        <f ca="1">OFFSET(CAPACITY!$G$8,0,7*(BI$2+52-$E$2))</f>
        <v>8.1374999999999993</v>
      </c>
      <c r="BJ6" s="50">
        <f ca="1">OFFSET(CAPACITY!$G$8,0,7*(BJ$2+52-$E$2))</f>
        <v>8.1374999999999993</v>
      </c>
      <c r="BK6" s="50">
        <f ca="1">OFFSET(CAPACITY!$G$8,0,7*(BK$2+52-$E$2))</f>
        <v>4.9875000000000007</v>
      </c>
      <c r="BL6" s="50">
        <f ca="1">OFFSET(CAPACITY!$G$8,0,7*(BL$2+52-$E$2))</f>
        <v>4.1999999999999993</v>
      </c>
      <c r="BM6" s="50">
        <f ca="1">OFFSET(CAPACITY!$G$8,0,7*(BM$2+52-$E$2))</f>
        <v>5.1100000000000003</v>
      </c>
      <c r="BN6" s="50">
        <f ca="1">OFFSET(CAPACITY!$G$8,0,7*(BN$2+52-$E$2))</f>
        <v>6.3874999999999993</v>
      </c>
      <c r="BO6" s="50">
        <f ca="1">OFFSET(CAPACITY!$G$8,0,7*(BO$2+52-$E$2))</f>
        <v>7.7874999999999996</v>
      </c>
      <c r="BP6" s="50">
        <f ca="1">OFFSET(CAPACITY!$G$8,0,7*(BP$2+52-$E$2))</f>
        <v>7.7874999999999996</v>
      </c>
      <c r="BQ6" s="50">
        <f ca="1">OFFSET(CAPACITY!$G$8,0,7*(BQ$2+52-$E$2))</f>
        <v>8.1374999999999993</v>
      </c>
      <c r="BR6" s="50">
        <f ca="1">OFFSET(CAPACITY!$G$8,0,7*(BR$2+52-$E$2))</f>
        <v>8.1374999999999993</v>
      </c>
      <c r="BS6" s="50">
        <f ca="1">OFFSET(CAPACITY!$G$8,0,7*(BS$2+52-$E$2))</f>
        <v>6.16</v>
      </c>
      <c r="BT6" s="50">
        <f ca="1">OFFSET(CAPACITY!$G$8,0,7*(BT$2+52-$E$2))</f>
        <v>8.1374999999999993</v>
      </c>
      <c r="BU6" s="50">
        <f ca="1">OFFSET(CAPACITY!$G$8,0,7*(BU$2+52-$E$2))</f>
        <v>8.1374999999999993</v>
      </c>
      <c r="BV6" s="50">
        <f ca="1">OFFSET(CAPACITY!$G$8,0,7*(BV$2+52-$E$2))</f>
        <v>7.9099999999999984</v>
      </c>
      <c r="BW6" s="50">
        <f ca="1">OFFSET(CAPACITY!$G$8,0,7*(BW$2+52-$E$2))</f>
        <v>6.16</v>
      </c>
      <c r="BX6" s="50">
        <f ca="1">OFFSET(CAPACITY!$G$8,0,7*(BX$2+52-$E$2))</f>
        <v>6.16</v>
      </c>
      <c r="BY6" s="50">
        <f ca="1">OFFSET(CAPACITY!$G$8,0,7*(BY$2+52-$E$2))</f>
        <v>8.1374999999999993</v>
      </c>
      <c r="BZ6" s="50">
        <f ca="1">OFFSET(CAPACITY!$G$8,0,7*(BZ$2+52-$E$2))</f>
        <v>8.1374999999999993</v>
      </c>
      <c r="CA6" s="50">
        <f ca="1">OFFSET(CAPACITY!$G$8,0,7*(CA$2+52-$E$2))</f>
        <v>5.6</v>
      </c>
      <c r="CB6" s="50">
        <f ca="1">OFFSET(CAPACITY!$G$8,0,7*(CB$2+52-$E$2))</f>
        <v>8.1374999999999993</v>
      </c>
      <c r="CC6" s="50">
        <f ca="1">OFFSET(CAPACITY!$G$8,0,7*(CC$2+52-$E$2))</f>
        <v>8.1374999999999993</v>
      </c>
      <c r="CD6" s="50">
        <f ca="1">OFFSET(CAPACITY!$G$8,0,7*(CD$2+52-$E$2))</f>
        <v>8.1374999999999993</v>
      </c>
      <c r="CE6" s="50">
        <f ca="1">OFFSET(CAPACITY!$G$8,0,7*(CE$2+52-$E$2))</f>
        <v>8.1374999999999993</v>
      </c>
      <c r="CF6" s="50">
        <f ca="1">OFFSET(CAPACITY!$G$8,0,7*(CF$2+52-$E$2))</f>
        <v>8.1374999999999993</v>
      </c>
      <c r="CG6" s="50">
        <f ca="1">OFFSET(CAPACITY!$G$8,0,7*(CG$2+52-$E$2))</f>
        <v>7.7874999999999996</v>
      </c>
      <c r="CH6" s="50">
        <f ca="1">OFFSET(CAPACITY!$G$8,0,7*(CH$2+52-$E$2))</f>
        <v>8.1374999999999993</v>
      </c>
      <c r="CI6" s="50">
        <f ca="1">OFFSET(CAPACITY!$G$8,0,7*(CI$2+52-$E$2))</f>
        <v>8.1374999999999993</v>
      </c>
      <c r="CJ6" s="54">
        <f ca="1">OFFSET(CAPACITY!$G$8,0,7*(CJ$2+52-$E$2))</f>
        <v>8.1374999999999993</v>
      </c>
      <c r="CK6" s="54">
        <f ca="1">OFFSET(CAPACITY!$G$8,0,7*(CK$2+52-$E$2))</f>
        <v>8.1374999999999993</v>
      </c>
      <c r="CL6" s="54">
        <f ca="1">OFFSET(CAPACITY!$G$8,0,7*(CL$2+52-$E$2))</f>
        <v>7.5599999999999987</v>
      </c>
      <c r="CM6" s="54">
        <f ca="1">OFFSET(CAPACITY!$G$8,0,7*(CM$2+52-$E$2))</f>
        <v>7.7874999999999996</v>
      </c>
      <c r="CN6" s="89">
        <f ca="1">OFFSET(CAPACITY!$G$8,0,7*(CN$2+52-$E$2))</f>
        <v>3.9375000000000004</v>
      </c>
      <c r="CO6" s="204">
        <f ca="1">OFFSET(CAPACITY!$G$8,0,7*(CO$2+52-$E$2))</f>
        <v>8.1374999999999993</v>
      </c>
      <c r="CP6" s="50">
        <f ca="1">OFFSET(CAPACITY!$G$8,0,7*(CP$2+52-$E$2))</f>
        <v>7.5599999999999987</v>
      </c>
      <c r="CQ6" s="50">
        <f ca="1">OFFSET(CAPACITY!$G$8,0,7*(CQ$2+52-$E$2))</f>
        <v>7.7874999999999996</v>
      </c>
      <c r="CR6" s="50">
        <f ca="1">OFFSET(CAPACITY!$G$8,0,7*(CR$2+52-$E$2))</f>
        <v>8.1374999999999993</v>
      </c>
      <c r="CS6" s="50">
        <f ca="1">OFFSET(CAPACITY!$G$8,0,7*(CS$2+52-$E$2))</f>
        <v>8.1374999999999993</v>
      </c>
      <c r="CT6" s="239">
        <f ca="1">OFFSET(CAPACITY!$G$8,0,7*(CT$2+52-$E$2))</f>
        <v>3.15</v>
      </c>
      <c r="CU6" s="239">
        <f ca="1">OFFSET(CAPACITY!$G$8,0,7*(CU$2+52-$E$2))</f>
        <v>3.4825000000000004</v>
      </c>
      <c r="CV6" s="50">
        <f ca="1">OFFSET(CAPACITY!$G$8,0,7*(CV$2+52-$E$2))</f>
        <v>6.0374999999999996</v>
      </c>
      <c r="CW6" s="50">
        <f ca="1">OFFSET(CAPACITY!$G$8,0,7*(CW$2+52-$E$2))</f>
        <v>7.9099999999999984</v>
      </c>
      <c r="CX6" s="50">
        <f ca="1">OFFSET(CAPACITY!$G$8,0,7*(CX$2+52-$E$2))</f>
        <v>7.21</v>
      </c>
      <c r="CY6" s="50">
        <f ca="1">OFFSET(CAPACITY!$G$8,0,7*(CY$2+52-$E$2))</f>
        <v>6.86</v>
      </c>
      <c r="CZ6" s="50">
        <f ca="1">OFFSET(CAPACITY!$G$8,0,7*(CZ$2+52-$E$2))</f>
        <v>6.7374999999999998</v>
      </c>
      <c r="DA6" s="50">
        <f ca="1">OFFSET(CAPACITY!$G$8,0,7*(DA$2+52-$E$2))</f>
        <v>6.16</v>
      </c>
      <c r="DB6" s="50">
        <f ca="1">OFFSET(CAPACITY!$G$8,0,7*(DB$2+52-$E$2))</f>
        <v>7.5599999999999987</v>
      </c>
      <c r="DC6" s="50">
        <f ca="1">OFFSET(CAPACITY!$G$8,0,7*(DC$2+52-$E$2))</f>
        <v>7.7874999999999996</v>
      </c>
      <c r="DD6" s="50">
        <f ca="1">OFFSET(CAPACITY!$G$8,0,7*(DD$2+52-$E$2))</f>
        <v>7.0874999999999995</v>
      </c>
      <c r="DE6" s="50">
        <f ca="1">OFFSET(CAPACITY!$G$8,0,7*(DE$2+52-$E$2))</f>
        <v>7.7874999999999996</v>
      </c>
      <c r="DF6" s="50">
        <f ca="1">OFFSET(CAPACITY!$G$8,0,7*(DF$2+52-$E$2))</f>
        <v>8.1374999999999993</v>
      </c>
      <c r="DG6" s="50">
        <f ca="1">OFFSET(CAPACITY!$G$8,0,7*(DG$2+52-$E$2))</f>
        <v>8.1374999999999993</v>
      </c>
      <c r="DH6" s="50">
        <f ca="1">OFFSET(CAPACITY!$G$8,0,7*(DH$2+52-$E$2))</f>
        <v>8.1374999999999993</v>
      </c>
      <c r="DI6" s="50">
        <f ca="1">OFFSET(CAPACITY!$G$8,0,7*(DI$2+52-$E$2))</f>
        <v>8.1374999999999993</v>
      </c>
      <c r="DJ6" s="50">
        <f ca="1">OFFSET(CAPACITY!$G$8,0,7*(DJ$2+52-$E$2))</f>
        <v>8.1374999999999993</v>
      </c>
      <c r="DK6" s="50">
        <f ca="1">OFFSET(CAPACITY!$G$8,0,7*(DK$2+52-$E$2))</f>
        <v>4.9875000000000007</v>
      </c>
      <c r="DL6" s="50">
        <f ca="1">OFFSET(CAPACITY!$G$8,0,7*(DL$2+52-$E$2))</f>
        <v>4.1999999999999993</v>
      </c>
      <c r="DM6" s="50">
        <f ca="1">OFFSET(CAPACITY!$G$8,0,7*(DM$2+52-$E$2))</f>
        <v>5.1100000000000003</v>
      </c>
      <c r="DN6" s="50">
        <f ca="1">OFFSET(CAPACITY!$G$8,0,7*(DN$2+52-$E$2))</f>
        <v>6.3874999999999993</v>
      </c>
      <c r="DO6" s="50">
        <f ca="1">OFFSET(CAPACITY!$G$8,0,7*(DO$2+52-$E$2))</f>
        <v>7.7874999999999996</v>
      </c>
      <c r="DP6" s="50">
        <f ca="1">OFFSET(CAPACITY!$G$8,0,7*(DP$2+52-$E$2))</f>
        <v>7.7874999999999996</v>
      </c>
      <c r="DQ6" s="50">
        <f ca="1">OFFSET(CAPACITY!$G$8,0,7*(DQ$2+52-$E$2))</f>
        <v>8.1374999999999993</v>
      </c>
      <c r="DR6" s="50">
        <f ca="1">OFFSET(CAPACITY!$G$8,0,7*(DR$2+52-$E$2))</f>
        <v>8.1374999999999993</v>
      </c>
      <c r="DS6" s="50">
        <f ca="1">OFFSET(CAPACITY!$G$8,0,7*(DS$2+52-$E$2))</f>
        <v>6.16</v>
      </c>
      <c r="DT6" s="50">
        <f ca="1">OFFSET(CAPACITY!$G$8,0,7*(DT$2+52-$E$2))</f>
        <v>8.1374999999999993</v>
      </c>
      <c r="DU6" s="50">
        <f ca="1">OFFSET(CAPACITY!$G$8,0,7*(DU$2+52-$E$2))</f>
        <v>8.1374999999999993</v>
      </c>
      <c r="DV6" s="50">
        <f ca="1">OFFSET(CAPACITY!$G$8,0,7*(DV$2+52-$E$2))</f>
        <v>7.9099999999999984</v>
      </c>
      <c r="DW6" s="50">
        <f ca="1">OFFSET(CAPACITY!$G$8,0,7*(DW$2+52-$E$2))</f>
        <v>6.16</v>
      </c>
      <c r="DX6" s="50">
        <f ca="1">OFFSET(CAPACITY!$G$8,0,7*(DX$2+52-$E$2))</f>
        <v>6.16</v>
      </c>
      <c r="DY6" s="50">
        <f ca="1">OFFSET(CAPACITY!$G$8,0,7*(DY$2+52-$E$2))</f>
        <v>8.1374999999999993</v>
      </c>
      <c r="DZ6" s="50">
        <f ca="1">OFFSET(CAPACITY!$G$8,0,7*(DZ$2+52-$E$2))</f>
        <v>8.1374999999999993</v>
      </c>
      <c r="EA6" s="50">
        <f ca="1">OFFSET(CAPACITY!$G$8,0,7*(EA$2+52-$E$2))</f>
        <v>5.6</v>
      </c>
      <c r="EB6" s="50">
        <f ca="1">OFFSET(CAPACITY!$G$8,0,7*(EB$2+52-$E$2))</f>
        <v>8.1374999999999993</v>
      </c>
      <c r="EC6" s="50">
        <f ca="1">OFFSET(CAPACITY!$G$8,0,7*(EC$2+52-$E$2))</f>
        <v>8.1374999999999993</v>
      </c>
      <c r="ED6" s="50">
        <f ca="1">OFFSET(CAPACITY!$G$8,0,7*(ED$2+52-$E$2))</f>
        <v>8.1374999999999993</v>
      </c>
    </row>
    <row r="7" spans="1:134" ht="9.75" customHeight="1">
      <c r="A7" s="1132"/>
      <c r="B7" s="1073"/>
      <c r="C7" s="86" t="s">
        <v>9</v>
      </c>
      <c r="D7" s="86"/>
      <c r="E7" s="50">
        <f>CAPACITY!G10</f>
        <v>23.287500000000001</v>
      </c>
      <c r="F7" s="50">
        <f ca="1">OFFSET(CAPACITY!$G$10,0,7*(F$2-$E$2))</f>
        <v>23.287500000000001</v>
      </c>
      <c r="G7" s="50">
        <f ca="1">OFFSET(CAPACITY!$G$10,0,7*(G$2-$E$2))</f>
        <v>23.287500000000001</v>
      </c>
      <c r="H7" s="50">
        <f ca="1">OFFSET(CAPACITY!$G$10,0,7*(H$2-$E$2))</f>
        <v>22.537500000000001</v>
      </c>
      <c r="I7" s="50">
        <f ca="1">OFFSET(CAPACITY!$G$10,0,7*(I$2-$E$2))</f>
        <v>23.287500000000001</v>
      </c>
      <c r="J7" s="50">
        <f ca="1">OFFSET(CAPACITY!$G$10,0,7*(J$2-$E$2))</f>
        <v>23.287500000000001</v>
      </c>
      <c r="K7" s="50">
        <f ca="1">OFFSET(CAPACITY!$G$10,0,7*(K$2-$E$2))</f>
        <v>23.287500000000001</v>
      </c>
      <c r="L7" s="50">
        <f ca="1">OFFSET(CAPACITY!$G$10,0,7*(L$2-$E$2))</f>
        <v>20.25</v>
      </c>
      <c r="M7" s="50">
        <f ca="1">OFFSET(CAPACITY!$G$10,0,7*(M$2-$E$2))</f>
        <v>24.157499999999995</v>
      </c>
      <c r="N7" s="50">
        <f ca="1">OFFSET(CAPACITY!$G$10,0,7*(N$2-$E$2))</f>
        <v>24.157499999999995</v>
      </c>
      <c r="O7" s="50">
        <f ca="1">OFFSET(CAPACITY!$G$10,0,7*(O$2-$E$2))</f>
        <v>24.157499999999995</v>
      </c>
      <c r="P7" s="50">
        <f ca="1">OFFSET(CAPACITY!$G$10,0,7*(P$2-$E$2))</f>
        <v>21.393749999999997</v>
      </c>
      <c r="Q7" s="50">
        <f ca="1">OFFSET(CAPACITY!$G$10,0,7*(Q$2-$E$2))</f>
        <v>24.157499999999995</v>
      </c>
      <c r="R7" s="50">
        <f ca="1">OFFSET(CAPACITY!$G$10,0,7*(R$2-$E$2))</f>
        <v>16.657499999999999</v>
      </c>
      <c r="S7" s="50">
        <f ca="1">OFFSET(CAPACITY!$G$10,0,7*(S$2-$E$2))</f>
        <v>21.54</v>
      </c>
      <c r="T7" s="50">
        <f ca="1">OFFSET(CAPACITY!$G$10,0,7*(T$2-$E$2))</f>
        <v>21.54</v>
      </c>
      <c r="U7" s="50">
        <f ca="1">OFFSET(CAPACITY!$G$10,0,7*(U$2-$E$2))</f>
        <v>23.594999999999999</v>
      </c>
      <c r="V7" s="50">
        <f ca="1">OFFSET(CAPACITY!$G$10,0,7*(V$2-$E$2))</f>
        <v>24.157499999999995</v>
      </c>
      <c r="W7" s="50">
        <f ca="1">OFFSET(CAPACITY!$G$10,0,7*(W$2-$E$2))</f>
        <v>24.157499999999995</v>
      </c>
      <c r="X7" s="50">
        <f ca="1">OFFSET(CAPACITY!$G$10,0,7*(X$2-$E$2))</f>
        <v>23.227499999999999</v>
      </c>
      <c r="Y7" s="50">
        <f ca="1">OFFSET(CAPACITY!$G$10,0,7*(Y$2-$E$2))</f>
        <v>24.157499999999995</v>
      </c>
      <c r="Z7" s="50">
        <f ca="1">OFFSET(CAPACITY!$G$10,0,7*(Z$2-$E$2))</f>
        <v>23.729999999999997</v>
      </c>
      <c r="AA7" s="50">
        <f ca="1">OFFSET(CAPACITY!$G$10,0,7*(AA$2-$E$2))</f>
        <v>16.792499999999997</v>
      </c>
      <c r="AB7" s="50">
        <f ca="1">OFFSET(CAPACITY!$G$10,0,7*(AB$2-$E$2))</f>
        <v>24.157499999999995</v>
      </c>
      <c r="AC7" s="50">
        <f ca="1">OFFSET(CAPACITY!$G$10,0,7*(AC$2-$E$2))</f>
        <v>19.751249999999999</v>
      </c>
      <c r="AD7" s="50">
        <f ca="1">OFFSET(CAPACITY!$G$10,0,7*(AD$2-$E$2))</f>
        <v>22.664999999999999</v>
      </c>
      <c r="AE7" s="50">
        <f ca="1">OFFSET(CAPACITY!$G$10,0,7*(AE$2-$E$2))</f>
        <v>18.72</v>
      </c>
      <c r="AF7" s="50">
        <f ca="1">OFFSET(CAPACITY!$G$10,0,7*(AF$2-$E$2))</f>
        <v>20.407499999999999</v>
      </c>
      <c r="AG7" s="50">
        <f ca="1">OFFSET(CAPACITY!$G$10,0,7*(AG$2-$E$2))</f>
        <v>24.157499999999995</v>
      </c>
      <c r="AH7" s="50">
        <f ca="1">OFFSET(CAPACITY!$G$10,0,7*(AH$2-$E$2))</f>
        <v>24.157499999999995</v>
      </c>
      <c r="AI7" s="50">
        <f ca="1">OFFSET(CAPACITY!$G$10,0,7*(AI$2-$E$2))</f>
        <v>24.157499999999995</v>
      </c>
      <c r="AJ7" s="50">
        <f ca="1">OFFSET(CAPACITY!$G$10,0,7*(AJ$2-$E$2))</f>
        <v>24.157499999999995</v>
      </c>
      <c r="AK7" s="50">
        <f ca="1">OFFSET(CAPACITY!$G$10,0,7*(AK$2-$E$2))</f>
        <v>24.157499999999995</v>
      </c>
      <c r="AL7" s="50">
        <f ca="1">OFFSET(CAPACITY!$G$10,0,7*(AL$2-$E$2))</f>
        <v>19.875</v>
      </c>
      <c r="AM7" s="50">
        <f ca="1">OFFSET(CAPACITY!$G$10,0,7*(AM$2-$E$2))</f>
        <v>23.729999999999997</v>
      </c>
      <c r="AN7" s="50">
        <f ca="1">OFFSET(CAPACITY!$G$10,0,7*(AN$2-$E$2))</f>
        <v>16.792499999999997</v>
      </c>
      <c r="AO7" s="50">
        <f ca="1">OFFSET(CAPACITY!$G$10,0,7*(AO$2-$E$2))</f>
        <v>23.501249999999999</v>
      </c>
      <c r="AP7" s="50">
        <f ca="1">OFFSET(CAPACITY!$G$10,0,7*(AP$2-$E$2))</f>
        <v>24.157499999999995</v>
      </c>
      <c r="AQ7" s="50">
        <f ca="1">OFFSET(CAPACITY!$G$10,0,7*(AQ$2-$E$2))</f>
        <v>24.157499999999995</v>
      </c>
      <c r="AR7" s="50">
        <f ca="1">OFFSET(CAPACITY!$G$10,0,7*(AR$2-$E$2))</f>
        <v>24.157499999999995</v>
      </c>
      <c r="AS7" s="50">
        <f ca="1">OFFSET(CAPACITY!$G$10,0,7*(AS$2-$E$2))</f>
        <v>24.157499999999995</v>
      </c>
      <c r="AT7" s="239">
        <f ca="1">OFFSET(CAPACITY!$G$10,0,7*(AT$2-$E$2))</f>
        <v>12.112499999999999</v>
      </c>
      <c r="AU7" s="239">
        <f ca="1">OFFSET(CAPACITY!$G$10,0,7*(AU$2+52-$E$2))</f>
        <v>15.667499999999997</v>
      </c>
      <c r="AV7" s="50">
        <f ca="1">OFFSET(CAPACITY!$G$10,0,7*(AV$2+52-$E$2))</f>
        <v>19.188749999999999</v>
      </c>
      <c r="AW7" s="50">
        <f ca="1">OFFSET(CAPACITY!$G$10,0,7*(AW$2+52-$E$2))</f>
        <v>24.157499999999995</v>
      </c>
      <c r="AX7" s="50">
        <f ca="1">OFFSET(CAPACITY!$G$10,0,7*(AX$2+52-$E$2))</f>
        <v>24.157499999999995</v>
      </c>
      <c r="AY7" s="50">
        <f ca="1">OFFSET(CAPACITY!$G$10,0,7*(AY$2+52-$E$2))</f>
        <v>24.157499999999995</v>
      </c>
      <c r="AZ7" s="50">
        <f ca="1">OFFSET(CAPACITY!$G$10,0,7*(AZ$2+52-$E$2))</f>
        <v>24.157499999999995</v>
      </c>
      <c r="BA7" s="50">
        <f ca="1">OFFSET(CAPACITY!$G$10,0,7*(BA$2+52-$E$2))</f>
        <v>24.157499999999995</v>
      </c>
      <c r="BB7" s="50">
        <f ca="1">OFFSET(CAPACITY!$G$10,0,7*(BB$2+52-$E$2))</f>
        <v>24.157499999999995</v>
      </c>
      <c r="BC7" s="50">
        <f ca="1">OFFSET(CAPACITY!$G$10,0,7*(BC$2+52-$E$2))</f>
        <v>24.157499999999995</v>
      </c>
      <c r="BD7" s="50">
        <f ca="1">OFFSET(CAPACITY!$G$10,0,7*(BD$2+52-$E$2))</f>
        <v>24.157499999999995</v>
      </c>
      <c r="BE7" s="50">
        <f ca="1">OFFSET(CAPACITY!$G$10,0,7*(BE$2+52-$E$2))</f>
        <v>24.157499999999995</v>
      </c>
      <c r="BF7" s="50">
        <f ca="1">OFFSET(CAPACITY!$G$10,0,7*(BF$2+52-$E$2))</f>
        <v>24.157499999999995</v>
      </c>
      <c r="BG7" s="50">
        <f ca="1">OFFSET(CAPACITY!$G$10,0,7*(BG$2+52-$E$2))</f>
        <v>24.157499999999995</v>
      </c>
      <c r="BH7" s="50">
        <f ca="1">OFFSET(CAPACITY!$G$10,0,7*(BH$2+52-$E$2))</f>
        <v>24.157499999999995</v>
      </c>
      <c r="BI7" s="50">
        <f ca="1">OFFSET(CAPACITY!$G$10,0,7*(BI$2+52-$E$2))</f>
        <v>24.412499999999998</v>
      </c>
      <c r="BJ7" s="50">
        <f ca="1">OFFSET(CAPACITY!$G$10,0,7*(BJ$2+52-$E$2))</f>
        <v>24.412499999999998</v>
      </c>
      <c r="BK7" s="50">
        <f ca="1">OFFSET(CAPACITY!$G$10,0,7*(BK$2+52-$E$2))</f>
        <v>16.424999999999997</v>
      </c>
      <c r="BL7" s="50">
        <f ca="1">OFFSET(CAPACITY!$G$10,0,7*(BL$2+52-$E$2))</f>
        <v>15.75</v>
      </c>
      <c r="BM7" s="50">
        <f ca="1">OFFSET(CAPACITY!$G$10,0,7*(BM$2+52-$E$2))</f>
        <v>24.412499999999998</v>
      </c>
      <c r="BN7" s="50">
        <f ca="1">OFFSET(CAPACITY!$G$10,0,7*(BN$2+52-$E$2))</f>
        <v>24.412499999999998</v>
      </c>
      <c r="BO7" s="50">
        <f ca="1">OFFSET(CAPACITY!$G$10,0,7*(BO$2+52-$E$2))</f>
        <v>24.412499999999998</v>
      </c>
      <c r="BP7" s="50">
        <f ca="1">OFFSET(CAPACITY!$G$10,0,7*(BP$2+52-$E$2))</f>
        <v>24.412499999999998</v>
      </c>
      <c r="BQ7" s="50">
        <f ca="1">OFFSET(CAPACITY!$G$10,0,7*(BQ$2+52-$E$2))</f>
        <v>24.412499999999998</v>
      </c>
      <c r="BR7" s="50">
        <f ca="1">OFFSET(CAPACITY!$G$10,0,7*(BR$2+52-$E$2))</f>
        <v>24.412499999999998</v>
      </c>
      <c r="BS7" s="50">
        <f ca="1">OFFSET(CAPACITY!$G$10,0,7*(BS$2+52-$E$2))</f>
        <v>19.162499999999998</v>
      </c>
      <c r="BT7" s="50">
        <f ca="1">OFFSET(CAPACITY!$G$10,0,7*(BT$2+52-$E$2))</f>
        <v>20.924999999999997</v>
      </c>
      <c r="BU7" s="50">
        <f ca="1">OFFSET(CAPACITY!$G$10,0,7*(BU$2+52-$E$2))</f>
        <v>21.412499999999998</v>
      </c>
      <c r="BV7" s="50">
        <f ca="1">OFFSET(CAPACITY!$G$10,0,7*(BV$2+52-$E$2))</f>
        <v>24.412499999999998</v>
      </c>
      <c r="BW7" s="50">
        <f ca="1">OFFSET(CAPACITY!$G$10,0,7*(BW$2+52-$E$2))</f>
        <v>24.412499999999998</v>
      </c>
      <c r="BX7" s="50">
        <f ca="1">OFFSET(CAPACITY!$G$10,0,7*(BX$2+52-$E$2))</f>
        <v>24.412499999999998</v>
      </c>
      <c r="BY7" s="50">
        <f ca="1">OFFSET(CAPACITY!$G$10,0,7*(BY$2+52-$E$2))</f>
        <v>24.412499999999998</v>
      </c>
      <c r="BZ7" s="50">
        <f ca="1">OFFSET(CAPACITY!$G$10,0,7*(BZ$2+52-$E$2))</f>
        <v>20.924999999999997</v>
      </c>
      <c r="CA7" s="50">
        <f ca="1">OFFSET(CAPACITY!$G$10,0,7*(CA$2+52-$E$2))</f>
        <v>18</v>
      </c>
      <c r="CB7" s="50">
        <f ca="1">OFFSET(CAPACITY!$G$10,0,7*(CB$2+52-$E$2))</f>
        <v>23.662499999999998</v>
      </c>
      <c r="CC7" s="50">
        <f ca="1">OFFSET(CAPACITY!$G$10,0,7*(CC$2+52-$E$2))</f>
        <v>24.412499999999998</v>
      </c>
      <c r="CD7" s="50">
        <f ca="1">OFFSET(CAPACITY!$G$10,0,7*(CD$2+52-$E$2))</f>
        <v>22.912499999999998</v>
      </c>
      <c r="CE7" s="50">
        <f ca="1">OFFSET(CAPACITY!$G$10,0,7*(CE$2+52-$E$2))</f>
        <v>24.412499999999998</v>
      </c>
      <c r="CF7" s="50">
        <f ca="1">OFFSET(CAPACITY!$G$10,0,7*(CF$2+52-$E$2))</f>
        <v>24.412499999999998</v>
      </c>
      <c r="CG7" s="50">
        <f ca="1">OFFSET(CAPACITY!$G$10,0,7*(CG$2+52-$E$2))</f>
        <v>23.174999999999997</v>
      </c>
      <c r="CH7" s="50">
        <f ca="1">OFFSET(CAPACITY!$G$10,0,7*(CH$2+52-$E$2))</f>
        <v>23.662499999999998</v>
      </c>
      <c r="CI7" s="50">
        <f ca="1">OFFSET(CAPACITY!$G$10,0,7*(CI$2+52-$E$2))</f>
        <v>24.412499999999998</v>
      </c>
      <c r="CJ7" s="54">
        <f ca="1">OFFSET(CAPACITY!$G$10,0,7*(CJ$2+52-$E$2))</f>
        <v>20.924999999999997</v>
      </c>
      <c r="CK7" s="54">
        <f ca="1">OFFSET(CAPACITY!$G$10,0,7*(CK$2+52-$E$2))</f>
        <v>24.412499999999998</v>
      </c>
      <c r="CL7" s="54">
        <f ca="1">OFFSET(CAPACITY!$G$10,0,7*(CL$2+52-$E$2))</f>
        <v>24.412499999999998</v>
      </c>
      <c r="CM7" s="54">
        <f ca="1">OFFSET(CAPACITY!$G$10,0,7*(CM$2+52-$E$2))</f>
        <v>24.412499999999998</v>
      </c>
      <c r="CN7" s="89">
        <f ca="1">OFFSET(CAPACITY!$G$10,0,7*(CN$2+52-$E$2))</f>
        <v>13.912500000000001</v>
      </c>
      <c r="CO7" s="204">
        <f ca="1">OFFSET(CAPACITY!$G$10,0,7*(CO$2+52-$E$2))</f>
        <v>24.412499999999998</v>
      </c>
      <c r="CP7" s="50">
        <f ca="1">OFFSET(CAPACITY!$G$10,0,7*(CP$2+52-$E$2))</f>
        <v>23.662499999999998</v>
      </c>
      <c r="CQ7" s="50">
        <f ca="1">OFFSET(CAPACITY!$G$10,0,7*(CQ$2+52-$E$2))</f>
        <v>24.412499999999998</v>
      </c>
      <c r="CR7" s="50">
        <f ca="1">OFFSET(CAPACITY!$G$10,0,7*(CR$2+52-$E$2))</f>
        <v>22.424999999999997</v>
      </c>
      <c r="CS7" s="50">
        <f ca="1">OFFSET(CAPACITY!$G$10,0,7*(CS$2+52-$E$2))</f>
        <v>20.924999999999997</v>
      </c>
      <c r="CT7" s="239">
        <f ca="1">OFFSET(CAPACITY!$G$10,0,7*(CT$2+52-$E$2))</f>
        <v>7.5</v>
      </c>
      <c r="CU7" s="239">
        <f ca="1">OFFSET(CAPACITY!$G$10,0,7*(CU$2+52-$E$2))</f>
        <v>15.667499999999997</v>
      </c>
      <c r="CV7" s="50">
        <f ca="1">OFFSET(CAPACITY!$G$10,0,7*(CV$2+52-$E$2))</f>
        <v>19.188749999999999</v>
      </c>
      <c r="CW7" s="50">
        <f ca="1">OFFSET(CAPACITY!$G$10,0,7*(CW$2+52-$E$2))</f>
        <v>24.157499999999995</v>
      </c>
      <c r="CX7" s="50">
        <f ca="1">OFFSET(CAPACITY!$G$10,0,7*(CX$2+52-$E$2))</f>
        <v>24.157499999999995</v>
      </c>
      <c r="CY7" s="50">
        <f ca="1">OFFSET(CAPACITY!$G$10,0,7*(CY$2+52-$E$2))</f>
        <v>24.157499999999995</v>
      </c>
      <c r="CZ7" s="50">
        <f ca="1">OFFSET(CAPACITY!$G$10,0,7*(CZ$2+52-$E$2))</f>
        <v>24.157499999999995</v>
      </c>
      <c r="DA7" s="50">
        <f ca="1">OFFSET(CAPACITY!$G$10,0,7*(DA$2+52-$E$2))</f>
        <v>24.157499999999995</v>
      </c>
      <c r="DB7" s="50">
        <f ca="1">OFFSET(CAPACITY!$G$10,0,7*(DB$2+52-$E$2))</f>
        <v>24.157499999999995</v>
      </c>
      <c r="DC7" s="50">
        <f ca="1">OFFSET(CAPACITY!$G$10,0,7*(DC$2+52-$E$2))</f>
        <v>24.157499999999995</v>
      </c>
      <c r="DD7" s="50">
        <f ca="1">OFFSET(CAPACITY!$G$10,0,7*(DD$2+52-$E$2))</f>
        <v>24.157499999999995</v>
      </c>
      <c r="DE7" s="50">
        <f ca="1">OFFSET(CAPACITY!$G$10,0,7*(DE$2+52-$E$2))</f>
        <v>24.157499999999995</v>
      </c>
      <c r="DF7" s="50">
        <f ca="1">OFFSET(CAPACITY!$G$10,0,7*(DF$2+52-$E$2))</f>
        <v>24.157499999999995</v>
      </c>
      <c r="DG7" s="50">
        <f ca="1">OFFSET(CAPACITY!$G$10,0,7*(DG$2+52-$E$2))</f>
        <v>24.157499999999995</v>
      </c>
      <c r="DH7" s="50">
        <f ca="1">OFFSET(CAPACITY!$G$10,0,7*(DH$2+52-$E$2))</f>
        <v>24.157499999999995</v>
      </c>
      <c r="DI7" s="50">
        <f ca="1">OFFSET(CAPACITY!$G$10,0,7*(DI$2+52-$E$2))</f>
        <v>24.412499999999998</v>
      </c>
      <c r="DJ7" s="50">
        <f ca="1">OFFSET(CAPACITY!$G$10,0,7*(DJ$2+52-$E$2))</f>
        <v>24.412499999999998</v>
      </c>
      <c r="DK7" s="50">
        <f ca="1">OFFSET(CAPACITY!$G$10,0,7*(DK$2+52-$E$2))</f>
        <v>16.424999999999997</v>
      </c>
      <c r="DL7" s="50">
        <f ca="1">OFFSET(CAPACITY!$G$10,0,7*(DL$2+52-$E$2))</f>
        <v>15.75</v>
      </c>
      <c r="DM7" s="50">
        <f ca="1">OFFSET(CAPACITY!$G$10,0,7*(DM$2+52-$E$2))</f>
        <v>24.412499999999998</v>
      </c>
      <c r="DN7" s="50">
        <f ca="1">OFFSET(CAPACITY!$G$10,0,7*(DN$2+52-$E$2))</f>
        <v>24.412499999999998</v>
      </c>
      <c r="DO7" s="50">
        <f ca="1">OFFSET(CAPACITY!$G$10,0,7*(DO$2+52-$E$2))</f>
        <v>24.412499999999998</v>
      </c>
      <c r="DP7" s="50">
        <f ca="1">OFFSET(CAPACITY!$G$10,0,7*(DP$2+52-$E$2))</f>
        <v>24.412499999999998</v>
      </c>
      <c r="DQ7" s="50">
        <f ca="1">OFFSET(CAPACITY!$G$10,0,7*(DQ$2+52-$E$2))</f>
        <v>24.412499999999998</v>
      </c>
      <c r="DR7" s="50">
        <f ca="1">OFFSET(CAPACITY!$G$10,0,7*(DR$2+52-$E$2))</f>
        <v>24.412499999999998</v>
      </c>
      <c r="DS7" s="50">
        <f ca="1">OFFSET(CAPACITY!$G$10,0,7*(DS$2+52-$E$2))</f>
        <v>19.162499999999998</v>
      </c>
      <c r="DT7" s="50">
        <f ca="1">OFFSET(CAPACITY!$G$10,0,7*(DT$2+52-$E$2))</f>
        <v>20.924999999999997</v>
      </c>
      <c r="DU7" s="50">
        <f ca="1">OFFSET(CAPACITY!$G$10,0,7*(DU$2+52-$E$2))</f>
        <v>21.412499999999998</v>
      </c>
      <c r="DV7" s="50">
        <f ca="1">OFFSET(CAPACITY!$G$10,0,7*(DV$2+52-$E$2))</f>
        <v>24.412499999999998</v>
      </c>
      <c r="DW7" s="50">
        <f ca="1">OFFSET(CAPACITY!$G$10,0,7*(DW$2+52-$E$2))</f>
        <v>24.412499999999998</v>
      </c>
      <c r="DX7" s="50">
        <f ca="1">OFFSET(CAPACITY!$G$10,0,7*(DX$2+52-$E$2))</f>
        <v>24.412499999999998</v>
      </c>
      <c r="DY7" s="50">
        <f ca="1">OFFSET(CAPACITY!$G$10,0,7*(DY$2+52-$E$2))</f>
        <v>24.412499999999998</v>
      </c>
      <c r="DZ7" s="50">
        <f ca="1">OFFSET(CAPACITY!$G$10,0,7*(DZ$2+52-$E$2))</f>
        <v>20.924999999999997</v>
      </c>
      <c r="EA7" s="50">
        <f ca="1">OFFSET(CAPACITY!$G$10,0,7*(EA$2+52-$E$2))</f>
        <v>18</v>
      </c>
      <c r="EB7" s="50">
        <f ca="1">OFFSET(CAPACITY!$G$10,0,7*(EB$2+52-$E$2))</f>
        <v>23.662499999999998</v>
      </c>
      <c r="EC7" s="50">
        <f ca="1">OFFSET(CAPACITY!$G$10,0,7*(EC$2+52-$E$2))</f>
        <v>24.412499999999998</v>
      </c>
      <c r="ED7" s="50">
        <f ca="1">OFFSET(CAPACITY!$G$10,0,7*(ED$2+52-$E$2))</f>
        <v>22.912499999999998</v>
      </c>
    </row>
    <row r="8" spans="1:134" ht="9.75" customHeight="1">
      <c r="A8" s="1132"/>
      <c r="B8" s="1133" t="s">
        <v>10</v>
      </c>
      <c r="C8" s="87" t="s">
        <v>5</v>
      </c>
      <c r="D8" s="87"/>
      <c r="E8" s="51">
        <f t="shared" ref="E8:BP8" si="3">E3-SUMIF($C$14:$C$329,$C8,E14:E329)</f>
        <v>15.341999999999995</v>
      </c>
      <c r="F8" s="51">
        <f t="shared" ca="1" si="3"/>
        <v>15.341999999999995</v>
      </c>
      <c r="G8" s="51">
        <f t="shared" ca="1" si="3"/>
        <v>15.341999999999995</v>
      </c>
      <c r="H8" s="51">
        <f t="shared" ca="1" si="3"/>
        <v>9.4619999999999926</v>
      </c>
      <c r="I8" s="51">
        <f t="shared" ca="1" si="3"/>
        <v>15.341999999999995</v>
      </c>
      <c r="J8" s="51">
        <f t="shared" ca="1" si="3"/>
        <v>15.341999999999995</v>
      </c>
      <c r="K8" s="51">
        <f t="shared" ca="1" si="3"/>
        <v>15.341999999999995</v>
      </c>
      <c r="L8" s="51">
        <f t="shared" ca="1" si="3"/>
        <v>2.0279999999999987</v>
      </c>
      <c r="M8" s="51">
        <f t="shared" ca="1" si="3"/>
        <v>16.371000000000002</v>
      </c>
      <c r="N8" s="51">
        <f t="shared" ca="1" si="3"/>
        <v>16.098000000000003</v>
      </c>
      <c r="O8" s="51">
        <f t="shared" ca="1" si="3"/>
        <v>16.518000000000001</v>
      </c>
      <c r="P8" s="51">
        <f t="shared" ca="1" si="3"/>
        <v>6.3120000000000012</v>
      </c>
      <c r="Q8" s="51">
        <f t="shared" ca="1" si="3"/>
        <v>11.371000000000002</v>
      </c>
      <c r="R8" s="51">
        <f t="shared" ca="1" si="3"/>
        <v>11.244999999999997</v>
      </c>
      <c r="S8" s="51">
        <f t="shared" ca="1" si="3"/>
        <v>13.871999999999996</v>
      </c>
      <c r="T8" s="51">
        <f t="shared" ca="1" si="3"/>
        <v>9.5360000000000014</v>
      </c>
      <c r="U8" s="51">
        <f t="shared" ca="1" si="3"/>
        <v>2.7089999999999996</v>
      </c>
      <c r="V8" s="51">
        <f t="shared" ca="1" si="3"/>
        <v>1.8350000000000009</v>
      </c>
      <c r="W8" s="51">
        <f t="shared" ca="1" si="3"/>
        <v>4.7749999999999986</v>
      </c>
      <c r="X8" s="51">
        <f t="shared" ca="1" si="3"/>
        <v>3.4519999999999946</v>
      </c>
      <c r="Y8" s="51">
        <f t="shared" ca="1" si="3"/>
        <v>7.2949999999999982</v>
      </c>
      <c r="Z8" s="51">
        <f t="shared" ca="1" si="3"/>
        <v>7.9220000000000041</v>
      </c>
      <c r="AA8" s="51">
        <f t="shared" ca="1" si="3"/>
        <v>0.15699999999999648</v>
      </c>
      <c r="AB8" s="51">
        <f t="shared" ca="1" si="3"/>
        <v>11.728000000000002</v>
      </c>
      <c r="AC8" s="51">
        <f t="shared" ca="1" si="3"/>
        <v>13.681000000000004</v>
      </c>
      <c r="AD8" s="51">
        <f t="shared" ca="1" si="3"/>
        <v>11.922000000000004</v>
      </c>
      <c r="AE8" s="51">
        <f t="shared" ca="1" si="3"/>
        <v>9.9220000000000041</v>
      </c>
      <c r="AF8" s="51">
        <f t="shared" ca="1" si="3"/>
        <v>9.0480000000000018</v>
      </c>
      <c r="AG8" s="51">
        <f t="shared" ca="1" si="3"/>
        <v>10.728000000000002</v>
      </c>
      <c r="AH8" s="51">
        <f t="shared" ca="1" si="3"/>
        <v>3.3859999999999957</v>
      </c>
      <c r="AI8" s="51">
        <f t="shared" ca="1" si="3"/>
        <v>9.8409999999999975</v>
      </c>
      <c r="AJ8" s="51">
        <f t="shared" ca="1" si="3"/>
        <v>11.567999999999994</v>
      </c>
      <c r="AK8" s="51">
        <f t="shared" ca="1" si="3"/>
        <v>9.0010000000000048</v>
      </c>
      <c r="AL8" s="51">
        <f t="shared" ca="1" si="3"/>
        <v>5.9560000000000031</v>
      </c>
      <c r="AM8" s="51">
        <f t="shared" ca="1" si="3"/>
        <v>8.6810000000000045</v>
      </c>
      <c r="AN8" s="51">
        <f t="shared" ca="1" si="3"/>
        <v>0.28099999999999881</v>
      </c>
      <c r="AO8" s="51">
        <f t="shared" ca="1" si="3"/>
        <v>12.681000000000004</v>
      </c>
      <c r="AP8" s="51">
        <f t="shared" ca="1" si="3"/>
        <v>11.001000000000005</v>
      </c>
      <c r="AQ8" s="51">
        <f t="shared" ca="1" si="3"/>
        <v>-1.6579999999999977</v>
      </c>
      <c r="AR8" s="51">
        <f t="shared" ca="1" si="3"/>
        <v>0.40800000000000125</v>
      </c>
      <c r="AS8" s="51">
        <f t="shared" ca="1" si="3"/>
        <v>2.4209999999999994</v>
      </c>
      <c r="AT8" s="239">
        <f t="shared" ca="1" si="3"/>
        <v>12.389999999999997</v>
      </c>
      <c r="AU8" s="239">
        <f t="shared" ca="1" si="3"/>
        <v>17.345999999999997</v>
      </c>
      <c r="AV8" s="51">
        <f t="shared" ca="1" si="3"/>
        <v>2.2469999999999963</v>
      </c>
      <c r="AW8" s="51">
        <f t="shared" ca="1" si="3"/>
        <v>3.7280000000000015</v>
      </c>
      <c r="AX8" s="51">
        <f t="shared" ca="1" si="3"/>
        <v>3.7280000000000015</v>
      </c>
      <c r="AY8" s="51">
        <f t="shared" ca="1" si="3"/>
        <v>1.438999999999993</v>
      </c>
      <c r="AZ8" s="51">
        <f t="shared" ca="1" si="3"/>
        <v>6.4549999999999983</v>
      </c>
      <c r="BA8" s="51">
        <f t="shared" ca="1" si="3"/>
        <v>15.341999999999995</v>
      </c>
      <c r="BB8" s="51">
        <f t="shared" ca="1" si="3"/>
        <v>16.581</v>
      </c>
      <c r="BC8" s="51">
        <f t="shared" ca="1" si="3"/>
        <v>17.966999999999992</v>
      </c>
      <c r="BD8" s="51">
        <f t="shared" ca="1" si="3"/>
        <v>19.184999999999999</v>
      </c>
      <c r="BE8" s="51">
        <f t="shared" ca="1" si="3"/>
        <v>21.074999999999996</v>
      </c>
      <c r="BF8" s="51">
        <f t="shared" ca="1" si="3"/>
        <v>20.256</v>
      </c>
      <c r="BG8" s="51">
        <f t="shared" ca="1" si="3"/>
        <v>19.836000000000002</v>
      </c>
      <c r="BH8" s="51">
        <f t="shared" ca="1" si="3"/>
        <v>23.166199999999989</v>
      </c>
      <c r="BI8" s="51">
        <f t="shared" ca="1" si="3"/>
        <v>17.702000000000002</v>
      </c>
      <c r="BJ8" s="51">
        <f t="shared" ca="1" si="3"/>
        <v>13.815000000000005</v>
      </c>
      <c r="BK8" s="51">
        <f t="shared" ca="1" si="3"/>
        <v>5.9399999999999977</v>
      </c>
      <c r="BL8" s="51">
        <f t="shared" ca="1" si="3"/>
        <v>-5.8979999999999961</v>
      </c>
      <c r="BM8" s="51">
        <f t="shared" ca="1" si="3"/>
        <v>5.5760000000000041</v>
      </c>
      <c r="BN8" s="51">
        <f t="shared" ca="1" si="3"/>
        <v>5.8830000000000027</v>
      </c>
      <c r="BO8" s="51">
        <f t="shared" ca="1" si="3"/>
        <v>1.7230000000000025</v>
      </c>
      <c r="BP8" s="51">
        <f t="shared" ca="1" si="3"/>
        <v>3.2350000000000065</v>
      </c>
      <c r="BQ8" s="51">
        <f t="shared" ref="BQ8:EB8" ca="1" si="4">BQ3-SUMIF($C$14:$C$329,$C8,BQ14:BQ329)</f>
        <v>3.8360000000000021</v>
      </c>
      <c r="BR8" s="51">
        <f t="shared" ca="1" si="4"/>
        <v>4.2140000000000057</v>
      </c>
      <c r="BS8" s="51">
        <f t="shared" ca="1" si="4"/>
        <v>4.9109999999999978</v>
      </c>
      <c r="BT8" s="51">
        <f t="shared" ca="1" si="4"/>
        <v>20.928000000000004</v>
      </c>
      <c r="BU8" s="51">
        <f t="shared" ca="1" si="4"/>
        <v>7.3270000000000053</v>
      </c>
      <c r="BV8" s="51">
        <f t="shared" ca="1" si="4"/>
        <v>5.7940000000000076</v>
      </c>
      <c r="BW8" s="51">
        <f t="shared" ca="1" si="4"/>
        <v>2.3079999999999998</v>
      </c>
      <c r="BX8" s="51">
        <f t="shared" ca="1" si="4"/>
        <v>-1.0184000000000069</v>
      </c>
      <c r="BY8" s="51">
        <f t="shared" ca="1" si="4"/>
        <v>0.63639999999999475</v>
      </c>
      <c r="BZ8" s="51">
        <f t="shared" ca="1" si="4"/>
        <v>0.90099999999999625</v>
      </c>
      <c r="CA8" s="51">
        <f t="shared" ca="1" si="4"/>
        <v>-2.4800000000000004</v>
      </c>
      <c r="CB8" s="51">
        <f t="shared" ca="1" si="4"/>
        <v>5.7940000000000076</v>
      </c>
      <c r="CC8" s="51">
        <f t="shared" ca="1" si="4"/>
        <v>4.5759999999999934</v>
      </c>
      <c r="CD8" s="51">
        <f t="shared" ca="1" si="4"/>
        <v>-2.3828000000000031</v>
      </c>
      <c r="CE8" s="51">
        <f t="shared" ca="1" si="4"/>
        <v>-1.2530000000000001</v>
      </c>
      <c r="CF8" s="51">
        <f t="shared" ca="1" si="4"/>
        <v>-2.8910000000000053</v>
      </c>
      <c r="CG8" s="51">
        <f t="shared" ca="1" si="4"/>
        <v>-13.998999999999995</v>
      </c>
      <c r="CH8" s="51">
        <f t="shared" ca="1" si="4"/>
        <v>-6.0329999999999977</v>
      </c>
      <c r="CI8" s="51">
        <f t="shared" ca="1" si="4"/>
        <v>-5.5919999999999987</v>
      </c>
      <c r="CJ8" s="55">
        <f t="shared" ca="1" si="4"/>
        <v>1.5710000000000051</v>
      </c>
      <c r="CK8" s="55">
        <f t="shared" ca="1" si="4"/>
        <v>-4.3159999999999954</v>
      </c>
      <c r="CL8" s="55">
        <f t="shared" ca="1" si="4"/>
        <v>-0.16899999999999693</v>
      </c>
      <c r="CM8" s="55">
        <f t="shared" ca="1" si="4"/>
        <v>-4.4209999999999923</v>
      </c>
      <c r="CN8" s="90">
        <f t="shared" ca="1" si="4"/>
        <v>-15.297000000000004</v>
      </c>
      <c r="CO8" s="207">
        <f t="shared" ca="1" si="4"/>
        <v>-1.580999999999996</v>
      </c>
      <c r="CP8" s="51">
        <f t="shared" ca="1" si="4"/>
        <v>-12.000999999999991</v>
      </c>
      <c r="CQ8" s="51">
        <f t="shared" ca="1" si="4"/>
        <v>-2.4839999999999947</v>
      </c>
      <c r="CR8" s="51">
        <f t="shared" ca="1" si="4"/>
        <v>-4.1639999999999979</v>
      </c>
      <c r="CS8" s="51">
        <f t="shared" ca="1" si="4"/>
        <v>-3.5970000000000013</v>
      </c>
      <c r="CT8" s="239">
        <f t="shared" ca="1" si="4"/>
        <v>9.66</v>
      </c>
      <c r="CU8" s="239">
        <f t="shared" ca="1" si="4"/>
        <v>17.345999999999997</v>
      </c>
      <c r="CV8" s="51">
        <f t="shared" ca="1" si="4"/>
        <v>4.2469999999999963</v>
      </c>
      <c r="CW8" s="51">
        <f t="shared" ca="1" si="4"/>
        <v>9.7280000000000015</v>
      </c>
      <c r="CX8" s="51">
        <f t="shared" ca="1" si="4"/>
        <v>4.7280000000000015</v>
      </c>
      <c r="CY8" s="51">
        <f t="shared" ca="1" si="4"/>
        <v>7.438999999999993</v>
      </c>
      <c r="CZ8" s="51">
        <f t="shared" ca="1" si="4"/>
        <v>16.454999999999998</v>
      </c>
      <c r="DA8" s="51">
        <f t="shared" ca="1" si="4"/>
        <v>22.341999999999995</v>
      </c>
      <c r="DB8" s="51">
        <f t="shared" ca="1" si="4"/>
        <v>28.581</v>
      </c>
      <c r="DC8" s="51">
        <f t="shared" ca="1" si="4"/>
        <v>3.4719499999999925</v>
      </c>
      <c r="DD8" s="51">
        <f t="shared" ca="1" si="4"/>
        <v>-1.4927500000000045</v>
      </c>
      <c r="DE8" s="51">
        <f t="shared" ca="1" si="4"/>
        <v>-4.886250000000004</v>
      </c>
      <c r="DF8" s="51">
        <f t="shared" ca="1" si="4"/>
        <v>-7.5823999999999998</v>
      </c>
      <c r="DG8" s="51">
        <f t="shared" ca="1" si="4"/>
        <v>-1.9393999999999956</v>
      </c>
      <c r="DH8" s="51">
        <f t="shared" ca="1" si="4"/>
        <v>-1.258730000000007</v>
      </c>
      <c r="DI8" s="51">
        <f t="shared" ca="1" si="4"/>
        <v>-2.903299999999998</v>
      </c>
      <c r="DJ8" s="51">
        <f t="shared" ca="1" si="4"/>
        <v>-4.9572499999999948</v>
      </c>
      <c r="DK8" s="51">
        <f t="shared" ca="1" si="4"/>
        <v>-3.6510000000000034</v>
      </c>
      <c r="DL8" s="51">
        <f t="shared" ca="1" si="4"/>
        <v>-2.6132999999999953</v>
      </c>
      <c r="DM8" s="51">
        <f t="shared" ca="1" si="4"/>
        <v>1.9896000000000029</v>
      </c>
      <c r="DN8" s="51">
        <f t="shared" ca="1" si="4"/>
        <v>1.4005500000000026</v>
      </c>
      <c r="DO8" s="51">
        <f t="shared" ca="1" si="4"/>
        <v>13.114550000000001</v>
      </c>
      <c r="DP8" s="51">
        <f t="shared" ca="1" si="4"/>
        <v>16.399750000000004</v>
      </c>
      <c r="DQ8" s="51">
        <f t="shared" ca="1" si="4"/>
        <v>18.060600000000001</v>
      </c>
      <c r="DR8" s="51">
        <f t="shared" ca="1" si="4"/>
        <v>13.381900000000005</v>
      </c>
      <c r="DS8" s="51">
        <f t="shared" ca="1" si="4"/>
        <v>3.4743499999999976</v>
      </c>
      <c r="DT8" s="51">
        <f t="shared" ca="1" si="4"/>
        <v>11.988800000000005</v>
      </c>
      <c r="DU8" s="51">
        <f t="shared" ca="1" si="4"/>
        <v>15.327950000000005</v>
      </c>
      <c r="DV8" s="51">
        <f t="shared" ca="1" si="4"/>
        <v>20.024900000000006</v>
      </c>
      <c r="DW8" s="51">
        <f t="shared" ca="1" si="4"/>
        <v>17.061799999999998</v>
      </c>
      <c r="DX8" s="51">
        <f t="shared" ca="1" si="4"/>
        <v>16.234359999999995</v>
      </c>
      <c r="DY8" s="51">
        <f t="shared" ca="1" si="4"/>
        <v>13.640939999999995</v>
      </c>
      <c r="DZ8" s="51">
        <f t="shared" ca="1" si="4"/>
        <v>13.865849999999998</v>
      </c>
      <c r="EA8" s="51">
        <f t="shared" ca="1" si="4"/>
        <v>10.991999999999999</v>
      </c>
      <c r="EB8" s="51">
        <f t="shared" ca="1" si="4"/>
        <v>22.024900000000006</v>
      </c>
      <c r="EC8" s="51">
        <f t="shared" ref="EC8:ED8" ca="1" si="5">EC3-SUMIF($C$14:$C$329,$C8,EC14:EC329)</f>
        <v>20.989599999999996</v>
      </c>
      <c r="ED8" s="51">
        <f t="shared" ca="1" si="5"/>
        <v>22.724619999999998</v>
      </c>
    </row>
    <row r="9" spans="1:134" ht="9.75" customHeight="1">
      <c r="A9" s="1132"/>
      <c r="B9" s="1133"/>
      <c r="C9" s="87" t="s">
        <v>6</v>
      </c>
      <c r="D9" s="87"/>
      <c r="E9" s="51">
        <f t="shared" ref="E9:BP9" si="6">E4-SUMIF($C$14:$C$329,$C9,E14:E329)</f>
        <v>10.3885585246519</v>
      </c>
      <c r="F9" s="51">
        <f t="shared" ca="1" si="6"/>
        <v>10.388558524651856</v>
      </c>
      <c r="G9" s="51">
        <f t="shared" ca="1" si="6"/>
        <v>10.388558524651856</v>
      </c>
      <c r="H9" s="51">
        <f t="shared" ca="1" si="6"/>
        <v>8.1544599171998424</v>
      </c>
      <c r="I9" s="51">
        <f t="shared" ca="1" si="6"/>
        <v>10.388558524651856</v>
      </c>
      <c r="J9" s="51">
        <f t="shared" ca="1" si="6"/>
        <v>10.069401580730139</v>
      </c>
      <c r="K9" s="51">
        <f t="shared" ca="1" si="6"/>
        <v>10.388558524651856</v>
      </c>
      <c r="L9" s="51">
        <f t="shared" ca="1" si="6"/>
        <v>1.914941663530296</v>
      </c>
      <c r="M9" s="51">
        <f t="shared" ca="1" si="6"/>
        <v>9.4310876928867078</v>
      </c>
      <c r="N9" s="51">
        <f t="shared" ca="1" si="6"/>
        <v>10.388558524651856</v>
      </c>
      <c r="O9" s="51">
        <f t="shared" ca="1" si="6"/>
        <v>9.2236356793375922</v>
      </c>
      <c r="P9" s="51">
        <f t="shared" ca="1" si="6"/>
        <v>4.5214151298456864</v>
      </c>
      <c r="Q9" s="51">
        <f t="shared" ca="1" si="6"/>
        <v>6.4629281144147495</v>
      </c>
      <c r="R9" s="51">
        <f t="shared" ca="1" si="6"/>
        <v>8.4736168611215597</v>
      </c>
      <c r="S9" s="51">
        <f t="shared" ca="1" si="6"/>
        <v>5.1012420022581813</v>
      </c>
      <c r="T9" s="51">
        <f t="shared" ca="1" si="6"/>
        <v>5.9895370718855805</v>
      </c>
      <c r="U9" s="51">
        <f t="shared" ca="1" si="6"/>
        <v>3.2554761008656339</v>
      </c>
      <c r="V9" s="51">
        <f t="shared" ca="1" si="6"/>
        <v>3.7395558901016122</v>
      </c>
      <c r="W9" s="51">
        <f t="shared" ca="1" si="6"/>
        <v>1.4629281144147495</v>
      </c>
      <c r="X9" s="51">
        <f t="shared" ca="1" si="6"/>
        <v>8.2661648475724441</v>
      </c>
      <c r="Y9" s="51">
        <f t="shared" ca="1" si="6"/>
        <v>4.4203989461798976</v>
      </c>
      <c r="Z9" s="51">
        <f t="shared" ca="1" si="6"/>
        <v>8.2661648475724441</v>
      </c>
      <c r="AA9" s="51">
        <f t="shared" ca="1" si="6"/>
        <v>5.7288671433948029</v>
      </c>
      <c r="AB9" s="51">
        <f t="shared" ca="1" si="6"/>
        <v>5.9363191569439184</v>
      </c>
      <c r="AC9" s="51">
        <f t="shared" ca="1" si="6"/>
        <v>5.9363191569439184</v>
      </c>
      <c r="AD9" s="51">
        <f t="shared" ca="1" si="6"/>
        <v>1.2554761008656339</v>
      </c>
      <c r="AE9" s="51">
        <f t="shared" ca="1" si="6"/>
        <v>2.6278509597290123</v>
      </c>
      <c r="AF9" s="51">
        <f t="shared" ca="1" si="6"/>
        <v>5.2661648475724441</v>
      </c>
      <c r="AG9" s="51">
        <f t="shared" ca="1" si="6"/>
        <v>4.0587128340233285</v>
      </c>
      <c r="AH9" s="51">
        <f t="shared" ca="1" si="6"/>
        <v>3.8246142265713168</v>
      </c>
      <c r="AI9" s="51">
        <f t="shared" ca="1" si="6"/>
        <v>6.5853217914941595</v>
      </c>
      <c r="AJ9" s="51">
        <f t="shared" ca="1" si="6"/>
        <v>6.7820850583364649</v>
      </c>
      <c r="AK9" s="51">
        <f t="shared" ca="1" si="6"/>
        <v>8.9044787354158768</v>
      </c>
      <c r="AL9" s="51">
        <f t="shared" ca="1" si="6"/>
        <v>5.7448249905908879</v>
      </c>
      <c r="AM9" s="51">
        <f t="shared" ca="1" si="6"/>
        <v>7.212946932630782</v>
      </c>
      <c r="AN9" s="51">
        <f t="shared" ca="1" si="6"/>
        <v>4.9895370718855805</v>
      </c>
      <c r="AO9" s="51">
        <f t="shared" ca="1" si="6"/>
        <v>7.7502446368084232</v>
      </c>
      <c r="AP9" s="51">
        <f t="shared" ca="1" si="6"/>
        <v>10.388558524651856</v>
      </c>
      <c r="AQ9" s="51">
        <f t="shared" ca="1" si="6"/>
        <v>20.777117049303715</v>
      </c>
      <c r="AR9" s="51">
        <f t="shared" ca="1" si="6"/>
        <v>20.106962739932239</v>
      </c>
      <c r="AS9" s="51">
        <f t="shared" ca="1" si="6"/>
        <v>22.356943921716205</v>
      </c>
      <c r="AT9" s="239">
        <f t="shared" ca="1" si="6"/>
        <v>9.4151298456906201</v>
      </c>
      <c r="AU9" s="239">
        <f t="shared" ca="1" si="6"/>
        <v>13.181181783966869</v>
      </c>
      <c r="AV9" s="51">
        <f t="shared" ca="1" si="6"/>
        <v>17.665336846066978</v>
      </c>
      <c r="AW9" s="51">
        <f t="shared" ca="1" si="6"/>
        <v>21.830334964245377</v>
      </c>
      <c r="AX9" s="51">
        <f t="shared" ca="1" si="6"/>
        <v>21.830334964245377</v>
      </c>
      <c r="AY9" s="51">
        <f t="shared" ca="1" si="6"/>
        <v>20.090929619872018</v>
      </c>
      <c r="AZ9" s="51">
        <f t="shared" ca="1" si="6"/>
        <v>16.622882950696258</v>
      </c>
      <c r="BA9" s="51">
        <f t="shared" ca="1" si="6"/>
        <v>15.777117049303712</v>
      </c>
      <c r="BB9" s="51">
        <f t="shared" ca="1" si="6"/>
        <v>16.718630033872774</v>
      </c>
      <c r="BC9" s="51">
        <f t="shared" ca="1" si="6"/>
        <v>15.771847948814433</v>
      </c>
      <c r="BD9" s="51">
        <f t="shared" ca="1" si="6"/>
        <v>13.697403086187414</v>
      </c>
      <c r="BE9" s="51">
        <f t="shared" ca="1" si="6"/>
        <v>15.133609333835132</v>
      </c>
      <c r="BF9" s="51">
        <f t="shared" ca="1" si="6"/>
        <v>17.511253293187792</v>
      </c>
      <c r="BG9" s="51">
        <f t="shared" ca="1" si="6"/>
        <v>17.192096349266077</v>
      </c>
      <c r="BH9" s="51">
        <f t="shared" ca="1" si="6"/>
        <v>22.48260444109896</v>
      </c>
      <c r="BI9" s="51">
        <f t="shared" ca="1" si="6"/>
        <v>18.330372600677443</v>
      </c>
      <c r="BJ9" s="51">
        <f t="shared" ca="1" si="6"/>
        <v>19.176138502069993</v>
      </c>
      <c r="BK9" s="51">
        <f t="shared" ca="1" si="6"/>
        <v>13.191945803537809</v>
      </c>
      <c r="BL9" s="51">
        <f t="shared" ca="1" si="6"/>
        <v>5.755664283025963</v>
      </c>
      <c r="BM9" s="51">
        <f t="shared" ca="1" si="6"/>
        <v>15.23462551750093</v>
      </c>
      <c r="BN9" s="51">
        <f t="shared" ca="1" si="6"/>
        <v>12.708016560030096</v>
      </c>
      <c r="BO9" s="51">
        <f t="shared" ca="1" si="6"/>
        <v>13.346330447873527</v>
      </c>
      <c r="BP9" s="51">
        <f t="shared" ca="1" si="6"/>
        <v>14.495295445991708</v>
      </c>
      <c r="BQ9" s="51">
        <f t="shared" ref="BQ9:EB9" ca="1" si="7">BQ4-SUMIF($C$14:$C$329,$C9,BQ14:BQ329)</f>
        <v>19.192096349266077</v>
      </c>
      <c r="BR9" s="51">
        <f t="shared" ca="1" si="7"/>
        <v>16.479337598795624</v>
      </c>
      <c r="BS9" s="51">
        <f t="shared" ca="1" si="7"/>
        <v>9.4100112909296065</v>
      </c>
      <c r="BT9" s="51">
        <f t="shared" ca="1" si="7"/>
        <v>17.021904403462536</v>
      </c>
      <c r="BU9" s="51">
        <f t="shared" ca="1" si="7"/>
        <v>17.325103500188167</v>
      </c>
      <c r="BV9" s="51">
        <f t="shared" ca="1" si="7"/>
        <v>16.160180654873908</v>
      </c>
      <c r="BW9" s="51">
        <f t="shared" ca="1" si="7"/>
        <v>8.511178020323662</v>
      </c>
      <c r="BX9" s="51">
        <f t="shared" ca="1" si="7"/>
        <v>1.9834550244636624</v>
      </c>
      <c r="BY9" s="51">
        <f t="shared" ca="1" si="7"/>
        <v>2.2409333835152268</v>
      </c>
      <c r="BZ9" s="51">
        <f t="shared" ca="1" si="7"/>
        <v>-1.5579977418140913</v>
      </c>
      <c r="CA9" s="51">
        <f t="shared" ca="1" si="7"/>
        <v>-2.1272111403839027</v>
      </c>
      <c r="CB9" s="51">
        <f t="shared" ca="1" si="7"/>
        <v>7.1601806548739084</v>
      </c>
      <c r="CC9" s="51">
        <f t="shared" ca="1" si="7"/>
        <v>6.2346255175009198</v>
      </c>
      <c r="CD9" s="51">
        <f t="shared" ca="1" si="7"/>
        <v>9.7857282649604649</v>
      </c>
      <c r="CE9" s="51">
        <f t="shared" ca="1" si="7"/>
        <v>14.644260444109882</v>
      </c>
      <c r="CF9" s="51">
        <f t="shared" ca="1" si="7"/>
        <v>11.399548362815185</v>
      </c>
      <c r="CG9" s="51">
        <f t="shared" ca="1" si="7"/>
        <v>9.037786977794493</v>
      </c>
      <c r="CH9" s="51">
        <f t="shared" ca="1" si="7"/>
        <v>14.77184794881444</v>
      </c>
      <c r="CI9" s="51">
        <f t="shared" ca="1" si="7"/>
        <v>15.106962739932239</v>
      </c>
      <c r="CJ9" s="55">
        <f t="shared" ca="1" si="7"/>
        <v>11.75062100112908</v>
      </c>
      <c r="CK9" s="55">
        <f t="shared" ca="1" si="7"/>
        <v>13.59638690252163</v>
      </c>
      <c r="CL9" s="55">
        <f t="shared" ca="1" si="7"/>
        <v>16.70809183289423</v>
      </c>
      <c r="CM9" s="55">
        <f t="shared" ca="1" si="7"/>
        <v>16.516597666541202</v>
      </c>
      <c r="CN9" s="90">
        <f t="shared" ca="1" si="7"/>
        <v>4.4524651863003264</v>
      </c>
      <c r="CO9" s="207">
        <f t="shared" ca="1" si="7"/>
        <v>4.1549115543846327</v>
      </c>
      <c r="CP9" s="51">
        <f t="shared" ca="1" si="7"/>
        <v>1.8357546104629172</v>
      </c>
      <c r="CQ9" s="51">
        <f t="shared" ca="1" si="7"/>
        <v>4.4687241249529421</v>
      </c>
      <c r="CR9" s="51">
        <f t="shared" ca="1" si="7"/>
        <v>10.192096349266077</v>
      </c>
      <c r="CS9" s="51">
        <f t="shared" ca="1" si="7"/>
        <v>10.622958223560392</v>
      </c>
      <c r="CT9" s="239">
        <f t="shared" ca="1" si="7"/>
        <v>7.3406097101994678</v>
      </c>
      <c r="CU9" s="239">
        <f t="shared" ca="1" si="7"/>
        <v>13.181181783966869</v>
      </c>
      <c r="CV9" s="51">
        <f t="shared" ca="1" si="7"/>
        <v>5.6653368460669782</v>
      </c>
      <c r="CW9" s="51">
        <f t="shared" ca="1" si="7"/>
        <v>-5.1696650357546226</v>
      </c>
      <c r="CX9" s="51">
        <f t="shared" ca="1" si="7"/>
        <v>-10.169665035754623</v>
      </c>
      <c r="CY9" s="51">
        <f t="shared" ca="1" si="7"/>
        <v>-6.9090703801279822</v>
      </c>
      <c r="CZ9" s="51">
        <f t="shared" ca="1" si="7"/>
        <v>9.6228829506962583</v>
      </c>
      <c r="DA9" s="51">
        <f t="shared" ca="1" si="7"/>
        <v>10.777117049303712</v>
      </c>
      <c r="DB9" s="51">
        <f t="shared" ca="1" si="7"/>
        <v>16.718630033872774</v>
      </c>
      <c r="DC9" s="51">
        <f t="shared" ca="1" si="7"/>
        <v>19.356070756492269</v>
      </c>
      <c r="DD9" s="51">
        <f t="shared" ca="1" si="7"/>
        <v>-0.85720737674069625</v>
      </c>
      <c r="DE9" s="51">
        <f t="shared" ca="1" si="7"/>
        <v>-0.6364320662401397</v>
      </c>
      <c r="DF9" s="51">
        <f t="shared" ca="1" si="7"/>
        <v>5.834565299209622</v>
      </c>
      <c r="DG9" s="51">
        <f t="shared" ca="1" si="7"/>
        <v>2.5632818968761661</v>
      </c>
      <c r="DH9" s="51">
        <f t="shared" ca="1" si="7"/>
        <v>4.3602137749341168</v>
      </c>
      <c r="DI9" s="51">
        <f t="shared" ca="1" si="7"/>
        <v>5.8308167105758244</v>
      </c>
      <c r="DJ9" s="51">
        <f t="shared" ca="1" si="7"/>
        <v>1.5497177267594928</v>
      </c>
      <c r="DK9" s="51">
        <f t="shared" ca="1" si="7"/>
        <v>2.4631539330071384</v>
      </c>
      <c r="DL9" s="51">
        <f t="shared" ca="1" si="7"/>
        <v>-3.3076853594279303</v>
      </c>
      <c r="DM9" s="51">
        <f t="shared" ca="1" si="7"/>
        <v>-2.2505683101242084</v>
      </c>
      <c r="DN9" s="51">
        <f t="shared" ca="1" si="7"/>
        <v>-0.69818592397441748</v>
      </c>
      <c r="DO9" s="51">
        <f t="shared" ca="1" si="7"/>
        <v>-5.1556191193075023</v>
      </c>
      <c r="DP9" s="51">
        <f t="shared" ca="1" si="7"/>
        <v>-4.1789988709070478</v>
      </c>
      <c r="DQ9" s="51">
        <f t="shared" ca="1" si="7"/>
        <v>5.5632818968761661</v>
      </c>
      <c r="DR9" s="51">
        <f t="shared" ca="1" si="7"/>
        <v>13.807436958976281</v>
      </c>
      <c r="DS9" s="51">
        <f t="shared" ca="1" si="7"/>
        <v>12.798509597290165</v>
      </c>
      <c r="DT9" s="51">
        <f t="shared" ca="1" si="7"/>
        <v>21.268618742943154</v>
      </c>
      <c r="DU9" s="51">
        <f t="shared" ca="1" si="7"/>
        <v>21.52633797515994</v>
      </c>
      <c r="DV9" s="51">
        <f t="shared" ca="1" si="7"/>
        <v>20.536153556642823</v>
      </c>
      <c r="DW9" s="51">
        <f t="shared" ca="1" si="7"/>
        <v>18.284501317275112</v>
      </c>
      <c r="DX9" s="51">
        <f t="shared" ca="1" si="7"/>
        <v>16.135936770794114</v>
      </c>
      <c r="DY9" s="51">
        <f t="shared" ca="1" si="7"/>
        <v>17.204793375987943</v>
      </c>
      <c r="DZ9" s="51">
        <f t="shared" ca="1" si="7"/>
        <v>17.375701919458024</v>
      </c>
      <c r="EA9" s="51">
        <f t="shared" ca="1" si="7"/>
        <v>15.191870530673683</v>
      </c>
      <c r="EB9" s="51">
        <f t="shared" ca="1" si="7"/>
        <v>20.536153556642823</v>
      </c>
      <c r="EC9" s="51">
        <f t="shared" ref="EC9:ED9" ca="1" si="8">EC4-SUMIF($C$14:$C$329,$C9,EC14:EC329)</f>
        <v>19.749431689875781</v>
      </c>
      <c r="ED9" s="51">
        <f t="shared" ca="1" si="8"/>
        <v>21.067869025216396</v>
      </c>
    </row>
    <row r="10" spans="1:134" ht="9.75" customHeight="1">
      <c r="A10" s="1132"/>
      <c r="B10" s="1133"/>
      <c r="C10" s="87" t="s">
        <v>7</v>
      </c>
      <c r="D10" s="87"/>
      <c r="E10" s="51">
        <f t="shared" ref="E10:BP10" si="9">E5-SUMIF($C$14:$C$329,$C10,E14:E329)</f>
        <v>21.241747572815544</v>
      </c>
      <c r="F10" s="51">
        <f t="shared" ca="1" si="9"/>
        <v>21.241747572815544</v>
      </c>
      <c r="G10" s="51">
        <f t="shared" ca="1" si="9"/>
        <v>21.241747572815544</v>
      </c>
      <c r="H10" s="51">
        <f t="shared" ca="1" si="9"/>
        <v>16.673629815220803</v>
      </c>
      <c r="I10" s="51">
        <f t="shared" ca="1" si="9"/>
        <v>21.241747572815544</v>
      </c>
      <c r="J10" s="51">
        <f t="shared" ca="1" si="9"/>
        <v>21.241747572815544</v>
      </c>
      <c r="K10" s="51">
        <f t="shared" ca="1" si="9"/>
        <v>21.241747572815544</v>
      </c>
      <c r="L10" s="51">
        <f t="shared" ca="1" si="9"/>
        <v>8.9956780457250307</v>
      </c>
      <c r="M10" s="51">
        <f t="shared" ca="1" si="9"/>
        <v>18.395458816160364</v>
      </c>
      <c r="N10" s="51">
        <f t="shared" ca="1" si="9"/>
        <v>18.623864704040098</v>
      </c>
      <c r="O10" s="51">
        <f t="shared" ca="1" si="9"/>
        <v>17.81565925461949</v>
      </c>
      <c r="P10" s="51">
        <f t="shared" ca="1" si="9"/>
        <v>14.196304415909811</v>
      </c>
      <c r="Q10" s="51">
        <f t="shared" ca="1" si="9"/>
        <v>17.692671468838093</v>
      </c>
      <c r="R10" s="51">
        <f t="shared" ca="1" si="9"/>
        <v>19.853742561854069</v>
      </c>
      <c r="S10" s="51">
        <f t="shared" ca="1" si="9"/>
        <v>17.587253366739755</v>
      </c>
      <c r="T10" s="51">
        <f t="shared" ca="1" si="9"/>
        <v>16.937175070466658</v>
      </c>
      <c r="U10" s="51">
        <f t="shared" ca="1" si="9"/>
        <v>19.730754776072672</v>
      </c>
      <c r="V10" s="51">
        <f t="shared" ca="1" si="9"/>
        <v>15.082148449733804</v>
      </c>
      <c r="W10" s="51">
        <f t="shared" ca="1" si="9"/>
        <v>7.0425931725649953</v>
      </c>
      <c r="X10" s="51">
        <f t="shared" ca="1" si="9"/>
        <v>11.515502662073295</v>
      </c>
      <c r="Y10" s="51">
        <f t="shared" ca="1" si="9"/>
        <v>14.027967428750404</v>
      </c>
      <c r="Z10" s="51">
        <f t="shared" ca="1" si="9"/>
        <v>11.814187284685261</v>
      </c>
      <c r="AA10" s="51">
        <f t="shared" ca="1" si="9"/>
        <v>12.354431569057322</v>
      </c>
      <c r="AB10" s="51">
        <f t="shared" ca="1" si="9"/>
        <v>17.393986846226127</v>
      </c>
      <c r="AC10" s="51">
        <f t="shared" ca="1" si="9"/>
        <v>16.585781396805519</v>
      </c>
      <c r="AD10" s="51">
        <f t="shared" ca="1" si="9"/>
        <v>17.86836830566866</v>
      </c>
      <c r="AE10" s="51">
        <f t="shared" ca="1" si="9"/>
        <v>16.691199498903863</v>
      </c>
      <c r="AF10" s="51">
        <f t="shared" ca="1" si="9"/>
        <v>11.462793611024125</v>
      </c>
      <c r="AG10" s="51">
        <f t="shared" ca="1" si="9"/>
        <v>13.096774193548399</v>
      </c>
      <c r="AH10" s="51">
        <f t="shared" ca="1" si="9"/>
        <v>9.0381772627623</v>
      </c>
      <c r="AI10" s="51">
        <f t="shared" ca="1" si="9"/>
        <v>13.448167867209531</v>
      </c>
      <c r="AJ10" s="51">
        <f t="shared" ca="1" si="9"/>
        <v>16.096774193548399</v>
      </c>
      <c r="AK10" s="51">
        <f t="shared" ca="1" si="9"/>
        <v>15.516974632007528</v>
      </c>
      <c r="AL10" s="51">
        <f t="shared" ca="1" si="9"/>
        <v>14.23438772314439</v>
      </c>
      <c r="AM10" s="51">
        <f t="shared" ca="1" si="9"/>
        <v>14.47741935483872</v>
      </c>
      <c r="AN10" s="51">
        <f t="shared" ca="1" si="9"/>
        <v>13.071844660194181</v>
      </c>
      <c r="AO10" s="51">
        <f t="shared" ca="1" si="9"/>
        <v>18.448167867209534</v>
      </c>
      <c r="AP10" s="51">
        <f t="shared" ca="1" si="9"/>
        <v>17.393986846226127</v>
      </c>
      <c r="AQ10" s="51">
        <f t="shared" ca="1" si="9"/>
        <v>18.448167867209534</v>
      </c>
      <c r="AR10" s="51">
        <f t="shared" ca="1" si="9"/>
        <v>16.814187284685261</v>
      </c>
      <c r="AS10" s="51">
        <f t="shared" ca="1" si="9"/>
        <v>16.814187284685261</v>
      </c>
      <c r="AT10" s="239">
        <f t="shared" ca="1" si="9"/>
        <v>7.9063576573755139</v>
      </c>
      <c r="AU10" s="239">
        <f t="shared" ca="1" si="9"/>
        <v>12.281208894456631</v>
      </c>
      <c r="AV10" s="51">
        <f t="shared" ca="1" si="9"/>
        <v>14.705825242718454</v>
      </c>
      <c r="AW10" s="51">
        <f t="shared" ca="1" si="9"/>
        <v>20.082148449733804</v>
      </c>
      <c r="AX10" s="51">
        <f t="shared" ca="1" si="9"/>
        <v>20.082148449733804</v>
      </c>
      <c r="AY10" s="51">
        <f t="shared" ca="1" si="9"/>
        <v>18.852270591919837</v>
      </c>
      <c r="AZ10" s="51">
        <f t="shared" ca="1" si="9"/>
        <v>14.027967428750404</v>
      </c>
      <c r="BA10" s="51">
        <f t="shared" ca="1" si="9"/>
        <v>12.270999060444733</v>
      </c>
      <c r="BB10" s="51">
        <f t="shared" ca="1" si="9"/>
        <v>10.074788600062645</v>
      </c>
      <c r="BC10" s="51">
        <f t="shared" ca="1" si="9"/>
        <v>12.411556529909188</v>
      </c>
      <c r="BD10" s="51">
        <f t="shared" ca="1" si="9"/>
        <v>14.273943000313196</v>
      </c>
      <c r="BE10" s="51">
        <f t="shared" ca="1" si="9"/>
        <v>8.6941434387723255</v>
      </c>
      <c r="BF10" s="51">
        <f t="shared" ca="1" si="9"/>
        <v>9.5023488881929339</v>
      </c>
      <c r="BG10" s="51">
        <f t="shared" ca="1" si="9"/>
        <v>7.8683683056686604</v>
      </c>
      <c r="BH10" s="51">
        <f t="shared" ca="1" si="9"/>
        <v>7.9913560914500579</v>
      </c>
      <c r="BI10" s="51">
        <f t="shared" ca="1" si="9"/>
        <v>7.8683683056686604</v>
      </c>
      <c r="BJ10" s="51">
        <f t="shared" ca="1" si="9"/>
        <v>9.976730347635467</v>
      </c>
      <c r="BK10" s="51">
        <f t="shared" ca="1" si="9"/>
        <v>4.4774193548387196</v>
      </c>
      <c r="BL10" s="51">
        <f t="shared" ca="1" si="9"/>
        <v>-1.2502975258377642</v>
      </c>
      <c r="BM10" s="51">
        <f t="shared" ca="1" si="9"/>
        <v>5.7453805198872629</v>
      </c>
      <c r="BN10" s="51">
        <f t="shared" ca="1" si="9"/>
        <v>8.0821484497338041</v>
      </c>
      <c r="BO10" s="51">
        <f t="shared" ca="1" si="9"/>
        <v>7.3793611024115364</v>
      </c>
      <c r="BP10" s="51">
        <f t="shared" ca="1" si="9"/>
        <v>2.9913560914500579</v>
      </c>
      <c r="BQ10" s="51">
        <f t="shared" ref="BQ10:EB10" ca="1" si="10">BQ5-SUMIF($C$14:$C$329,$C10,BQ14:BQ329)</f>
        <v>7.7453805198872629</v>
      </c>
      <c r="BR10" s="51">
        <f t="shared" ca="1" si="10"/>
        <v>3.4481678672095342</v>
      </c>
      <c r="BS10" s="51">
        <f t="shared" ca="1" si="10"/>
        <v>0.57694957720013207</v>
      </c>
      <c r="BT10" s="51">
        <f t="shared" ca="1" si="10"/>
        <v>11.70876918258692</v>
      </c>
      <c r="BU10" s="51">
        <f t="shared" ca="1" si="10"/>
        <v>9.2885687441277902</v>
      </c>
      <c r="BV10" s="51">
        <f t="shared" ca="1" si="10"/>
        <v>9.3939868462261309</v>
      </c>
      <c r="BW10" s="51">
        <f t="shared" ca="1" si="10"/>
        <v>6.585781396805519</v>
      </c>
      <c r="BX10" s="51">
        <f t="shared" ca="1" si="10"/>
        <v>8.0862323833385652</v>
      </c>
      <c r="BY10" s="51">
        <f t="shared" ca="1" si="10"/>
        <v>10.581697463200761</v>
      </c>
      <c r="BZ10" s="51">
        <f t="shared" ca="1" si="10"/>
        <v>10.34274976511119</v>
      </c>
      <c r="CA10" s="51">
        <f t="shared" ca="1" si="10"/>
        <v>3.5959912308174218</v>
      </c>
      <c r="CB10" s="51">
        <f t="shared" ca="1" si="10"/>
        <v>10.92254932665206</v>
      </c>
      <c r="CC10" s="51">
        <f t="shared" ca="1" si="10"/>
        <v>6.8874099592859501</v>
      </c>
      <c r="CD10" s="51">
        <f t="shared" ca="1" si="10"/>
        <v>4.4622236141559775</v>
      </c>
      <c r="CE10" s="51">
        <f t="shared" ca="1" si="10"/>
        <v>2.9371750704666546</v>
      </c>
      <c r="CF10" s="51">
        <f t="shared" ca="1" si="10"/>
        <v>6.0250234888819421</v>
      </c>
      <c r="CG10" s="51">
        <f t="shared" ca="1" si="10"/>
        <v>5.585781396805519</v>
      </c>
      <c r="CH10" s="51">
        <f t="shared" ca="1" si="10"/>
        <v>4.2739430003131957</v>
      </c>
      <c r="CI10" s="51">
        <f t="shared" ca="1" si="10"/>
        <v>2.9562167240839443</v>
      </c>
      <c r="CJ10" s="55">
        <f t="shared" ca="1" si="10"/>
        <v>2.2197619793297925</v>
      </c>
      <c r="CK10" s="55">
        <f t="shared" ca="1" si="10"/>
        <v>2.9737864077670011</v>
      </c>
      <c r="CL10" s="55">
        <f t="shared" ca="1" si="10"/>
        <v>1.4627936110241251</v>
      </c>
      <c r="CM10" s="55">
        <f t="shared" ca="1" si="10"/>
        <v>2.3398058252427276</v>
      </c>
      <c r="CN10" s="90">
        <f t="shared" ca="1" si="10"/>
        <v>-9.5504541183839606</v>
      </c>
      <c r="CO10" s="207">
        <f t="shared" ca="1" si="10"/>
        <v>-0.66019417475727238</v>
      </c>
      <c r="CP10" s="51">
        <f t="shared" ca="1" si="10"/>
        <v>-6.0262135922329989</v>
      </c>
      <c r="CQ10" s="51">
        <f t="shared" ca="1" si="10"/>
        <v>-12.660194174757272</v>
      </c>
      <c r="CR10" s="51">
        <f t="shared" ca="1" si="10"/>
        <v>-9.6060131537738727</v>
      </c>
      <c r="CS10" s="51">
        <f t="shared" ca="1" si="10"/>
        <v>-8.36298152207954</v>
      </c>
      <c r="CT10" s="239">
        <f t="shared" ca="1" si="10"/>
        <v>4.9195114312558763</v>
      </c>
      <c r="CU10" s="239">
        <f t="shared" ca="1" si="10"/>
        <v>12.281208894456631</v>
      </c>
      <c r="CV10" s="51">
        <f t="shared" ca="1" si="10"/>
        <v>-12.294174757281546</v>
      </c>
      <c r="CW10" s="51">
        <f t="shared" ca="1" si="10"/>
        <v>3.0821484497338041</v>
      </c>
      <c r="CX10" s="51">
        <f t="shared" ca="1" si="10"/>
        <v>3.0821484497338041</v>
      </c>
      <c r="CY10" s="51">
        <f t="shared" ca="1" si="10"/>
        <v>-18.147729408080163</v>
      </c>
      <c r="CZ10" s="51">
        <f t="shared" ca="1" si="10"/>
        <v>-17.972032571249596</v>
      </c>
      <c r="DA10" s="51">
        <f t="shared" ca="1" si="10"/>
        <v>-17.729000939555267</v>
      </c>
      <c r="DB10" s="51">
        <f t="shared" ca="1" si="10"/>
        <v>-14.925211399937355</v>
      </c>
      <c r="DC10" s="51">
        <f t="shared" ca="1" si="10"/>
        <v>12.799823050422809</v>
      </c>
      <c r="DD10" s="51">
        <f t="shared" ca="1" si="10"/>
        <v>4.3828515502662171</v>
      </c>
      <c r="DE10" s="51">
        <f t="shared" ca="1" si="10"/>
        <v>5.8900219229564765</v>
      </c>
      <c r="DF10" s="51">
        <f t="shared" ca="1" si="10"/>
        <v>8.5769965549639942</v>
      </c>
      <c r="DG10" s="51">
        <f t="shared" ca="1" si="10"/>
        <v>1.1881130598183631</v>
      </c>
      <c r="DH10" s="51">
        <f t="shared" ca="1" si="10"/>
        <v>-0.70734732226745223</v>
      </c>
      <c r="DI10" s="51">
        <f t="shared" ca="1" si="10"/>
        <v>-1.8118869401816369</v>
      </c>
      <c r="DJ10" s="51">
        <f t="shared" ca="1" si="10"/>
        <v>-1.0197792045098524</v>
      </c>
      <c r="DK10" s="51">
        <f t="shared" ca="1" si="10"/>
        <v>-1.6941935483870871</v>
      </c>
      <c r="DL10" s="51">
        <f t="shared" ca="1" si="10"/>
        <v>-1.562752896962099</v>
      </c>
      <c r="DM10" s="51">
        <f t="shared" ca="1" si="10"/>
        <v>6.0835734419041732</v>
      </c>
      <c r="DN10" s="51">
        <f t="shared" ca="1" si="10"/>
        <v>2.0698261822737329</v>
      </c>
      <c r="DO10" s="51">
        <f t="shared" ca="1" si="10"/>
        <v>4.472456937049806</v>
      </c>
      <c r="DP10" s="51">
        <f t="shared" ca="1" si="10"/>
        <v>3.2926526777325495</v>
      </c>
      <c r="DQ10" s="51">
        <f t="shared" ca="1" si="10"/>
        <v>6.0835734419041732</v>
      </c>
      <c r="DR10" s="51">
        <f t="shared" ca="1" si="10"/>
        <v>8.6809426871281037</v>
      </c>
      <c r="DS10" s="51">
        <f t="shared" ca="1" si="10"/>
        <v>3.9904071406201123</v>
      </c>
      <c r="DT10" s="51">
        <f t="shared" ca="1" si="10"/>
        <v>9.202453805198882</v>
      </c>
      <c r="DU10" s="51">
        <f t="shared" ca="1" si="10"/>
        <v>9.6952834325086208</v>
      </c>
      <c r="DV10" s="51">
        <f t="shared" ca="1" si="10"/>
        <v>12.784888819292211</v>
      </c>
      <c r="DW10" s="51">
        <f t="shared" ca="1" si="10"/>
        <v>12.09791418728469</v>
      </c>
      <c r="DX10" s="51">
        <f t="shared" ca="1" si="10"/>
        <v>13.373297525837781</v>
      </c>
      <c r="DY10" s="51">
        <f t="shared" ca="1" si="10"/>
        <v>13.794442843720647</v>
      </c>
      <c r="DZ10" s="51">
        <f t="shared" ca="1" si="10"/>
        <v>13.591337300344511</v>
      </c>
      <c r="EA10" s="51">
        <f t="shared" ca="1" si="10"/>
        <v>9.8565925461948076</v>
      </c>
      <c r="EB10" s="51">
        <f t="shared" ca="1" si="10"/>
        <v>16.084166927654252</v>
      </c>
      <c r="EC10" s="51">
        <f t="shared" ref="EC10:ED10" ca="1" si="11">EC5-SUMIF($C$14:$C$329,$C10,EC14:EC329)</f>
        <v>16.054298465393057</v>
      </c>
      <c r="ED10" s="51">
        <f t="shared" ca="1" si="11"/>
        <v>15.692890072032581</v>
      </c>
    </row>
    <row r="11" spans="1:134" ht="9.75" customHeight="1">
      <c r="A11" s="1132"/>
      <c r="B11" s="1133"/>
      <c r="C11" s="87" t="s">
        <v>8</v>
      </c>
      <c r="D11" s="87"/>
      <c r="E11" s="51">
        <f t="shared" ref="E11:BP11" si="12">E6-SUMIF($C$14:$C$329,$C11,E14:E329)</f>
        <v>7.6374999999999993</v>
      </c>
      <c r="F11" s="51">
        <f t="shared" ca="1" si="12"/>
        <v>7.6374999999999993</v>
      </c>
      <c r="G11" s="51">
        <f t="shared" ca="1" si="12"/>
        <v>7.6374999999999993</v>
      </c>
      <c r="H11" s="51">
        <f t="shared" ca="1" si="12"/>
        <v>5.8874999999999993</v>
      </c>
      <c r="I11" s="51">
        <f t="shared" ca="1" si="12"/>
        <v>7.6374999999999993</v>
      </c>
      <c r="J11" s="51">
        <f t="shared" ca="1" si="12"/>
        <v>7.6374999999999993</v>
      </c>
      <c r="K11" s="51">
        <f t="shared" ca="1" si="12"/>
        <v>7.6374999999999993</v>
      </c>
      <c r="L11" s="51">
        <f t="shared" ca="1" si="12"/>
        <v>4.75</v>
      </c>
      <c r="M11" s="51">
        <f t="shared" ca="1" si="12"/>
        <v>7.6374999999999993</v>
      </c>
      <c r="N11" s="51">
        <f t="shared" ca="1" si="12"/>
        <v>6.71</v>
      </c>
      <c r="O11" s="51">
        <f t="shared" ca="1" si="12"/>
        <v>6.9374999999999991</v>
      </c>
      <c r="P11" s="51">
        <f t="shared" ca="1" si="12"/>
        <v>4.8549999999999995</v>
      </c>
      <c r="Q11" s="51">
        <f t="shared" ca="1" si="12"/>
        <v>6.9374999999999991</v>
      </c>
      <c r="R11" s="51">
        <f t="shared" ca="1" si="12"/>
        <v>7.41</v>
      </c>
      <c r="S11" s="51">
        <f t="shared" ca="1" si="12"/>
        <v>7.6374999999999993</v>
      </c>
      <c r="T11" s="51">
        <f t="shared" ca="1" si="12"/>
        <v>7.2874999999999996</v>
      </c>
      <c r="U11" s="51">
        <f t="shared" ca="1" si="12"/>
        <v>7.6374999999999993</v>
      </c>
      <c r="V11" s="51">
        <f t="shared" ca="1" si="12"/>
        <v>7.6374999999999993</v>
      </c>
      <c r="W11" s="51">
        <f t="shared" ca="1" si="12"/>
        <v>7.6374999999999993</v>
      </c>
      <c r="X11" s="51">
        <f t="shared" ca="1" si="12"/>
        <v>6.01</v>
      </c>
      <c r="Y11" s="51">
        <f t="shared" ca="1" si="12"/>
        <v>6.01</v>
      </c>
      <c r="Z11" s="51">
        <f t="shared" ca="1" si="12"/>
        <v>6.71</v>
      </c>
      <c r="AA11" s="51">
        <f t="shared" ca="1" si="12"/>
        <v>4.3825000000000003</v>
      </c>
      <c r="AB11" s="51">
        <f t="shared" ca="1" si="12"/>
        <v>7.6374999999999993</v>
      </c>
      <c r="AC11" s="51">
        <f t="shared" ca="1" si="12"/>
        <v>7.6374999999999993</v>
      </c>
      <c r="AD11" s="51">
        <f t="shared" ca="1" si="12"/>
        <v>7.6374999999999993</v>
      </c>
      <c r="AE11" s="51">
        <f t="shared" ca="1" si="12"/>
        <v>7.0599999999999987</v>
      </c>
      <c r="AF11" s="51">
        <f t="shared" ca="1" si="12"/>
        <v>7.4099999999999984</v>
      </c>
      <c r="AG11" s="51">
        <f t="shared" ca="1" si="12"/>
        <v>7.1824999999999983</v>
      </c>
      <c r="AH11" s="51">
        <f t="shared" ca="1" si="12"/>
        <v>3.7875000000000005</v>
      </c>
      <c r="AI11" s="51">
        <f t="shared" ca="1" si="12"/>
        <v>5.6374999999999993</v>
      </c>
      <c r="AJ11" s="51">
        <f t="shared" ca="1" si="12"/>
        <v>5.6374999999999993</v>
      </c>
      <c r="AK11" s="51">
        <f t="shared" ca="1" si="12"/>
        <v>6.2874999999999996</v>
      </c>
      <c r="AL11" s="51">
        <f t="shared" ca="1" si="12"/>
        <v>5.5</v>
      </c>
      <c r="AM11" s="51">
        <f t="shared" ca="1" si="12"/>
        <v>4.66</v>
      </c>
      <c r="AN11" s="51">
        <f t="shared" ca="1" si="12"/>
        <v>3.6100000000000003</v>
      </c>
      <c r="AO11" s="51">
        <f t="shared" ca="1" si="12"/>
        <v>5.01</v>
      </c>
      <c r="AP11" s="51">
        <f t="shared" ca="1" si="12"/>
        <v>5.9374999999999991</v>
      </c>
      <c r="AQ11" s="51">
        <f t="shared" ca="1" si="12"/>
        <v>7.2874999999999996</v>
      </c>
      <c r="AR11" s="51">
        <f t="shared" ca="1" si="12"/>
        <v>7.2874999999999996</v>
      </c>
      <c r="AS11" s="51">
        <f t="shared" ca="1" si="12"/>
        <v>6.9374999999999991</v>
      </c>
      <c r="AT11" s="239">
        <f t="shared" ca="1" si="12"/>
        <v>2.2050000000000001</v>
      </c>
      <c r="AU11" s="239">
        <f t="shared" ca="1" si="12"/>
        <v>3.4825000000000004</v>
      </c>
      <c r="AV11" s="51">
        <f t="shared" ca="1" si="12"/>
        <v>5.5374999999999996</v>
      </c>
      <c r="AW11" s="51">
        <f t="shared" ca="1" si="12"/>
        <v>7.4099999999999984</v>
      </c>
      <c r="AX11" s="51">
        <f t="shared" ca="1" si="12"/>
        <v>6.71</v>
      </c>
      <c r="AY11" s="51">
        <f t="shared" ca="1" si="12"/>
        <v>6.36</v>
      </c>
      <c r="AZ11" s="51">
        <f t="shared" ca="1" si="12"/>
        <v>6.2374999999999998</v>
      </c>
      <c r="BA11" s="51">
        <f t="shared" ca="1" si="12"/>
        <v>5.66</v>
      </c>
      <c r="BB11" s="51">
        <f t="shared" ca="1" si="12"/>
        <v>7.0599999999999987</v>
      </c>
      <c r="BC11" s="51">
        <f t="shared" ca="1" si="12"/>
        <v>7.2874999999999996</v>
      </c>
      <c r="BD11" s="51">
        <f t="shared" ca="1" si="12"/>
        <v>6.5874999999999995</v>
      </c>
      <c r="BE11" s="51">
        <f t="shared" ca="1" si="12"/>
        <v>4.2874999999999996</v>
      </c>
      <c r="BF11" s="51">
        <f t="shared" ca="1" si="12"/>
        <v>2.6374999999999993</v>
      </c>
      <c r="BG11" s="51">
        <f t="shared" ca="1" si="12"/>
        <v>0.63749999999999929</v>
      </c>
      <c r="BH11" s="51">
        <f t="shared" ca="1" si="12"/>
        <v>0.63749999999999929</v>
      </c>
      <c r="BI11" s="51">
        <f t="shared" ca="1" si="12"/>
        <v>-4.3625000000000007</v>
      </c>
      <c r="BJ11" s="51">
        <f t="shared" ca="1" si="12"/>
        <v>0.63749999999999929</v>
      </c>
      <c r="BK11" s="51">
        <f t="shared" ca="1" si="12"/>
        <v>-0.51249999999999929</v>
      </c>
      <c r="BL11" s="51">
        <f t="shared" ca="1" si="12"/>
        <v>-3.3000000000000007</v>
      </c>
      <c r="BM11" s="51">
        <f t="shared" ca="1" si="12"/>
        <v>-2.3899999999999997</v>
      </c>
      <c r="BN11" s="51">
        <f t="shared" ca="1" si="12"/>
        <v>-1.1125000000000007</v>
      </c>
      <c r="BO11" s="51">
        <f t="shared" ca="1" si="12"/>
        <v>2.2874999999999996</v>
      </c>
      <c r="BP11" s="51">
        <f t="shared" ca="1" si="12"/>
        <v>2.2874999999999996</v>
      </c>
      <c r="BQ11" s="51">
        <f t="shared" ref="BQ11:EB11" ca="1" si="13">BQ6-SUMIF($C$14:$C$329,$C11,BQ14:BQ329)</f>
        <v>0.63749999999999929</v>
      </c>
      <c r="BR11" s="51">
        <f t="shared" ca="1" si="13"/>
        <v>0.63749999999999929</v>
      </c>
      <c r="BS11" s="51">
        <f t="shared" ca="1" si="13"/>
        <v>-1.3399999999999999</v>
      </c>
      <c r="BT11" s="51">
        <f t="shared" ca="1" si="13"/>
        <v>0.63749999999999929</v>
      </c>
      <c r="BU11" s="51">
        <f t="shared" ca="1" si="13"/>
        <v>7.6374999999999993</v>
      </c>
      <c r="BV11" s="51">
        <f t="shared" ca="1" si="13"/>
        <v>7.4099999999999984</v>
      </c>
      <c r="BW11" s="51">
        <f t="shared" ca="1" si="13"/>
        <v>5.66</v>
      </c>
      <c r="BX11" s="51">
        <f t="shared" ca="1" si="13"/>
        <v>5.66</v>
      </c>
      <c r="BY11" s="51">
        <f t="shared" ca="1" si="13"/>
        <v>-1.3625000000000007</v>
      </c>
      <c r="BZ11" s="51">
        <f t="shared" ca="1" si="13"/>
        <v>-1.3625000000000007</v>
      </c>
      <c r="CA11" s="51">
        <f t="shared" ca="1" si="13"/>
        <v>-3.9000000000000004</v>
      </c>
      <c r="CB11" s="51">
        <f t="shared" ca="1" si="13"/>
        <v>-1.3625000000000007</v>
      </c>
      <c r="CC11" s="51">
        <f t="shared" ca="1" si="13"/>
        <v>-1.3625000000000007</v>
      </c>
      <c r="CD11" s="51">
        <f t="shared" ca="1" si="13"/>
        <v>-1.3625000000000007</v>
      </c>
      <c r="CE11" s="51">
        <f t="shared" ca="1" si="13"/>
        <v>-1.3625000000000007</v>
      </c>
      <c r="CF11" s="51">
        <f t="shared" ca="1" si="13"/>
        <v>-1.3625000000000007</v>
      </c>
      <c r="CG11" s="51">
        <f t="shared" ca="1" si="13"/>
        <v>-1.7125000000000004</v>
      </c>
      <c r="CH11" s="51">
        <f t="shared" ca="1" si="13"/>
        <v>-1.3625000000000007</v>
      </c>
      <c r="CI11" s="51">
        <f t="shared" ca="1" si="13"/>
        <v>-6.3625000000000007</v>
      </c>
      <c r="CJ11" s="55">
        <f t="shared" ca="1" si="13"/>
        <v>-6.3625000000000007</v>
      </c>
      <c r="CK11" s="55">
        <f t="shared" ca="1" si="13"/>
        <v>-6.3625000000000007</v>
      </c>
      <c r="CL11" s="55">
        <f t="shared" ca="1" si="13"/>
        <v>-6.9400000000000013</v>
      </c>
      <c r="CM11" s="55">
        <f t="shared" ca="1" si="13"/>
        <v>-3.7125000000000004</v>
      </c>
      <c r="CN11" s="90">
        <f t="shared" ca="1" si="13"/>
        <v>-7.5625</v>
      </c>
      <c r="CO11" s="207">
        <f t="shared" ca="1" si="13"/>
        <v>5.6374999999999993</v>
      </c>
      <c r="CP11" s="51">
        <f t="shared" ca="1" si="13"/>
        <v>3.0599999999999987</v>
      </c>
      <c r="CQ11" s="51">
        <f t="shared" ca="1" si="13"/>
        <v>3.2874999999999996</v>
      </c>
      <c r="CR11" s="51">
        <f t="shared" ca="1" si="13"/>
        <v>3.6374999999999993</v>
      </c>
      <c r="CS11" s="51">
        <f t="shared" ca="1" si="13"/>
        <v>5.6374999999999993</v>
      </c>
      <c r="CT11" s="239">
        <f t="shared" ca="1" si="13"/>
        <v>3.15</v>
      </c>
      <c r="CU11" s="239">
        <f t="shared" ca="1" si="13"/>
        <v>3.4825000000000004</v>
      </c>
      <c r="CV11" s="51">
        <f t="shared" ca="1" si="13"/>
        <v>6.0374999999999996</v>
      </c>
      <c r="CW11" s="51">
        <f t="shared" ca="1" si="13"/>
        <v>7.9099999999999984</v>
      </c>
      <c r="CX11" s="51">
        <f t="shared" ca="1" si="13"/>
        <v>7.21</v>
      </c>
      <c r="CY11" s="51">
        <f t="shared" ca="1" si="13"/>
        <v>6.86</v>
      </c>
      <c r="CZ11" s="51">
        <f t="shared" ca="1" si="13"/>
        <v>6.7374999999999998</v>
      </c>
      <c r="DA11" s="51">
        <f t="shared" ca="1" si="13"/>
        <v>6.16</v>
      </c>
      <c r="DB11" s="51">
        <f t="shared" ca="1" si="13"/>
        <v>7.5599999999999987</v>
      </c>
      <c r="DC11" s="51">
        <f t="shared" ca="1" si="13"/>
        <v>6.6193749999999998</v>
      </c>
      <c r="DD11" s="51">
        <f t="shared" ca="1" si="13"/>
        <v>2.4375000000000036E-2</v>
      </c>
      <c r="DE11" s="51">
        <f t="shared" ca="1" si="13"/>
        <v>0.61937499999999979</v>
      </c>
      <c r="DF11" s="51">
        <f t="shared" ca="1" si="13"/>
        <v>-1.0831250000000008</v>
      </c>
      <c r="DG11" s="51">
        <f t="shared" ca="1" si="13"/>
        <v>3.9168749999999992</v>
      </c>
      <c r="DH11" s="51">
        <f t="shared" ca="1" si="13"/>
        <v>-8.3125000000000782E-2</v>
      </c>
      <c r="DI11" s="51">
        <f t="shared" ca="1" si="13"/>
        <v>-1.5831250000000008</v>
      </c>
      <c r="DJ11" s="51">
        <f t="shared" ca="1" si="13"/>
        <v>-1.5831250000000008</v>
      </c>
      <c r="DK11" s="51">
        <f t="shared" ca="1" si="13"/>
        <v>-3.2606249999999992</v>
      </c>
      <c r="DL11" s="51">
        <f t="shared" ca="1" si="13"/>
        <v>-2.9300000000000006</v>
      </c>
      <c r="DM11" s="51">
        <f t="shared" ca="1" si="13"/>
        <v>-3.6565000000000003</v>
      </c>
      <c r="DN11" s="51">
        <f t="shared" ca="1" si="13"/>
        <v>-3.5706249999999997</v>
      </c>
      <c r="DO11" s="51">
        <f t="shared" ca="1" si="13"/>
        <v>-2.3806250000000002</v>
      </c>
      <c r="DP11" s="51">
        <f t="shared" ca="1" si="13"/>
        <v>-2.3806250000000002</v>
      </c>
      <c r="DQ11" s="51">
        <f t="shared" ca="1" si="13"/>
        <v>-2.0831250000000008</v>
      </c>
      <c r="DR11" s="51">
        <f t="shared" ca="1" si="13"/>
        <v>-2.0831250000000008</v>
      </c>
      <c r="DS11" s="51">
        <f t="shared" ca="1" si="13"/>
        <v>-2.7639999999999993</v>
      </c>
      <c r="DT11" s="51">
        <f t="shared" ca="1" si="13"/>
        <v>-2.0831250000000008</v>
      </c>
      <c r="DU11" s="51">
        <f t="shared" ca="1" si="13"/>
        <v>-1.0831250000000008</v>
      </c>
      <c r="DV11" s="51">
        <f t="shared" ca="1" si="13"/>
        <v>1.7234999999999987</v>
      </c>
      <c r="DW11" s="51">
        <f t="shared" ca="1" si="13"/>
        <v>0.23600000000000065</v>
      </c>
      <c r="DX11" s="51">
        <f t="shared" ca="1" si="13"/>
        <v>0.23600000000000065</v>
      </c>
      <c r="DY11" s="51">
        <f t="shared" ca="1" si="13"/>
        <v>1.9168749999999992</v>
      </c>
      <c r="DZ11" s="51">
        <f t="shared" ca="1" si="13"/>
        <v>6.9168749999999992</v>
      </c>
      <c r="EA11" s="51">
        <f t="shared" ca="1" si="13"/>
        <v>4.76</v>
      </c>
      <c r="EB11" s="51">
        <f t="shared" ca="1" si="13"/>
        <v>6.9168749999999992</v>
      </c>
      <c r="EC11" s="51">
        <f t="shared" ref="EC11:ED11" ca="1" si="14">EC6-SUMIF($C$14:$C$329,$C11,EC14:EC329)</f>
        <v>6.9168749999999992</v>
      </c>
      <c r="ED11" s="51">
        <f t="shared" ca="1" si="14"/>
        <v>6.9168749999999992</v>
      </c>
    </row>
    <row r="12" spans="1:134" ht="9.75" customHeight="1">
      <c r="A12" s="1132"/>
      <c r="B12" s="1133"/>
      <c r="C12" s="87" t="s">
        <v>9</v>
      </c>
      <c r="D12" s="87"/>
      <c r="E12" s="51">
        <f t="shared" ref="E12:BP12" si="15">E7-SUMIF($C$14:$C$329,$C12,E14:E329)</f>
        <v>23.287500000000001</v>
      </c>
      <c r="F12" s="51">
        <f t="shared" ca="1" si="15"/>
        <v>23.287500000000001</v>
      </c>
      <c r="G12" s="51">
        <f t="shared" ca="1" si="15"/>
        <v>23.287500000000001</v>
      </c>
      <c r="H12" s="51">
        <f t="shared" ca="1" si="15"/>
        <v>22.537500000000001</v>
      </c>
      <c r="I12" s="51">
        <f t="shared" ca="1" si="15"/>
        <v>23.287500000000001</v>
      </c>
      <c r="J12" s="51">
        <f t="shared" ca="1" si="15"/>
        <v>23.287500000000001</v>
      </c>
      <c r="K12" s="51">
        <f t="shared" ca="1" si="15"/>
        <v>23.287500000000001</v>
      </c>
      <c r="L12" s="51">
        <f t="shared" ca="1" si="15"/>
        <v>20.25</v>
      </c>
      <c r="M12" s="51">
        <f t="shared" ca="1" si="15"/>
        <v>24.157499999999995</v>
      </c>
      <c r="N12" s="51">
        <f t="shared" ca="1" si="15"/>
        <v>24.157499999999995</v>
      </c>
      <c r="O12" s="51">
        <f t="shared" ca="1" si="15"/>
        <v>24.157499999999995</v>
      </c>
      <c r="P12" s="51">
        <f t="shared" ca="1" si="15"/>
        <v>21.393749999999997</v>
      </c>
      <c r="Q12" s="51">
        <f t="shared" ca="1" si="15"/>
        <v>24.157499999999995</v>
      </c>
      <c r="R12" s="51">
        <f t="shared" ca="1" si="15"/>
        <v>16.657499999999999</v>
      </c>
      <c r="S12" s="51">
        <f t="shared" ca="1" si="15"/>
        <v>21.54</v>
      </c>
      <c r="T12" s="51">
        <f t="shared" ca="1" si="15"/>
        <v>21.54</v>
      </c>
      <c r="U12" s="51">
        <f t="shared" ca="1" si="15"/>
        <v>23.594999999999999</v>
      </c>
      <c r="V12" s="51">
        <f t="shared" ca="1" si="15"/>
        <v>24.157499999999995</v>
      </c>
      <c r="W12" s="51">
        <f t="shared" ca="1" si="15"/>
        <v>24.157499999999995</v>
      </c>
      <c r="X12" s="51">
        <f t="shared" ca="1" si="15"/>
        <v>23.227499999999999</v>
      </c>
      <c r="Y12" s="51">
        <f t="shared" ca="1" si="15"/>
        <v>24.157499999999995</v>
      </c>
      <c r="Z12" s="51">
        <f t="shared" ca="1" si="15"/>
        <v>23.729999999999997</v>
      </c>
      <c r="AA12" s="51">
        <f t="shared" ca="1" si="15"/>
        <v>16.792499999999997</v>
      </c>
      <c r="AB12" s="51">
        <f t="shared" ca="1" si="15"/>
        <v>24.157499999999995</v>
      </c>
      <c r="AC12" s="51">
        <f t="shared" ca="1" si="15"/>
        <v>19.751249999999999</v>
      </c>
      <c r="AD12" s="51">
        <f t="shared" ca="1" si="15"/>
        <v>22.664999999999999</v>
      </c>
      <c r="AE12" s="51">
        <f t="shared" ca="1" si="15"/>
        <v>18.72</v>
      </c>
      <c r="AF12" s="51">
        <f t="shared" ca="1" si="15"/>
        <v>20.407499999999999</v>
      </c>
      <c r="AG12" s="51">
        <f t="shared" ca="1" si="15"/>
        <v>24.157499999999995</v>
      </c>
      <c r="AH12" s="51">
        <f t="shared" ca="1" si="15"/>
        <v>24.157499999999995</v>
      </c>
      <c r="AI12" s="51">
        <f t="shared" ca="1" si="15"/>
        <v>24.157499999999995</v>
      </c>
      <c r="AJ12" s="51">
        <f t="shared" ca="1" si="15"/>
        <v>24.157499999999995</v>
      </c>
      <c r="AK12" s="51">
        <f t="shared" ca="1" si="15"/>
        <v>24.157499999999995</v>
      </c>
      <c r="AL12" s="51">
        <f t="shared" ca="1" si="15"/>
        <v>19.875</v>
      </c>
      <c r="AM12" s="51">
        <f t="shared" ca="1" si="15"/>
        <v>23.729999999999997</v>
      </c>
      <c r="AN12" s="51">
        <f t="shared" ca="1" si="15"/>
        <v>16.792499999999997</v>
      </c>
      <c r="AO12" s="51">
        <f t="shared" ca="1" si="15"/>
        <v>23.501249999999999</v>
      </c>
      <c r="AP12" s="51">
        <f t="shared" ca="1" si="15"/>
        <v>24.157499999999995</v>
      </c>
      <c r="AQ12" s="51">
        <f t="shared" ca="1" si="15"/>
        <v>24.157499999999995</v>
      </c>
      <c r="AR12" s="51">
        <f t="shared" ca="1" si="15"/>
        <v>24.157499999999995</v>
      </c>
      <c r="AS12" s="51">
        <f t="shared" ca="1" si="15"/>
        <v>24.157499999999995</v>
      </c>
      <c r="AT12" s="239">
        <f t="shared" ca="1" si="15"/>
        <v>12.112499999999999</v>
      </c>
      <c r="AU12" s="239">
        <f t="shared" ca="1" si="15"/>
        <v>15.667499999999997</v>
      </c>
      <c r="AV12" s="51">
        <f t="shared" ca="1" si="15"/>
        <v>19.188749999999999</v>
      </c>
      <c r="AW12" s="51">
        <f t="shared" ca="1" si="15"/>
        <v>24.157499999999995</v>
      </c>
      <c r="AX12" s="51">
        <f t="shared" ca="1" si="15"/>
        <v>24.157499999999995</v>
      </c>
      <c r="AY12" s="51">
        <f t="shared" ca="1" si="15"/>
        <v>24.157499999999995</v>
      </c>
      <c r="AZ12" s="51">
        <f t="shared" ca="1" si="15"/>
        <v>24.157499999999995</v>
      </c>
      <c r="BA12" s="51">
        <f t="shared" ca="1" si="15"/>
        <v>24.157499999999995</v>
      </c>
      <c r="BB12" s="51">
        <f t="shared" ca="1" si="15"/>
        <v>24.157499999999995</v>
      </c>
      <c r="BC12" s="51">
        <f t="shared" ca="1" si="15"/>
        <v>24.157499999999995</v>
      </c>
      <c r="BD12" s="51">
        <f t="shared" ca="1" si="15"/>
        <v>24.157499999999995</v>
      </c>
      <c r="BE12" s="51">
        <f t="shared" ca="1" si="15"/>
        <v>24.157499999999995</v>
      </c>
      <c r="BF12" s="51">
        <f t="shared" ca="1" si="15"/>
        <v>24.157499999999995</v>
      </c>
      <c r="BG12" s="51">
        <f t="shared" ca="1" si="15"/>
        <v>24.157499999999995</v>
      </c>
      <c r="BH12" s="51">
        <f t="shared" ca="1" si="15"/>
        <v>24.157499999999995</v>
      </c>
      <c r="BI12" s="51">
        <f t="shared" ca="1" si="15"/>
        <v>19.412499999999998</v>
      </c>
      <c r="BJ12" s="51">
        <f t="shared" ca="1" si="15"/>
        <v>14.412499999999998</v>
      </c>
      <c r="BK12" s="51">
        <f t="shared" ca="1" si="15"/>
        <v>6.4249999999999972</v>
      </c>
      <c r="BL12" s="51">
        <f t="shared" ca="1" si="15"/>
        <v>5.75</v>
      </c>
      <c r="BM12" s="51">
        <f t="shared" ca="1" si="15"/>
        <v>14.412499999999998</v>
      </c>
      <c r="BN12" s="51">
        <f t="shared" ca="1" si="15"/>
        <v>14.412499999999998</v>
      </c>
      <c r="BO12" s="51">
        <f t="shared" ca="1" si="15"/>
        <v>14.412499999999998</v>
      </c>
      <c r="BP12" s="51">
        <f t="shared" ca="1" si="15"/>
        <v>14.412499999999998</v>
      </c>
      <c r="BQ12" s="51">
        <f t="shared" ref="BQ12:EB12" ca="1" si="16">BQ7-SUMIF($C$14:$C$329,$C12,BQ14:BQ329)</f>
        <v>14.412499999999998</v>
      </c>
      <c r="BR12" s="51">
        <f t="shared" ca="1" si="16"/>
        <v>14.412499999999998</v>
      </c>
      <c r="BS12" s="51">
        <f t="shared" ca="1" si="16"/>
        <v>19.162499999999998</v>
      </c>
      <c r="BT12" s="51">
        <f t="shared" ca="1" si="16"/>
        <v>20.924999999999997</v>
      </c>
      <c r="BU12" s="51">
        <f t="shared" ca="1" si="16"/>
        <v>21.412499999999998</v>
      </c>
      <c r="BV12" s="51">
        <f t="shared" ca="1" si="16"/>
        <v>24.412499999999998</v>
      </c>
      <c r="BW12" s="51">
        <f t="shared" ca="1" si="16"/>
        <v>24.412499999999998</v>
      </c>
      <c r="BX12" s="51">
        <f t="shared" ca="1" si="16"/>
        <v>24.412499999999998</v>
      </c>
      <c r="BY12" s="51">
        <f t="shared" ca="1" si="16"/>
        <v>24.412499999999998</v>
      </c>
      <c r="BZ12" s="51">
        <f t="shared" ca="1" si="16"/>
        <v>20.924999999999997</v>
      </c>
      <c r="CA12" s="51">
        <f t="shared" ca="1" si="16"/>
        <v>18</v>
      </c>
      <c r="CB12" s="51">
        <f t="shared" ca="1" si="16"/>
        <v>23.662499999999998</v>
      </c>
      <c r="CC12" s="51">
        <f t="shared" ca="1" si="16"/>
        <v>24.412499999999998</v>
      </c>
      <c r="CD12" s="51">
        <f t="shared" ca="1" si="16"/>
        <v>22.912499999999998</v>
      </c>
      <c r="CE12" s="51">
        <f t="shared" ca="1" si="16"/>
        <v>24.412499999999998</v>
      </c>
      <c r="CF12" s="51">
        <f t="shared" ca="1" si="16"/>
        <v>24.412499999999998</v>
      </c>
      <c r="CG12" s="51">
        <f t="shared" ca="1" si="16"/>
        <v>23.174999999999997</v>
      </c>
      <c r="CH12" s="51">
        <f t="shared" ca="1" si="16"/>
        <v>23.662499999999998</v>
      </c>
      <c r="CI12" s="51">
        <f t="shared" ca="1" si="16"/>
        <v>24.412499999999998</v>
      </c>
      <c r="CJ12" s="55">
        <f t="shared" ca="1" si="16"/>
        <v>20.924999999999997</v>
      </c>
      <c r="CK12" s="55">
        <f t="shared" ca="1" si="16"/>
        <v>19.412499999999998</v>
      </c>
      <c r="CL12" s="55">
        <f t="shared" ca="1" si="16"/>
        <v>14.412499999999998</v>
      </c>
      <c r="CM12" s="55">
        <f t="shared" ca="1" si="16"/>
        <v>14.412499999999998</v>
      </c>
      <c r="CN12" s="90">
        <f t="shared" ca="1" si="16"/>
        <v>3.9125000000000014</v>
      </c>
      <c r="CO12" s="207">
        <f t="shared" ca="1" si="16"/>
        <v>14.412499999999998</v>
      </c>
      <c r="CP12" s="51">
        <f t="shared" ca="1" si="16"/>
        <v>11.662499999999998</v>
      </c>
      <c r="CQ12" s="51">
        <f t="shared" ca="1" si="16"/>
        <v>12.412499999999998</v>
      </c>
      <c r="CR12" s="51">
        <f t="shared" ca="1" si="16"/>
        <v>10.424999999999997</v>
      </c>
      <c r="CS12" s="51">
        <f t="shared" ca="1" si="16"/>
        <v>8.9249999999999972</v>
      </c>
      <c r="CT12" s="239">
        <f t="shared" ca="1" si="16"/>
        <v>7.5</v>
      </c>
      <c r="CU12" s="239">
        <f t="shared" ca="1" si="16"/>
        <v>15.667499999999997</v>
      </c>
      <c r="CV12" s="51">
        <f t="shared" ca="1" si="16"/>
        <v>10.188749999999999</v>
      </c>
      <c r="CW12" s="51">
        <f t="shared" ca="1" si="16"/>
        <v>15.157499999999995</v>
      </c>
      <c r="CX12" s="51">
        <f t="shared" ca="1" si="16"/>
        <v>12.157499999999995</v>
      </c>
      <c r="CY12" s="51">
        <f t="shared" ca="1" si="16"/>
        <v>17.157499999999995</v>
      </c>
      <c r="CZ12" s="51">
        <f t="shared" ca="1" si="16"/>
        <v>19.157499999999995</v>
      </c>
      <c r="DA12" s="51">
        <f t="shared" ca="1" si="16"/>
        <v>14.157499999999995</v>
      </c>
      <c r="DB12" s="51">
        <f t="shared" ca="1" si="16"/>
        <v>19.157499999999995</v>
      </c>
      <c r="DC12" s="51">
        <f t="shared" ca="1" si="16"/>
        <v>20.533874999999995</v>
      </c>
      <c r="DD12" s="51">
        <f t="shared" ca="1" si="16"/>
        <v>18.533874999999995</v>
      </c>
      <c r="DE12" s="51">
        <f t="shared" ca="1" si="16"/>
        <v>15.533874999999997</v>
      </c>
      <c r="DF12" s="51">
        <f t="shared" ca="1" si="16"/>
        <v>15.533874999999997</v>
      </c>
      <c r="DG12" s="51">
        <f t="shared" ca="1" si="16"/>
        <v>20.533874999999995</v>
      </c>
      <c r="DH12" s="51">
        <f t="shared" ca="1" si="16"/>
        <v>20.533874999999995</v>
      </c>
      <c r="DI12" s="51">
        <f t="shared" ca="1" si="16"/>
        <v>20.750624999999999</v>
      </c>
      <c r="DJ12" s="51">
        <f t="shared" ca="1" si="16"/>
        <v>20.750624999999999</v>
      </c>
      <c r="DK12" s="51">
        <f t="shared" ca="1" si="16"/>
        <v>13.961249999999998</v>
      </c>
      <c r="DL12" s="51">
        <f t="shared" ca="1" si="16"/>
        <v>13.387499999999999</v>
      </c>
      <c r="DM12" s="51">
        <f t="shared" ca="1" si="16"/>
        <v>20.750624999999999</v>
      </c>
      <c r="DN12" s="51">
        <f t="shared" ca="1" si="16"/>
        <v>20.750624999999999</v>
      </c>
      <c r="DO12" s="51">
        <f t="shared" ca="1" si="16"/>
        <v>20.750624999999999</v>
      </c>
      <c r="DP12" s="51">
        <f t="shared" ca="1" si="16"/>
        <v>20.750624999999999</v>
      </c>
      <c r="DQ12" s="51">
        <f t="shared" ca="1" si="16"/>
        <v>20.750624999999999</v>
      </c>
      <c r="DR12" s="51">
        <f t="shared" ca="1" si="16"/>
        <v>20.750624999999999</v>
      </c>
      <c r="DS12" s="51">
        <f t="shared" ca="1" si="16"/>
        <v>16.288124999999997</v>
      </c>
      <c r="DT12" s="51">
        <f t="shared" ca="1" si="16"/>
        <v>17.786249999999999</v>
      </c>
      <c r="DU12" s="51">
        <f t="shared" ca="1" si="16"/>
        <v>14.200624999999999</v>
      </c>
      <c r="DV12" s="51">
        <f t="shared" ca="1" si="16"/>
        <v>16.750624999999999</v>
      </c>
      <c r="DW12" s="51">
        <f t="shared" ca="1" si="16"/>
        <v>16.750624999999999</v>
      </c>
      <c r="DX12" s="51">
        <f t="shared" ca="1" si="16"/>
        <v>20.750624999999999</v>
      </c>
      <c r="DY12" s="51">
        <f t="shared" ca="1" si="16"/>
        <v>20.750624999999999</v>
      </c>
      <c r="DZ12" s="51">
        <f t="shared" ca="1" si="16"/>
        <v>17.786249999999999</v>
      </c>
      <c r="EA12" s="51">
        <f t="shared" ca="1" si="16"/>
        <v>15.3</v>
      </c>
      <c r="EB12" s="51">
        <f t="shared" ca="1" si="16"/>
        <v>20.113124999999997</v>
      </c>
      <c r="EC12" s="51">
        <f t="shared" ref="EC12:ED12" ca="1" si="17">EC7-SUMIF($C$14:$C$329,$C12,EC14:EC329)</f>
        <v>20.750624999999999</v>
      </c>
      <c r="ED12" s="51">
        <f t="shared" ca="1" si="17"/>
        <v>19.475624999999997</v>
      </c>
    </row>
    <row r="13" spans="1:134" s="227" customFormat="1" ht="9.75" customHeight="1" thickBot="1">
      <c r="A13" s="779"/>
      <c r="B13" s="780"/>
      <c r="E13" s="781"/>
      <c r="F13" s="781"/>
      <c r="G13" s="781"/>
      <c r="H13" s="781"/>
      <c r="I13" s="781"/>
      <c r="J13" s="781"/>
      <c r="K13" s="781"/>
      <c r="L13" s="781"/>
      <c r="M13" s="781"/>
      <c r="N13" s="781"/>
      <c r="O13" s="781"/>
      <c r="P13" s="781"/>
      <c r="Q13" s="781"/>
      <c r="R13" s="781"/>
      <c r="S13" s="781"/>
      <c r="T13" s="781"/>
      <c r="U13" s="781"/>
      <c r="V13" s="781"/>
      <c r="W13" s="781"/>
      <c r="X13" s="781"/>
      <c r="Y13" s="781"/>
      <c r="Z13" s="781"/>
      <c r="AA13" s="781"/>
      <c r="AB13" s="781"/>
      <c r="AC13" s="781"/>
      <c r="AD13" s="781"/>
      <c r="AE13" s="781"/>
      <c r="AF13" s="781"/>
      <c r="AG13" s="781"/>
      <c r="AH13" s="781"/>
      <c r="AI13" s="781"/>
      <c r="AJ13" s="781"/>
      <c r="AK13" s="781"/>
      <c r="AL13" s="781"/>
      <c r="AM13" s="781"/>
      <c r="AN13" s="781"/>
      <c r="AO13" s="781"/>
      <c r="AP13" s="781"/>
      <c r="AQ13" s="781"/>
      <c r="AR13" s="781"/>
      <c r="AS13" s="781"/>
      <c r="AT13" s="240"/>
      <c r="AU13" s="240"/>
      <c r="AV13" s="781"/>
      <c r="AW13" s="781"/>
      <c r="AX13" s="781"/>
      <c r="AY13" s="781"/>
      <c r="AZ13" s="781"/>
      <c r="BA13" s="781"/>
      <c r="BB13" s="781"/>
      <c r="BC13" s="781"/>
      <c r="BD13" s="781"/>
      <c r="BE13" s="781"/>
      <c r="BF13" s="781"/>
      <c r="BG13" s="781"/>
      <c r="BH13" s="781"/>
      <c r="BI13" s="781"/>
      <c r="BJ13" s="781"/>
      <c r="BK13" s="781"/>
      <c r="BL13" s="781"/>
      <c r="BM13" s="781"/>
      <c r="BN13" s="781"/>
      <c r="BO13" s="781"/>
      <c r="BP13" s="781"/>
      <c r="BQ13" s="781"/>
      <c r="BR13" s="781"/>
      <c r="BS13" s="781"/>
      <c r="BT13" s="781"/>
      <c r="BU13" s="781"/>
      <c r="BV13" s="781"/>
      <c r="BW13" s="781"/>
      <c r="BX13" s="781"/>
      <c r="BY13" s="781"/>
      <c r="BZ13" s="781"/>
      <c r="CA13" s="781"/>
      <c r="CB13" s="781"/>
      <c r="CC13" s="781"/>
      <c r="CD13" s="781"/>
      <c r="CE13" s="781"/>
      <c r="CF13" s="781"/>
      <c r="CG13" s="781"/>
      <c r="CH13" s="781"/>
      <c r="CI13" s="781"/>
      <c r="CJ13" s="782"/>
      <c r="CK13" s="782"/>
      <c r="CL13" s="782"/>
      <c r="CM13" s="782"/>
      <c r="CN13" s="783"/>
      <c r="CO13" s="784"/>
      <c r="CP13" s="781"/>
      <c r="CQ13" s="781"/>
      <c r="CR13" s="781"/>
      <c r="CS13" s="781"/>
      <c r="CT13" s="240"/>
      <c r="CU13" s="240"/>
      <c r="CV13" s="781"/>
      <c r="CW13" s="781"/>
      <c r="CX13" s="781"/>
      <c r="CY13" s="781"/>
      <c r="CZ13" s="781"/>
      <c r="DA13" s="781"/>
      <c r="DB13" s="781"/>
      <c r="DC13" s="781"/>
      <c r="DD13" s="781"/>
      <c r="DE13" s="781"/>
      <c r="DF13" s="781"/>
      <c r="DG13" s="781"/>
      <c r="DH13" s="781"/>
      <c r="DI13" s="781"/>
      <c r="DJ13" s="781"/>
      <c r="DK13" s="781"/>
      <c r="DL13" s="781"/>
      <c r="DM13" s="781"/>
      <c r="DN13" s="781"/>
      <c r="DO13" s="781"/>
      <c r="DP13" s="781"/>
      <c r="DQ13" s="781"/>
      <c r="DR13" s="781"/>
      <c r="DS13" s="781"/>
      <c r="DT13" s="781"/>
      <c r="DU13" s="781"/>
      <c r="DV13" s="781"/>
      <c r="DW13" s="781"/>
      <c r="DX13" s="781"/>
      <c r="DY13" s="781"/>
      <c r="DZ13" s="781"/>
      <c r="EA13" s="781"/>
      <c r="EB13" s="781"/>
      <c r="EC13" s="781"/>
      <c r="ED13" s="781"/>
    </row>
    <row r="14" spans="1:134" s="57" customFormat="1" ht="9.75" customHeight="1">
      <c r="A14" s="1122">
        <v>5</v>
      </c>
      <c r="B14" s="985" t="s">
        <v>11</v>
      </c>
      <c r="C14" s="57" t="s">
        <v>5</v>
      </c>
      <c r="D14" s="57">
        <f t="shared" ref="D14:D33" si="18">SUM(E14:CT14)</f>
        <v>1092</v>
      </c>
      <c r="E14" s="57">
        <v>12</v>
      </c>
      <c r="F14" s="57">
        <v>12</v>
      </c>
      <c r="G14" s="57">
        <v>12</v>
      </c>
      <c r="H14" s="57">
        <v>12</v>
      </c>
      <c r="I14" s="57">
        <v>12</v>
      </c>
      <c r="J14" s="57">
        <v>12</v>
      </c>
      <c r="K14" s="57">
        <v>12</v>
      </c>
      <c r="L14" s="57">
        <v>12</v>
      </c>
      <c r="M14" s="57">
        <v>12</v>
      </c>
      <c r="N14" s="57">
        <v>12</v>
      </c>
      <c r="O14" s="57">
        <v>12</v>
      </c>
      <c r="P14" s="57">
        <v>12</v>
      </c>
      <c r="Q14" s="57">
        <v>12</v>
      </c>
      <c r="R14" s="57">
        <v>12</v>
      </c>
      <c r="S14" s="57">
        <v>12</v>
      </c>
      <c r="T14" s="57">
        <v>12</v>
      </c>
      <c r="U14" s="57">
        <v>12</v>
      </c>
      <c r="V14" s="57">
        <v>12</v>
      </c>
      <c r="W14" s="57">
        <v>12</v>
      </c>
      <c r="X14" s="57">
        <v>12</v>
      </c>
      <c r="Y14" s="57">
        <v>12</v>
      </c>
      <c r="Z14" s="57">
        <v>12</v>
      </c>
      <c r="AA14" s="57">
        <v>12</v>
      </c>
      <c r="AB14" s="57">
        <v>12</v>
      </c>
      <c r="AC14" s="57">
        <v>12</v>
      </c>
      <c r="AD14" s="57">
        <v>12</v>
      </c>
      <c r="AE14" s="57">
        <v>12</v>
      </c>
      <c r="AF14" s="57">
        <v>12</v>
      </c>
      <c r="AG14" s="57">
        <v>12</v>
      </c>
      <c r="AH14" s="57">
        <v>12</v>
      </c>
      <c r="AI14" s="57">
        <v>12</v>
      </c>
      <c r="AJ14" s="57">
        <v>12</v>
      </c>
      <c r="AK14" s="57">
        <v>12</v>
      </c>
      <c r="AL14" s="57">
        <v>12</v>
      </c>
      <c r="AM14" s="57">
        <v>12</v>
      </c>
      <c r="AN14" s="57">
        <v>12</v>
      </c>
      <c r="AO14" s="57">
        <v>12</v>
      </c>
      <c r="AP14" s="57">
        <v>12</v>
      </c>
      <c r="AQ14" s="57">
        <v>12</v>
      </c>
      <c r="AR14" s="57">
        <v>12</v>
      </c>
      <c r="AS14" s="57">
        <v>12</v>
      </c>
      <c r="AT14" s="241"/>
      <c r="AU14" s="241"/>
      <c r="AV14" s="57">
        <v>12</v>
      </c>
      <c r="AW14" s="57">
        <v>12</v>
      </c>
      <c r="AX14" s="57">
        <v>12</v>
      </c>
      <c r="AY14" s="57">
        <v>12</v>
      </c>
      <c r="AZ14" s="57">
        <v>12</v>
      </c>
      <c r="BA14" s="57">
        <v>12</v>
      </c>
      <c r="BB14" s="57">
        <v>12</v>
      </c>
      <c r="BC14" s="57">
        <v>12</v>
      </c>
      <c r="BD14" s="57">
        <v>12</v>
      </c>
      <c r="BE14" s="57">
        <v>12</v>
      </c>
      <c r="BF14" s="57">
        <v>12</v>
      </c>
      <c r="BG14" s="57">
        <v>12</v>
      </c>
      <c r="BH14" s="57">
        <v>12</v>
      </c>
      <c r="BI14" s="57">
        <v>12</v>
      </c>
      <c r="BJ14" s="57">
        <v>12</v>
      </c>
      <c r="BK14" s="57">
        <v>12</v>
      </c>
      <c r="BL14" s="57">
        <v>12</v>
      </c>
      <c r="BM14" s="57">
        <v>12</v>
      </c>
      <c r="BN14" s="57">
        <v>12</v>
      </c>
      <c r="BO14" s="57">
        <v>12</v>
      </c>
      <c r="BP14" s="57">
        <v>12</v>
      </c>
      <c r="BQ14" s="57">
        <v>12</v>
      </c>
      <c r="BR14" s="57">
        <v>12</v>
      </c>
      <c r="BS14" s="57">
        <v>12</v>
      </c>
      <c r="BT14" s="57">
        <v>12</v>
      </c>
      <c r="BU14" s="57">
        <v>12</v>
      </c>
      <c r="BV14" s="57">
        <v>12</v>
      </c>
      <c r="BW14" s="57">
        <v>12</v>
      </c>
      <c r="BX14" s="57">
        <v>12</v>
      </c>
      <c r="BY14" s="57">
        <v>12</v>
      </c>
      <c r="BZ14" s="57">
        <v>12</v>
      </c>
      <c r="CA14" s="57">
        <v>12</v>
      </c>
      <c r="CB14" s="57">
        <v>12</v>
      </c>
      <c r="CC14" s="57">
        <v>12</v>
      </c>
      <c r="CD14" s="57">
        <v>12</v>
      </c>
      <c r="CE14" s="57">
        <v>12</v>
      </c>
      <c r="CF14" s="57">
        <v>12</v>
      </c>
      <c r="CG14" s="57">
        <v>12</v>
      </c>
      <c r="CH14" s="57">
        <v>12</v>
      </c>
      <c r="CI14" s="57">
        <v>12</v>
      </c>
      <c r="CJ14" s="58">
        <v>12</v>
      </c>
      <c r="CK14" s="58">
        <v>12</v>
      </c>
      <c r="CL14" s="58">
        <v>12</v>
      </c>
      <c r="CM14" s="58">
        <v>12</v>
      </c>
      <c r="CN14" s="59">
        <v>12</v>
      </c>
      <c r="CO14" s="60">
        <v>12</v>
      </c>
      <c r="CP14" s="57">
        <v>12</v>
      </c>
      <c r="CQ14" s="57">
        <v>12</v>
      </c>
      <c r="CR14" s="57">
        <v>12</v>
      </c>
      <c r="CS14" s="57">
        <v>12</v>
      </c>
      <c r="CT14" s="241"/>
      <c r="CU14" s="241"/>
      <c r="DC14" s="57">
        <v>12</v>
      </c>
      <c r="DD14" s="57">
        <v>12</v>
      </c>
      <c r="DE14" s="57">
        <v>12</v>
      </c>
      <c r="DF14" s="57">
        <v>12</v>
      </c>
      <c r="DG14" s="57">
        <v>12</v>
      </c>
      <c r="DH14" s="57">
        <v>12</v>
      </c>
      <c r="DI14" s="57">
        <v>12</v>
      </c>
      <c r="DJ14" s="57">
        <v>12</v>
      </c>
      <c r="DK14" s="57">
        <v>12</v>
      </c>
      <c r="DL14" s="57">
        <v>12</v>
      </c>
      <c r="DM14" s="57">
        <v>12</v>
      </c>
      <c r="DN14" s="57">
        <v>12</v>
      </c>
      <c r="DO14" s="57">
        <v>5</v>
      </c>
      <c r="DP14" s="57">
        <v>5</v>
      </c>
      <c r="DQ14" s="57">
        <v>5</v>
      </c>
      <c r="DR14" s="57">
        <v>5</v>
      </c>
      <c r="DS14" s="57">
        <v>5</v>
      </c>
      <c r="DT14" s="57">
        <v>5</v>
      </c>
      <c r="DU14" s="57">
        <v>5</v>
      </c>
      <c r="DV14" s="57">
        <v>5</v>
      </c>
      <c r="DW14" s="57">
        <v>5</v>
      </c>
      <c r="DX14" s="57">
        <v>5</v>
      </c>
      <c r="DY14" s="57">
        <v>5</v>
      </c>
      <c r="DZ14" s="57">
        <v>5</v>
      </c>
      <c r="EA14" s="57">
        <v>5</v>
      </c>
      <c r="EB14" s="57">
        <v>5</v>
      </c>
      <c r="EC14" s="57">
        <v>5</v>
      </c>
      <c r="ED14" s="57">
        <v>5</v>
      </c>
    </row>
    <row r="15" spans="1:134" ht="9.75" customHeight="1">
      <c r="A15" s="1123"/>
      <c r="B15" s="986"/>
      <c r="C15" s="36" t="s">
        <v>6</v>
      </c>
      <c r="D15" s="36">
        <f t="shared" si="18"/>
        <v>0</v>
      </c>
    </row>
    <row r="16" spans="1:134" ht="9.75" customHeight="1">
      <c r="A16" s="1123"/>
      <c r="B16" s="986"/>
      <c r="C16" s="36" t="s">
        <v>7</v>
      </c>
      <c r="D16" s="36">
        <f t="shared" si="18"/>
        <v>0</v>
      </c>
    </row>
    <row r="17" spans="1:134" ht="9.75" customHeight="1">
      <c r="A17" s="1123"/>
      <c r="B17" s="986"/>
      <c r="C17" s="36" t="s">
        <v>8</v>
      </c>
      <c r="D17" s="36">
        <f t="shared" si="18"/>
        <v>45.5</v>
      </c>
      <c r="E17" s="36">
        <v>0.5</v>
      </c>
      <c r="F17" s="36">
        <v>0.5</v>
      </c>
      <c r="G17" s="36">
        <v>0.5</v>
      </c>
      <c r="H17" s="36">
        <v>0.5</v>
      </c>
      <c r="I17" s="36">
        <v>0.5</v>
      </c>
      <c r="J17" s="36">
        <v>0.5</v>
      </c>
      <c r="K17" s="36">
        <v>0.5</v>
      </c>
      <c r="L17" s="36">
        <v>0.5</v>
      </c>
      <c r="M17" s="36">
        <v>0.5</v>
      </c>
      <c r="N17" s="36">
        <v>0.5</v>
      </c>
      <c r="O17" s="36">
        <v>0.5</v>
      </c>
      <c r="P17" s="36">
        <v>0.5</v>
      </c>
      <c r="Q17" s="36">
        <v>0.5</v>
      </c>
      <c r="R17" s="36">
        <v>0.5</v>
      </c>
      <c r="S17" s="36">
        <v>0.5</v>
      </c>
      <c r="T17" s="36">
        <v>0.5</v>
      </c>
      <c r="U17" s="36">
        <v>0.5</v>
      </c>
      <c r="V17" s="36">
        <v>0.5</v>
      </c>
      <c r="W17" s="36">
        <v>0.5</v>
      </c>
      <c r="X17" s="36">
        <v>0.5</v>
      </c>
      <c r="Y17" s="36">
        <v>0.5</v>
      </c>
      <c r="Z17" s="36">
        <v>0.5</v>
      </c>
      <c r="AA17" s="36">
        <v>0.5</v>
      </c>
      <c r="AB17" s="36">
        <v>0.5</v>
      </c>
      <c r="AC17" s="36">
        <v>0.5</v>
      </c>
      <c r="AD17" s="36">
        <v>0.5</v>
      </c>
      <c r="AE17" s="36">
        <v>0.5</v>
      </c>
      <c r="AF17" s="36">
        <v>0.5</v>
      </c>
      <c r="AG17" s="36">
        <v>0.5</v>
      </c>
      <c r="AH17" s="36">
        <v>0.5</v>
      </c>
      <c r="AI17" s="36">
        <v>0.5</v>
      </c>
      <c r="AJ17" s="36">
        <v>0.5</v>
      </c>
      <c r="AK17" s="36">
        <v>0.5</v>
      </c>
      <c r="AL17" s="36">
        <v>0.5</v>
      </c>
      <c r="AM17" s="36">
        <v>0.5</v>
      </c>
      <c r="AN17" s="36">
        <v>0.5</v>
      </c>
      <c r="AO17" s="36">
        <v>0.5</v>
      </c>
      <c r="AP17" s="36">
        <v>0.5</v>
      </c>
      <c r="AQ17" s="36">
        <v>0.5</v>
      </c>
      <c r="AR17" s="36">
        <v>0.5</v>
      </c>
      <c r="AS17" s="36">
        <v>0.5</v>
      </c>
      <c r="AV17" s="36">
        <v>0.5</v>
      </c>
      <c r="AW17" s="36">
        <v>0.5</v>
      </c>
      <c r="AX17" s="36">
        <v>0.5</v>
      </c>
      <c r="AY17" s="36">
        <v>0.5</v>
      </c>
      <c r="AZ17" s="36">
        <v>0.5</v>
      </c>
      <c r="BA17" s="36">
        <v>0.5</v>
      </c>
      <c r="BB17" s="36">
        <v>0.5</v>
      </c>
      <c r="BC17" s="36">
        <v>0.5</v>
      </c>
      <c r="BD17" s="36">
        <v>0.5</v>
      </c>
      <c r="BE17" s="36">
        <v>0.5</v>
      </c>
      <c r="BF17" s="36">
        <v>0.5</v>
      </c>
      <c r="BG17" s="36">
        <v>0.5</v>
      </c>
      <c r="BH17" s="36">
        <v>0.5</v>
      </c>
      <c r="BI17" s="36">
        <v>0.5</v>
      </c>
      <c r="BJ17" s="36">
        <v>0.5</v>
      </c>
      <c r="BK17" s="36">
        <v>0.5</v>
      </c>
      <c r="BL17" s="36">
        <v>0.5</v>
      </c>
      <c r="BM17" s="36">
        <v>0.5</v>
      </c>
      <c r="BN17" s="36">
        <v>0.5</v>
      </c>
      <c r="BO17" s="36">
        <v>0.5</v>
      </c>
      <c r="BP17" s="36">
        <v>0.5</v>
      </c>
      <c r="BQ17" s="36">
        <v>0.5</v>
      </c>
      <c r="BR17" s="36">
        <v>0.5</v>
      </c>
      <c r="BS17" s="36">
        <v>0.5</v>
      </c>
      <c r="BT17" s="36">
        <v>0.5</v>
      </c>
      <c r="BU17" s="36">
        <v>0.5</v>
      </c>
      <c r="BV17" s="36">
        <v>0.5</v>
      </c>
      <c r="BW17" s="36">
        <v>0.5</v>
      </c>
      <c r="BX17" s="36">
        <v>0.5</v>
      </c>
      <c r="BY17" s="36">
        <v>0.5</v>
      </c>
      <c r="BZ17" s="36">
        <v>0.5</v>
      </c>
      <c r="CA17" s="36">
        <v>0.5</v>
      </c>
      <c r="CB17" s="36">
        <v>0.5</v>
      </c>
      <c r="CC17" s="36">
        <v>0.5</v>
      </c>
      <c r="CD17" s="36">
        <v>0.5</v>
      </c>
      <c r="CE17" s="36">
        <v>0.5</v>
      </c>
      <c r="CF17" s="36">
        <v>0.5</v>
      </c>
      <c r="CG17" s="36">
        <v>0.5</v>
      </c>
      <c r="CH17" s="36">
        <v>0.5</v>
      </c>
      <c r="CI17" s="36">
        <v>0.5</v>
      </c>
      <c r="CJ17" s="37">
        <v>0.5</v>
      </c>
      <c r="CK17" s="37">
        <v>0.5</v>
      </c>
      <c r="CL17" s="37">
        <v>0.5</v>
      </c>
      <c r="CM17" s="37">
        <v>0.5</v>
      </c>
      <c r="CN17" s="38">
        <v>0.5</v>
      </c>
      <c r="CO17" s="39">
        <v>0.5</v>
      </c>
      <c r="CP17" s="36">
        <v>0.5</v>
      </c>
      <c r="CQ17" s="36">
        <v>0.5</v>
      </c>
      <c r="CR17" s="36">
        <v>0.5</v>
      </c>
      <c r="CS17" s="36">
        <v>0.5</v>
      </c>
    </row>
    <row r="18" spans="1:134" s="46" customFormat="1" ht="9.75" customHeight="1" thickBot="1">
      <c r="A18" s="1124"/>
      <c r="B18" s="987"/>
      <c r="C18" s="46" t="s">
        <v>9</v>
      </c>
      <c r="D18" s="46">
        <f t="shared" si="18"/>
        <v>0</v>
      </c>
      <c r="AT18" s="237"/>
      <c r="AU18" s="237"/>
      <c r="CJ18" s="47"/>
      <c r="CK18" s="47"/>
      <c r="CL18" s="47"/>
      <c r="CM18" s="47"/>
      <c r="CN18" s="48"/>
      <c r="CO18" s="45"/>
      <c r="CT18" s="237"/>
      <c r="CU18" s="237"/>
    </row>
    <row r="19" spans="1:134" s="106" customFormat="1" ht="9.75" customHeight="1">
      <c r="A19" s="1122">
        <v>1</v>
      </c>
      <c r="B19" s="985" t="s">
        <v>759</v>
      </c>
      <c r="C19" s="57" t="s">
        <v>5</v>
      </c>
      <c r="D19" s="57">
        <f t="shared" ref="D19:D23" si="19">SUM(E19:CT19)</f>
        <v>0</v>
      </c>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241"/>
      <c r="AU19" s="241"/>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8"/>
      <c r="CK19" s="58"/>
      <c r="CL19" s="58"/>
      <c r="CM19" s="58"/>
      <c r="CN19" s="59"/>
      <c r="CO19" s="60"/>
      <c r="CP19" s="57"/>
      <c r="CQ19" s="57"/>
      <c r="CR19" s="57"/>
      <c r="CS19" s="57"/>
      <c r="CT19" s="241"/>
      <c r="CU19" s="241"/>
      <c r="CV19" s="57"/>
      <c r="CW19" s="57"/>
      <c r="CX19" s="57"/>
      <c r="CY19" s="57"/>
      <c r="CZ19" s="57"/>
      <c r="DA19" s="57"/>
      <c r="DB19" s="57"/>
      <c r="DC19" s="57"/>
      <c r="DD19" s="57"/>
      <c r="DE19" s="57"/>
      <c r="DF19" s="57">
        <v>1</v>
      </c>
      <c r="DG19" s="57">
        <v>1</v>
      </c>
      <c r="DH19" s="57"/>
      <c r="DI19" s="57"/>
      <c r="DJ19" s="57"/>
      <c r="DK19" s="57"/>
      <c r="DL19" s="57"/>
      <c r="DM19" s="57"/>
      <c r="DN19" s="57"/>
      <c r="DO19" s="57"/>
      <c r="DP19" s="57"/>
      <c r="DQ19" s="57"/>
      <c r="DR19" s="57"/>
      <c r="DS19" s="57"/>
      <c r="DT19" s="57"/>
      <c r="DU19" s="57"/>
      <c r="DV19" s="57"/>
      <c r="DW19" s="57"/>
      <c r="DX19" s="57"/>
      <c r="DY19" s="57"/>
      <c r="DZ19" s="57"/>
      <c r="EA19" s="57"/>
      <c r="EB19" s="57"/>
      <c r="EC19" s="57"/>
      <c r="ED19" s="57"/>
    </row>
    <row r="20" spans="1:134" s="106" customFormat="1" ht="9.75" customHeight="1">
      <c r="A20" s="1123"/>
      <c r="B20" s="986"/>
      <c r="C20" s="36" t="s">
        <v>6</v>
      </c>
      <c r="D20" s="36">
        <f t="shared" si="19"/>
        <v>0</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242"/>
      <c r="AU20" s="242"/>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7"/>
      <c r="CK20" s="37"/>
      <c r="CL20" s="37"/>
      <c r="CM20" s="37"/>
      <c r="CN20" s="38"/>
      <c r="CO20" s="39"/>
      <c r="CP20" s="36"/>
      <c r="CQ20" s="36"/>
      <c r="CR20" s="36"/>
      <c r="CS20" s="36"/>
      <c r="CT20" s="242"/>
      <c r="CU20" s="242"/>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row>
    <row r="21" spans="1:134" s="106" customFormat="1" ht="9.75" customHeight="1">
      <c r="A21" s="1123"/>
      <c r="B21" s="986"/>
      <c r="C21" s="36" t="s">
        <v>7</v>
      </c>
      <c r="D21" s="36">
        <f t="shared" si="19"/>
        <v>0</v>
      </c>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242"/>
      <c r="AU21" s="242"/>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7"/>
      <c r="CK21" s="37"/>
      <c r="CL21" s="37"/>
      <c r="CM21" s="37"/>
      <c r="CN21" s="38"/>
      <c r="CO21" s="39"/>
      <c r="CP21" s="36"/>
      <c r="CQ21" s="36"/>
      <c r="CR21" s="36"/>
      <c r="CS21" s="36"/>
      <c r="CT21" s="242"/>
      <c r="CU21" s="242"/>
      <c r="CV21" s="36"/>
      <c r="CW21" s="36"/>
      <c r="CX21" s="36"/>
      <c r="CY21" s="36"/>
      <c r="CZ21" s="36"/>
      <c r="DA21" s="36"/>
      <c r="DB21" s="36"/>
      <c r="DC21" s="36">
        <v>2</v>
      </c>
      <c r="DD21" s="36">
        <v>2</v>
      </c>
      <c r="DE21" s="36">
        <v>2</v>
      </c>
      <c r="DF21" s="36">
        <v>2</v>
      </c>
      <c r="DG21" s="36">
        <v>2</v>
      </c>
      <c r="DH21" s="36">
        <v>2</v>
      </c>
      <c r="DI21" s="36">
        <v>2</v>
      </c>
      <c r="DJ21" s="36">
        <v>5</v>
      </c>
      <c r="DK21" s="36">
        <v>5</v>
      </c>
      <c r="DL21" s="36">
        <v>2</v>
      </c>
      <c r="DM21" s="36">
        <v>2</v>
      </c>
      <c r="DN21" s="36">
        <v>2</v>
      </c>
      <c r="DO21" s="36">
        <v>2</v>
      </c>
      <c r="DP21" s="36">
        <v>2</v>
      </c>
      <c r="DQ21" s="36">
        <v>2</v>
      </c>
      <c r="DR21" s="36">
        <v>2</v>
      </c>
      <c r="DS21" s="36">
        <v>2</v>
      </c>
      <c r="DT21" s="36">
        <v>5</v>
      </c>
      <c r="DU21" s="36">
        <v>5</v>
      </c>
      <c r="DV21" s="36">
        <v>2</v>
      </c>
      <c r="DW21" s="36">
        <v>2</v>
      </c>
      <c r="DX21" s="36">
        <v>2</v>
      </c>
      <c r="DY21" s="36">
        <v>2</v>
      </c>
      <c r="DZ21" s="36">
        <v>2</v>
      </c>
      <c r="EA21" s="36"/>
      <c r="EB21" s="36"/>
      <c r="EC21" s="36"/>
      <c r="ED21" s="36"/>
    </row>
    <row r="22" spans="1:134" s="106" customFormat="1" ht="9.75" customHeight="1">
      <c r="A22" s="1123"/>
      <c r="B22" s="986"/>
      <c r="C22" s="36" t="s">
        <v>8</v>
      </c>
      <c r="D22" s="36">
        <f t="shared" si="19"/>
        <v>6</v>
      </c>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242"/>
      <c r="AU22" s="242"/>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7"/>
      <c r="CK22" s="37"/>
      <c r="CL22" s="37"/>
      <c r="CM22" s="41">
        <v>3</v>
      </c>
      <c r="CN22" s="40">
        <v>3</v>
      </c>
      <c r="CO22" s="39"/>
      <c r="CP22" s="36"/>
      <c r="CQ22" s="36"/>
      <c r="CR22" s="36"/>
      <c r="CS22" s="36"/>
      <c r="CT22" s="242"/>
      <c r="CU22" s="242"/>
      <c r="CV22" s="36"/>
      <c r="CW22" s="36"/>
      <c r="CX22" s="36"/>
      <c r="CY22" s="36"/>
      <c r="CZ22" s="36"/>
      <c r="DA22" s="36"/>
      <c r="DB22" s="36"/>
      <c r="DC22" s="36"/>
      <c r="DD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row>
    <row r="23" spans="1:134" s="106" customFormat="1" ht="9.75" customHeight="1" thickBot="1">
      <c r="A23" s="1124"/>
      <c r="B23" s="987"/>
      <c r="C23" s="61" t="s">
        <v>9</v>
      </c>
      <c r="D23" s="61">
        <f t="shared" si="19"/>
        <v>0</v>
      </c>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243"/>
      <c r="AU23" s="243"/>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2"/>
      <c r="CK23" s="62"/>
      <c r="CL23" s="62"/>
      <c r="CM23" s="62"/>
      <c r="CN23" s="63"/>
      <c r="CO23" s="64"/>
      <c r="CP23" s="61"/>
      <c r="CQ23" s="61"/>
      <c r="CR23" s="61"/>
      <c r="CS23" s="61"/>
      <c r="CT23" s="243"/>
      <c r="CU23" s="243"/>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row>
    <row r="24" spans="1:134" s="106" customFormat="1" ht="9.75" customHeight="1">
      <c r="A24" s="1122">
        <v>3</v>
      </c>
      <c r="B24" s="985" t="s">
        <v>763</v>
      </c>
      <c r="C24" s="57" t="s">
        <v>5</v>
      </c>
      <c r="D24" s="57">
        <f t="shared" si="18"/>
        <v>0</v>
      </c>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241"/>
      <c r="AU24" s="241"/>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8"/>
      <c r="CK24" s="58"/>
      <c r="CL24" s="58"/>
      <c r="CM24" s="58"/>
      <c r="CN24" s="59"/>
      <c r="CO24" s="60"/>
      <c r="CP24" s="57"/>
      <c r="CQ24" s="57"/>
      <c r="CR24" s="57"/>
      <c r="CS24" s="57"/>
      <c r="CT24" s="241"/>
      <c r="CU24" s="241"/>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row>
    <row r="25" spans="1:134" s="106" customFormat="1" ht="9.75" customHeight="1">
      <c r="A25" s="1123"/>
      <c r="B25" s="986"/>
      <c r="C25" s="36" t="s">
        <v>6</v>
      </c>
      <c r="D25" s="36">
        <f t="shared" si="18"/>
        <v>0</v>
      </c>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242"/>
      <c r="AU25" s="242"/>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7"/>
      <c r="CK25" s="37"/>
      <c r="CL25" s="37"/>
      <c r="CM25" s="37"/>
      <c r="CN25" s="38"/>
      <c r="CO25" s="39"/>
      <c r="CP25" s="36"/>
      <c r="CQ25" s="36"/>
      <c r="CR25" s="36"/>
      <c r="CS25" s="36"/>
      <c r="CT25" s="242"/>
      <c r="CU25" s="242"/>
      <c r="CV25" s="36"/>
      <c r="CW25" s="36"/>
      <c r="CX25" s="36"/>
      <c r="CY25" s="36"/>
      <c r="CZ25" s="36"/>
      <c r="DA25" s="36"/>
      <c r="DB25" s="36"/>
      <c r="DC25" s="36"/>
      <c r="DD25" s="36">
        <v>2</v>
      </c>
      <c r="DE25" s="36">
        <v>2</v>
      </c>
      <c r="DF25" s="36">
        <v>5</v>
      </c>
      <c r="DG25" s="36">
        <v>6</v>
      </c>
      <c r="DH25" s="36">
        <v>6</v>
      </c>
      <c r="DI25" s="36">
        <v>6</v>
      </c>
      <c r="DJ25" s="36">
        <v>6</v>
      </c>
      <c r="DK25" s="36">
        <v>3</v>
      </c>
      <c r="DL25" s="36">
        <v>2</v>
      </c>
      <c r="DM25" s="36">
        <v>2</v>
      </c>
      <c r="DN25" s="36"/>
      <c r="DO25" s="36"/>
      <c r="DP25" s="36"/>
      <c r="DQ25" s="36"/>
      <c r="DR25" s="36"/>
      <c r="DS25" s="36"/>
      <c r="DT25" s="36"/>
      <c r="DU25" s="36"/>
      <c r="DV25" s="36"/>
      <c r="DW25" s="36"/>
      <c r="DX25" s="36"/>
      <c r="DY25" s="36"/>
      <c r="DZ25" s="36"/>
      <c r="EA25" s="36"/>
      <c r="EB25" s="36"/>
      <c r="EC25" s="36"/>
      <c r="ED25" s="36"/>
    </row>
    <row r="26" spans="1:134" s="106" customFormat="1" ht="9.75" customHeight="1">
      <c r="A26" s="1123"/>
      <c r="B26" s="986"/>
      <c r="C26" s="36" t="s">
        <v>7</v>
      </c>
      <c r="D26" s="36">
        <f t="shared" si="18"/>
        <v>0</v>
      </c>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242"/>
      <c r="AU26" s="242"/>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7"/>
      <c r="CK26" s="37"/>
      <c r="CL26" s="37"/>
      <c r="CM26" s="37"/>
      <c r="CN26" s="38"/>
      <c r="CO26" s="39"/>
      <c r="CP26" s="36"/>
      <c r="CQ26" s="36"/>
      <c r="CR26" s="36"/>
      <c r="CS26" s="36"/>
      <c r="CT26" s="242"/>
      <c r="CU26" s="242"/>
      <c r="CV26" s="36"/>
      <c r="CW26" s="36"/>
      <c r="CX26" s="36"/>
      <c r="CY26" s="36"/>
      <c r="CZ26" s="36"/>
      <c r="DA26" s="36"/>
      <c r="DB26" s="36"/>
      <c r="DC26" s="36"/>
      <c r="DD26" s="36"/>
      <c r="DE26" s="36"/>
      <c r="DF26" s="36">
        <v>1</v>
      </c>
      <c r="DG26" s="36">
        <v>10</v>
      </c>
      <c r="DH26" s="36">
        <v>10</v>
      </c>
      <c r="DI26" s="36">
        <v>10</v>
      </c>
      <c r="DJ26" s="36">
        <v>10</v>
      </c>
      <c r="DK26" s="36">
        <v>5</v>
      </c>
      <c r="DL26" s="36">
        <v>5</v>
      </c>
      <c r="DM26" s="36">
        <v>5</v>
      </c>
      <c r="DN26" s="36">
        <v>5</v>
      </c>
      <c r="DO26" s="36"/>
      <c r="DP26" s="36"/>
      <c r="DQ26" s="36"/>
      <c r="DR26" s="36"/>
      <c r="DS26" s="36"/>
      <c r="DT26" s="36"/>
      <c r="DU26" s="36"/>
      <c r="DV26" s="36"/>
      <c r="DW26" s="36"/>
      <c r="DX26" s="36"/>
      <c r="DY26" s="36"/>
      <c r="DZ26" s="36"/>
      <c r="EA26" s="36"/>
      <c r="EB26" s="36"/>
      <c r="EC26" s="36"/>
      <c r="ED26" s="36"/>
    </row>
    <row r="27" spans="1:134" s="106" customFormat="1" ht="9.75" customHeight="1">
      <c r="A27" s="1123"/>
      <c r="B27" s="986"/>
      <c r="C27" s="36" t="s">
        <v>8</v>
      </c>
      <c r="D27" s="36">
        <f t="shared" si="18"/>
        <v>0</v>
      </c>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242"/>
      <c r="AU27" s="242"/>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7"/>
      <c r="CK27" s="37"/>
      <c r="CL27" s="37"/>
      <c r="CM27" s="37"/>
      <c r="CN27" s="38"/>
      <c r="CO27" s="39"/>
      <c r="CP27" s="36"/>
      <c r="CQ27" s="36"/>
      <c r="CR27" s="36"/>
      <c r="CS27" s="36"/>
      <c r="CT27" s="242"/>
      <c r="CU27" s="242"/>
      <c r="CV27" s="36"/>
      <c r="CW27" s="36"/>
      <c r="CX27" s="36"/>
      <c r="CY27" s="36"/>
      <c r="CZ27" s="36"/>
      <c r="DA27" s="36"/>
      <c r="DB27" s="36"/>
      <c r="DC27" s="36"/>
      <c r="DD27" s="36"/>
      <c r="DE27" s="36"/>
      <c r="DF27" s="36"/>
      <c r="DG27" s="36"/>
      <c r="DH27" s="36"/>
      <c r="DI27" s="49">
        <v>0.5</v>
      </c>
      <c r="DJ27" s="49">
        <v>0.5</v>
      </c>
      <c r="DK27" s="49">
        <v>0.5</v>
      </c>
      <c r="DL27" s="49">
        <v>0.5</v>
      </c>
      <c r="DM27" s="36"/>
      <c r="DN27" s="36"/>
      <c r="DO27" s="36"/>
      <c r="DP27" s="36"/>
      <c r="DQ27" s="36"/>
      <c r="DR27" s="36"/>
      <c r="DS27" s="36"/>
      <c r="DT27" s="36"/>
      <c r="DU27" s="36"/>
      <c r="DV27" s="36"/>
      <c r="DW27" s="36"/>
      <c r="DX27" s="36"/>
      <c r="DY27" s="36"/>
      <c r="DZ27" s="36"/>
      <c r="EA27" s="36"/>
      <c r="EB27" s="36"/>
      <c r="EC27" s="36"/>
      <c r="ED27" s="36"/>
    </row>
    <row r="28" spans="1:134" s="106" customFormat="1" ht="9.75" customHeight="1" thickBot="1">
      <c r="A28" s="1124"/>
      <c r="B28" s="987"/>
      <c r="C28" s="61" t="s">
        <v>9</v>
      </c>
      <c r="D28" s="61">
        <f t="shared" si="18"/>
        <v>0</v>
      </c>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243"/>
      <c r="AU28" s="243"/>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2"/>
      <c r="CK28" s="62"/>
      <c r="CL28" s="62"/>
      <c r="CM28" s="62"/>
      <c r="CN28" s="63"/>
      <c r="CO28" s="64"/>
      <c r="CP28" s="61"/>
      <c r="CQ28" s="61"/>
      <c r="CR28" s="61"/>
      <c r="CS28" s="61"/>
      <c r="CT28" s="243"/>
      <c r="CU28" s="243"/>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row>
    <row r="29" spans="1:134" s="57" customFormat="1" ht="9.75" customHeight="1">
      <c r="A29" s="1122">
        <v>2</v>
      </c>
      <c r="B29" s="985" t="s">
        <v>870</v>
      </c>
      <c r="C29" s="57" t="s">
        <v>5</v>
      </c>
      <c r="D29" s="57">
        <f t="shared" si="18"/>
        <v>34</v>
      </c>
      <c r="AT29" s="241"/>
      <c r="AU29" s="241"/>
      <c r="CJ29" s="58"/>
      <c r="CK29" s="58"/>
      <c r="CL29" s="58"/>
      <c r="CM29" s="140">
        <v>2</v>
      </c>
      <c r="CN29" s="188">
        <v>2</v>
      </c>
      <c r="CO29" s="213">
        <v>2</v>
      </c>
      <c r="CP29" s="85">
        <v>7</v>
      </c>
      <c r="CQ29" s="85">
        <v>7</v>
      </c>
      <c r="CR29" s="85">
        <v>7</v>
      </c>
      <c r="CS29" s="85">
        <v>7</v>
      </c>
      <c r="CT29" s="241"/>
      <c r="CU29" s="241"/>
      <c r="CV29" s="85">
        <v>7</v>
      </c>
      <c r="CW29" s="85">
        <v>7</v>
      </c>
      <c r="CX29" s="85">
        <v>7</v>
      </c>
      <c r="CY29" s="85">
        <v>7</v>
      </c>
      <c r="CZ29" s="85">
        <v>7</v>
      </c>
      <c r="DC29" s="57">
        <v>5</v>
      </c>
      <c r="DD29" s="57">
        <v>8</v>
      </c>
      <c r="DE29" s="57">
        <v>5</v>
      </c>
      <c r="DF29" s="57">
        <v>2</v>
      </c>
      <c r="DG29" s="57">
        <v>1</v>
      </c>
    </row>
    <row r="30" spans="1:134" ht="9.75" customHeight="1">
      <c r="A30" s="1123"/>
      <c r="B30" s="986"/>
      <c r="C30" s="36" t="s">
        <v>6</v>
      </c>
      <c r="D30" s="36">
        <f t="shared" si="18"/>
        <v>8</v>
      </c>
      <c r="CP30" s="43">
        <v>2</v>
      </c>
      <c r="CQ30" s="43">
        <v>2</v>
      </c>
      <c r="CR30" s="43">
        <v>2</v>
      </c>
      <c r="CS30" s="43">
        <v>2</v>
      </c>
      <c r="CV30" s="43">
        <v>2</v>
      </c>
      <c r="CW30" s="43">
        <v>2</v>
      </c>
      <c r="CX30" s="43">
        <v>2</v>
      </c>
      <c r="CY30" s="43">
        <v>2</v>
      </c>
      <c r="CZ30" s="43">
        <v>2</v>
      </c>
    </row>
    <row r="31" spans="1:134" ht="9.75" customHeight="1">
      <c r="A31" s="1123"/>
      <c r="B31" s="986"/>
      <c r="C31" s="36" t="s">
        <v>7</v>
      </c>
      <c r="D31" s="36">
        <f t="shared" si="18"/>
        <v>8</v>
      </c>
      <c r="CP31" s="43">
        <v>2</v>
      </c>
      <c r="CQ31" s="43">
        <v>2</v>
      </c>
      <c r="CR31" s="43">
        <v>2</v>
      </c>
      <c r="CS31" s="43">
        <v>2</v>
      </c>
      <c r="CV31" s="43">
        <v>2</v>
      </c>
      <c r="CW31" s="43">
        <v>2</v>
      </c>
      <c r="CX31" s="43">
        <v>2</v>
      </c>
      <c r="CY31" s="43">
        <v>2</v>
      </c>
      <c r="CZ31" s="43">
        <v>2</v>
      </c>
      <c r="DD31" s="36">
        <v>3</v>
      </c>
      <c r="DE31" s="36">
        <v>2</v>
      </c>
      <c r="DF31" s="36">
        <v>1</v>
      </c>
    </row>
    <row r="32" spans="1:134" ht="9.75" customHeight="1">
      <c r="A32" s="1123"/>
      <c r="B32" s="986"/>
      <c r="C32" s="36" t="s">
        <v>8</v>
      </c>
      <c r="D32" s="36">
        <f t="shared" si="18"/>
        <v>0</v>
      </c>
    </row>
    <row r="33" spans="1:125" s="46" customFormat="1" ht="9.75" customHeight="1" thickBot="1">
      <c r="A33" s="1124"/>
      <c r="B33" s="987"/>
      <c r="C33" s="46" t="s">
        <v>9</v>
      </c>
      <c r="D33" s="46">
        <f t="shared" si="18"/>
        <v>8</v>
      </c>
      <c r="AT33" s="237"/>
      <c r="AU33" s="237"/>
      <c r="CJ33" s="47"/>
      <c r="CK33" s="47"/>
      <c r="CL33" s="47"/>
      <c r="CM33" s="47"/>
      <c r="CN33" s="48"/>
      <c r="CO33" s="45"/>
      <c r="CP33" s="269">
        <v>2</v>
      </c>
      <c r="CQ33" s="269">
        <v>2</v>
      </c>
      <c r="CR33" s="269">
        <v>2</v>
      </c>
      <c r="CS33" s="269">
        <v>2</v>
      </c>
      <c r="CT33" s="237"/>
      <c r="CU33" s="237"/>
      <c r="CV33" s="269">
        <v>2</v>
      </c>
      <c r="CW33" s="269">
        <v>2</v>
      </c>
      <c r="CX33" s="269">
        <v>2</v>
      </c>
      <c r="CY33" s="269">
        <v>2</v>
      </c>
    </row>
    <row r="34" spans="1:125" s="57" customFormat="1" ht="9.75" customHeight="1">
      <c r="A34" s="1122">
        <v>4</v>
      </c>
      <c r="B34" s="985" t="s">
        <v>36</v>
      </c>
      <c r="C34" s="57" t="s">
        <v>5</v>
      </c>
      <c r="D34" s="57">
        <f t="shared" ref="D34:D93" si="20">SUM(E34:CT34)</f>
        <v>34</v>
      </c>
      <c r="AT34" s="241"/>
      <c r="AU34" s="241"/>
      <c r="CJ34" s="58"/>
      <c r="CK34" s="58"/>
      <c r="CL34" s="58"/>
      <c r="CM34" s="800">
        <v>2</v>
      </c>
      <c r="CN34" s="798">
        <v>2</v>
      </c>
      <c r="CO34" s="797">
        <v>2</v>
      </c>
      <c r="CP34" s="378">
        <v>7</v>
      </c>
      <c r="CQ34" s="378">
        <v>7</v>
      </c>
      <c r="CR34" s="378">
        <v>7</v>
      </c>
      <c r="CS34" s="378">
        <v>7</v>
      </c>
      <c r="CT34" s="378"/>
      <c r="CU34" s="378"/>
      <c r="CV34" s="378">
        <v>7</v>
      </c>
      <c r="CW34" s="378">
        <v>7</v>
      </c>
      <c r="CX34" s="378">
        <v>7</v>
      </c>
      <c r="CY34" s="378">
        <v>7</v>
      </c>
      <c r="CZ34" s="378"/>
      <c r="DA34" s="378"/>
      <c r="DB34" s="378"/>
      <c r="DE34" s="57">
        <v>8</v>
      </c>
      <c r="DF34" s="57">
        <v>10</v>
      </c>
      <c r="DG34" s="57">
        <v>10</v>
      </c>
      <c r="DH34" s="57">
        <v>10</v>
      </c>
      <c r="DI34" s="805">
        <v>10</v>
      </c>
      <c r="DJ34" s="57">
        <v>10</v>
      </c>
      <c r="DK34" s="57">
        <v>8</v>
      </c>
      <c r="DL34" s="57">
        <v>4</v>
      </c>
      <c r="DM34" s="57">
        <v>8</v>
      </c>
      <c r="DN34" s="57">
        <v>8</v>
      </c>
      <c r="DO34" s="57">
        <v>4</v>
      </c>
      <c r="DP34" s="57">
        <v>2</v>
      </c>
      <c r="DS34" s="57">
        <v>4</v>
      </c>
      <c r="DT34" s="57">
        <v>4</v>
      </c>
      <c r="DU34" s="57">
        <v>4</v>
      </c>
    </row>
    <row r="35" spans="1:125" ht="9.75" customHeight="1">
      <c r="A35" s="1123"/>
      <c r="B35" s="986"/>
      <c r="C35" s="36" t="s">
        <v>6</v>
      </c>
      <c r="D35" s="36">
        <f t="shared" si="20"/>
        <v>0</v>
      </c>
      <c r="CM35" s="801"/>
      <c r="CN35" s="799"/>
      <c r="CO35" s="491"/>
      <c r="CP35" s="49"/>
      <c r="CQ35" s="49"/>
      <c r="CR35" s="49"/>
      <c r="CS35" s="49"/>
      <c r="CT35" s="49"/>
      <c r="CU35" s="49"/>
      <c r="CV35" s="49"/>
      <c r="CW35" s="49"/>
      <c r="CX35" s="49">
        <v>5</v>
      </c>
      <c r="CY35" s="49">
        <v>5</v>
      </c>
      <c r="CZ35" s="49">
        <v>5</v>
      </c>
      <c r="DA35" s="49">
        <v>5</v>
      </c>
      <c r="DB35" s="49"/>
    </row>
    <row r="36" spans="1:125" ht="9.75" customHeight="1">
      <c r="A36" s="1123"/>
      <c r="B36" s="986"/>
      <c r="C36" s="36" t="s">
        <v>7</v>
      </c>
      <c r="D36" s="36">
        <f t="shared" si="20"/>
        <v>0</v>
      </c>
      <c r="CM36" s="801"/>
      <c r="CN36" s="799"/>
      <c r="CO36" s="491"/>
      <c r="CP36" s="49"/>
      <c r="CQ36" s="49"/>
      <c r="CR36" s="49"/>
      <c r="CS36" s="49"/>
      <c r="CT36" s="49"/>
      <c r="CU36" s="49"/>
      <c r="CV36" s="49"/>
      <c r="CW36" s="49"/>
      <c r="CX36" s="49"/>
      <c r="CY36" s="49">
        <v>5</v>
      </c>
      <c r="CZ36" s="49">
        <v>5</v>
      </c>
      <c r="DA36" s="49">
        <v>5</v>
      </c>
      <c r="DB36" s="49">
        <v>5</v>
      </c>
    </row>
    <row r="37" spans="1:125" ht="9.75" customHeight="1">
      <c r="A37" s="1123"/>
      <c r="B37" s="986"/>
      <c r="C37" s="36" t="s">
        <v>8</v>
      </c>
      <c r="D37" s="36">
        <f t="shared" si="20"/>
        <v>0</v>
      </c>
      <c r="DF37" s="36">
        <v>3</v>
      </c>
      <c r="DG37" s="36">
        <v>3</v>
      </c>
      <c r="DH37" s="36">
        <v>3</v>
      </c>
      <c r="DI37" s="36">
        <v>3</v>
      </c>
      <c r="DJ37" s="36">
        <v>3</v>
      </c>
      <c r="DK37" s="36">
        <v>3</v>
      </c>
      <c r="DL37" s="36">
        <v>3</v>
      </c>
      <c r="DM37" s="36">
        <v>3</v>
      </c>
      <c r="DN37" s="36">
        <v>3</v>
      </c>
      <c r="DO37" s="36">
        <v>2</v>
      </c>
      <c r="DS37" s="36">
        <v>2</v>
      </c>
      <c r="DT37" s="36">
        <v>2</v>
      </c>
      <c r="DU37" s="36">
        <v>2</v>
      </c>
    </row>
    <row r="38" spans="1:125" s="46" customFormat="1" ht="9.75" customHeight="1" thickBot="1">
      <c r="A38" s="1124"/>
      <c r="B38" s="987"/>
      <c r="C38" s="46" t="s">
        <v>9</v>
      </c>
      <c r="D38" s="46">
        <f t="shared" si="20"/>
        <v>0</v>
      </c>
      <c r="AT38" s="237"/>
      <c r="AU38" s="237"/>
      <c r="CJ38" s="47"/>
      <c r="CK38" s="47"/>
      <c r="CL38" s="47"/>
      <c r="CM38" s="47"/>
      <c r="CN38" s="48"/>
      <c r="CO38" s="45"/>
      <c r="CT38" s="237"/>
      <c r="CU38" s="237"/>
    </row>
    <row r="39" spans="1:125" s="57" customFormat="1" ht="9.75" customHeight="1">
      <c r="A39" s="1122">
        <v>11</v>
      </c>
      <c r="B39" s="985" t="s">
        <v>118</v>
      </c>
      <c r="C39" s="57" t="s">
        <v>5</v>
      </c>
      <c r="D39" s="57">
        <f t="shared" si="20"/>
        <v>0</v>
      </c>
      <c r="AT39" s="241"/>
      <c r="AU39" s="241"/>
      <c r="CJ39" s="58"/>
      <c r="CK39" s="58"/>
      <c r="CL39" s="58"/>
      <c r="CM39" s="58"/>
      <c r="CN39" s="59"/>
      <c r="CO39" s="60"/>
      <c r="CT39" s="241"/>
      <c r="CU39" s="241"/>
    </row>
    <row r="40" spans="1:125" ht="9.75" customHeight="1">
      <c r="A40" s="1123"/>
      <c r="B40" s="986"/>
      <c r="C40" s="36" t="s">
        <v>6</v>
      </c>
      <c r="D40" s="36">
        <f t="shared" si="20"/>
        <v>176</v>
      </c>
      <c r="AZ40" s="43">
        <v>5</v>
      </c>
      <c r="BA40" s="43">
        <v>5</v>
      </c>
      <c r="BB40" s="43">
        <v>5</v>
      </c>
      <c r="BC40" s="43">
        <v>7</v>
      </c>
      <c r="BD40" s="43">
        <v>10</v>
      </c>
      <c r="BE40" s="43">
        <v>10</v>
      </c>
      <c r="BF40" s="43">
        <v>7</v>
      </c>
      <c r="BG40" s="43">
        <v>7</v>
      </c>
      <c r="BH40" s="43">
        <v>5</v>
      </c>
      <c r="BI40" s="43">
        <v>5</v>
      </c>
      <c r="BJ40" s="43">
        <v>5</v>
      </c>
      <c r="BK40" s="43">
        <v>5</v>
      </c>
      <c r="BL40" s="43">
        <v>5</v>
      </c>
      <c r="BM40" s="43">
        <v>5</v>
      </c>
      <c r="BN40" s="43">
        <v>5</v>
      </c>
      <c r="BO40" s="43">
        <v>5</v>
      </c>
      <c r="BP40" s="42">
        <v>5</v>
      </c>
      <c r="BQ40" s="646"/>
      <c r="BR40" s="42">
        <v>3</v>
      </c>
      <c r="BS40" s="42">
        <v>3</v>
      </c>
      <c r="BT40" s="42">
        <v>3</v>
      </c>
      <c r="BU40" s="42">
        <v>3</v>
      </c>
      <c r="BV40" s="42">
        <v>3</v>
      </c>
      <c r="BW40" s="42">
        <v>3</v>
      </c>
      <c r="BX40" s="42">
        <v>3</v>
      </c>
      <c r="BY40" s="42">
        <v>3</v>
      </c>
      <c r="BZ40" s="42">
        <v>3</v>
      </c>
      <c r="CA40" s="42">
        <v>3</v>
      </c>
      <c r="CB40" s="42">
        <v>3</v>
      </c>
      <c r="CC40" s="42">
        <v>3</v>
      </c>
      <c r="CD40" s="42">
        <v>3</v>
      </c>
      <c r="CE40" s="42">
        <v>3</v>
      </c>
      <c r="CF40" s="42">
        <v>3</v>
      </c>
      <c r="CG40" s="42">
        <v>3</v>
      </c>
      <c r="CH40" s="42">
        <v>3</v>
      </c>
      <c r="CI40" s="42">
        <v>3</v>
      </c>
      <c r="CJ40" s="41">
        <v>3</v>
      </c>
      <c r="CK40" s="41">
        <v>2</v>
      </c>
      <c r="CL40" s="41">
        <v>2</v>
      </c>
      <c r="CM40" s="41">
        <v>2</v>
      </c>
      <c r="CN40" s="40">
        <v>2</v>
      </c>
      <c r="CO40" s="212">
        <v>2</v>
      </c>
      <c r="CP40" s="42">
        <v>2</v>
      </c>
      <c r="CQ40" s="42">
        <v>2</v>
      </c>
      <c r="CR40" s="42">
        <v>2</v>
      </c>
      <c r="CS40" s="42">
        <v>2</v>
      </c>
      <c r="DD40" s="36">
        <v>3</v>
      </c>
      <c r="DE40" s="36">
        <v>5</v>
      </c>
      <c r="DF40" s="36">
        <v>5</v>
      </c>
      <c r="DG40" s="36">
        <v>2</v>
      </c>
      <c r="DM40" s="36">
        <v>5</v>
      </c>
      <c r="DN40" s="36">
        <v>5</v>
      </c>
      <c r="DO40" s="36">
        <v>10</v>
      </c>
      <c r="DP40" s="36">
        <v>10</v>
      </c>
      <c r="DQ40" s="36">
        <v>5</v>
      </c>
      <c r="DR40" s="36">
        <v>2</v>
      </c>
    </row>
    <row r="41" spans="1:125" ht="9.75" customHeight="1">
      <c r="A41" s="1123"/>
      <c r="B41" s="986"/>
      <c r="C41" s="36" t="s">
        <v>7</v>
      </c>
      <c r="D41" s="36">
        <f t="shared" si="20"/>
        <v>222</v>
      </c>
      <c r="AZ41" s="42">
        <v>5</v>
      </c>
      <c r="BA41" s="42">
        <v>5</v>
      </c>
      <c r="BB41" s="42">
        <v>5</v>
      </c>
      <c r="BC41" s="42">
        <v>5</v>
      </c>
      <c r="BD41" s="42">
        <v>5</v>
      </c>
      <c r="BE41" s="42">
        <v>10</v>
      </c>
      <c r="BF41" s="42">
        <v>10</v>
      </c>
      <c r="BG41" s="42">
        <v>10</v>
      </c>
      <c r="BH41" s="42">
        <v>10</v>
      </c>
      <c r="BI41" s="42">
        <v>10</v>
      </c>
      <c r="BJ41" s="42">
        <v>10</v>
      </c>
      <c r="BK41" s="42">
        <v>10</v>
      </c>
      <c r="BL41" s="42">
        <v>10</v>
      </c>
      <c r="BM41" s="42">
        <v>10</v>
      </c>
      <c r="BN41" s="42">
        <v>10</v>
      </c>
      <c r="BO41" s="42">
        <v>10</v>
      </c>
      <c r="BP41" s="42">
        <v>10</v>
      </c>
      <c r="BQ41" s="42">
        <v>5</v>
      </c>
      <c r="BR41" s="42">
        <v>5</v>
      </c>
      <c r="BS41" s="42">
        <v>5</v>
      </c>
      <c r="BT41" s="42">
        <v>5</v>
      </c>
      <c r="BU41" s="42">
        <v>5</v>
      </c>
      <c r="BV41" s="42">
        <v>5</v>
      </c>
      <c r="BW41" s="42">
        <v>5</v>
      </c>
      <c r="BX41" s="42">
        <v>5</v>
      </c>
      <c r="BY41" s="42">
        <v>3</v>
      </c>
      <c r="BZ41" s="42">
        <v>3</v>
      </c>
      <c r="CA41" s="42">
        <v>3</v>
      </c>
      <c r="CB41" s="42">
        <v>3</v>
      </c>
      <c r="CC41" s="42">
        <v>2</v>
      </c>
      <c r="CD41" s="42">
        <v>2</v>
      </c>
      <c r="CE41" s="42">
        <v>2</v>
      </c>
      <c r="CF41" s="42">
        <v>2</v>
      </c>
      <c r="CG41" s="42">
        <v>2</v>
      </c>
      <c r="CH41" s="42">
        <v>2</v>
      </c>
      <c r="CI41" s="42">
        <v>2</v>
      </c>
      <c r="CJ41" s="41">
        <v>2</v>
      </c>
      <c r="CK41" s="41">
        <v>1</v>
      </c>
      <c r="CL41" s="41">
        <v>1</v>
      </c>
      <c r="CM41" s="41">
        <v>1</v>
      </c>
      <c r="CN41" s="40">
        <v>1</v>
      </c>
      <c r="CO41" s="212">
        <v>1</v>
      </c>
      <c r="CP41" s="42">
        <v>1</v>
      </c>
      <c r="CQ41" s="42">
        <v>1</v>
      </c>
      <c r="CR41" s="42">
        <v>1</v>
      </c>
      <c r="CS41" s="42">
        <v>1</v>
      </c>
      <c r="DG41" s="36">
        <v>2</v>
      </c>
      <c r="DH41" s="36">
        <v>2</v>
      </c>
      <c r="DI41" s="36">
        <v>2</v>
      </c>
      <c r="DN41" s="36">
        <v>5</v>
      </c>
      <c r="DO41" s="36">
        <v>5</v>
      </c>
      <c r="DP41" s="36">
        <v>5</v>
      </c>
      <c r="DQ41" s="36">
        <v>2</v>
      </c>
    </row>
    <row r="42" spans="1:125" ht="9.75" customHeight="1">
      <c r="A42" s="1123"/>
      <c r="B42" s="986"/>
      <c r="C42" s="36" t="s">
        <v>8</v>
      </c>
      <c r="D42" s="36">
        <f t="shared" si="20"/>
        <v>0</v>
      </c>
    </row>
    <row r="43" spans="1:125" s="46" customFormat="1" ht="9.75" customHeight="1" thickBot="1">
      <c r="A43" s="1124"/>
      <c r="B43" s="987"/>
      <c r="C43" s="46" t="s">
        <v>9</v>
      </c>
      <c r="D43" s="46">
        <f t="shared" si="20"/>
        <v>0</v>
      </c>
      <c r="AT43" s="237"/>
      <c r="AU43" s="237"/>
      <c r="CJ43" s="47"/>
      <c r="CK43" s="47"/>
      <c r="CL43" s="47"/>
      <c r="CM43" s="47"/>
      <c r="CN43" s="48"/>
      <c r="CO43" s="45"/>
      <c r="CT43" s="237"/>
      <c r="CU43" s="237"/>
    </row>
    <row r="44" spans="1:125" s="57" customFormat="1" ht="9.75" customHeight="1">
      <c r="A44" s="1036" t="s">
        <v>871</v>
      </c>
      <c r="B44" s="985" t="s">
        <v>119</v>
      </c>
      <c r="C44" s="57" t="s">
        <v>5</v>
      </c>
      <c r="D44" s="57">
        <f>SUM(E44:CT44)</f>
        <v>63</v>
      </c>
      <c r="AT44" s="241"/>
      <c r="AU44" s="241"/>
      <c r="BL44" s="79">
        <v>1</v>
      </c>
      <c r="BM44" s="79">
        <v>2</v>
      </c>
      <c r="BN44" s="79">
        <v>2</v>
      </c>
      <c r="BO44" s="85">
        <v>7</v>
      </c>
      <c r="BP44" s="85">
        <v>7</v>
      </c>
      <c r="BQ44" s="85">
        <v>6</v>
      </c>
      <c r="BR44" s="85">
        <v>6</v>
      </c>
      <c r="BS44" s="85">
        <v>6</v>
      </c>
      <c r="BT44" s="682"/>
      <c r="BU44" s="85">
        <v>2</v>
      </c>
      <c r="BV44" s="85">
        <v>2</v>
      </c>
      <c r="BW44" s="85">
        <v>2</v>
      </c>
      <c r="BX44" s="85">
        <v>2</v>
      </c>
      <c r="BY44" s="85">
        <v>2</v>
      </c>
      <c r="BZ44" s="85">
        <v>2</v>
      </c>
      <c r="CA44" s="85">
        <v>2</v>
      </c>
      <c r="CB44" s="85">
        <v>2</v>
      </c>
      <c r="CC44" s="85">
        <v>2</v>
      </c>
      <c r="CD44" s="85">
        <v>2</v>
      </c>
      <c r="CE44" s="85">
        <v>2</v>
      </c>
      <c r="CF44" s="85">
        <v>2</v>
      </c>
      <c r="CG44" s="85">
        <v>2</v>
      </c>
      <c r="CH44" s="85"/>
      <c r="CI44" s="85"/>
      <c r="CJ44" s="140"/>
      <c r="CK44" s="140"/>
      <c r="CL44" s="140"/>
      <c r="CM44" s="140"/>
      <c r="CN44" s="188"/>
      <c r="CO44" s="213"/>
      <c r="CP44" s="85"/>
      <c r="CQ44" s="85"/>
      <c r="CR44" s="85"/>
      <c r="CS44" s="85"/>
      <c r="CT44" s="241"/>
      <c r="CU44" s="241"/>
      <c r="CV44" s="46"/>
      <c r="CW44" s="46"/>
      <c r="CX44" s="46"/>
      <c r="CY44" s="46"/>
      <c r="CZ44" s="46"/>
      <c r="DA44" s="46"/>
      <c r="DB44" s="46"/>
    </row>
    <row r="45" spans="1:125" ht="9.75" customHeight="1">
      <c r="A45" s="1037"/>
      <c r="B45" s="986"/>
      <c r="C45" s="36" t="s">
        <v>6</v>
      </c>
      <c r="D45" s="36">
        <f>SUM(E45:DH45)</f>
        <v>0</v>
      </c>
      <c r="CV45" s="46"/>
      <c r="CW45" s="46"/>
      <c r="CX45" s="46"/>
      <c r="CY45" s="46"/>
      <c r="CZ45" s="46"/>
      <c r="DA45" s="46"/>
      <c r="DB45" s="46"/>
      <c r="DC45" s="46"/>
      <c r="DD45" s="46"/>
      <c r="DE45" s="46"/>
      <c r="DF45" s="46"/>
      <c r="DG45" s="46"/>
      <c r="DH45" s="46"/>
      <c r="DI45" s="46"/>
      <c r="DJ45" s="46"/>
    </row>
    <row r="46" spans="1:125" ht="9.75" customHeight="1">
      <c r="A46" s="1037"/>
      <c r="B46" s="986"/>
      <c r="C46" s="36" t="s">
        <v>7</v>
      </c>
      <c r="D46" s="36">
        <f>SUM(E46:DK46)</f>
        <v>0</v>
      </c>
      <c r="CV46" s="46"/>
      <c r="CW46" s="46"/>
      <c r="CX46" s="46"/>
      <c r="CY46" s="46"/>
      <c r="CZ46" s="46"/>
      <c r="DA46" s="46"/>
      <c r="DB46" s="46"/>
      <c r="DC46" s="46"/>
      <c r="DD46" s="46"/>
      <c r="DE46" s="46"/>
      <c r="DF46" s="46"/>
      <c r="DG46" s="46"/>
      <c r="DH46" s="46"/>
      <c r="DI46" s="46"/>
      <c r="DJ46" s="46"/>
    </row>
    <row r="47" spans="1:125" ht="9.75" customHeight="1">
      <c r="A47" s="1037"/>
      <c r="B47" s="986"/>
      <c r="C47" s="36" t="s">
        <v>8</v>
      </c>
      <c r="D47" s="36">
        <f t="shared" ref="D47:D78" si="21">SUM(E47:CT47)</f>
        <v>94</v>
      </c>
      <c r="BO47" s="43">
        <v>5</v>
      </c>
      <c r="BP47" s="43">
        <v>5</v>
      </c>
      <c r="BQ47" s="43">
        <v>7</v>
      </c>
      <c r="BR47" s="43">
        <v>7</v>
      </c>
      <c r="BS47" s="43">
        <v>7</v>
      </c>
      <c r="BT47" s="43">
        <v>7</v>
      </c>
      <c r="BY47" s="43">
        <v>4</v>
      </c>
      <c r="BZ47" s="43">
        <v>4</v>
      </c>
      <c r="CA47" s="43">
        <v>4</v>
      </c>
      <c r="CB47" s="43">
        <v>4</v>
      </c>
      <c r="CC47" s="43">
        <v>4</v>
      </c>
      <c r="CD47" s="43">
        <v>4</v>
      </c>
      <c r="CE47" s="43">
        <v>4</v>
      </c>
      <c r="CF47" s="43">
        <v>4</v>
      </c>
      <c r="CG47" s="43">
        <v>4</v>
      </c>
      <c r="CH47" s="43">
        <v>4</v>
      </c>
      <c r="CI47" s="43">
        <v>4</v>
      </c>
      <c r="CJ47" s="160">
        <v>4</v>
      </c>
      <c r="CK47" s="160">
        <v>4</v>
      </c>
      <c r="CL47" s="160">
        <v>4</v>
      </c>
      <c r="CV47" s="46"/>
      <c r="CW47" s="46"/>
      <c r="CX47" s="46"/>
      <c r="CY47" s="46"/>
      <c r="CZ47" s="46"/>
      <c r="DA47" s="46"/>
      <c r="DB47" s="46"/>
      <c r="DC47" s="46"/>
      <c r="DD47" s="46"/>
      <c r="DE47" s="46"/>
      <c r="DF47" s="46"/>
      <c r="DG47" s="46"/>
      <c r="DH47" s="46"/>
      <c r="DI47" s="46"/>
      <c r="DJ47" s="46"/>
    </row>
    <row r="48" spans="1:125" s="46" customFormat="1" ht="9.75" customHeight="1" thickBot="1">
      <c r="A48" s="1038"/>
      <c r="B48" s="987"/>
      <c r="C48" s="46" t="s">
        <v>9</v>
      </c>
      <c r="D48" s="46">
        <f t="shared" si="21"/>
        <v>0</v>
      </c>
      <c r="AT48" s="237"/>
      <c r="AU48" s="237"/>
      <c r="CJ48" s="47"/>
      <c r="CK48" s="47"/>
      <c r="CL48" s="47"/>
      <c r="CM48" s="47"/>
      <c r="CN48" s="48"/>
      <c r="CO48" s="45"/>
      <c r="CT48" s="237"/>
      <c r="CU48" s="237"/>
    </row>
    <row r="49" spans="1:134" s="57" customFormat="1" ht="9.75" customHeight="1">
      <c r="A49" s="1122">
        <v>6</v>
      </c>
      <c r="B49" s="985" t="s">
        <v>125</v>
      </c>
      <c r="C49" s="57" t="s">
        <v>5</v>
      </c>
      <c r="D49" s="57">
        <f t="shared" si="21"/>
        <v>0</v>
      </c>
      <c r="AT49" s="241"/>
      <c r="AU49" s="241"/>
      <c r="CJ49" s="58"/>
      <c r="CK49" s="58"/>
      <c r="CL49" s="58"/>
      <c r="CM49" s="58"/>
      <c r="CN49" s="59"/>
      <c r="CO49" s="60"/>
      <c r="CT49" s="241"/>
      <c r="CU49" s="241"/>
    </row>
    <row r="50" spans="1:134" ht="9.75" customHeight="1">
      <c r="A50" s="1123"/>
      <c r="B50" s="986"/>
      <c r="C50" s="36" t="s">
        <v>6</v>
      </c>
      <c r="D50" s="36">
        <f t="shared" si="21"/>
        <v>51</v>
      </c>
      <c r="BX50" s="42">
        <v>4</v>
      </c>
      <c r="BY50" s="42">
        <v>5</v>
      </c>
      <c r="BZ50" s="42">
        <v>5</v>
      </c>
      <c r="CA50" s="42">
        <v>5</v>
      </c>
      <c r="CB50" s="42">
        <v>2</v>
      </c>
      <c r="CC50" s="42">
        <v>2</v>
      </c>
      <c r="CD50" s="42">
        <v>2</v>
      </c>
      <c r="CE50" s="42">
        <v>2</v>
      </c>
      <c r="CF50" s="42">
        <v>2</v>
      </c>
      <c r="CG50" s="42">
        <v>2</v>
      </c>
      <c r="CH50" s="226"/>
      <c r="CI50" s="226"/>
      <c r="CJ50" s="112">
        <v>5</v>
      </c>
      <c r="CK50" s="112">
        <v>5</v>
      </c>
      <c r="CL50" s="112">
        <v>2</v>
      </c>
      <c r="CM50" s="684">
        <v>2</v>
      </c>
      <c r="CN50" s="174">
        <v>2</v>
      </c>
      <c r="CO50" s="44">
        <v>2</v>
      </c>
      <c r="CP50" s="43">
        <v>2</v>
      </c>
      <c r="DD50" s="36">
        <v>5</v>
      </c>
      <c r="DE50" s="36">
        <v>1</v>
      </c>
    </row>
    <row r="51" spans="1:134" ht="9.75" customHeight="1">
      <c r="A51" s="1123"/>
      <c r="B51" s="986"/>
      <c r="C51" s="36" t="s">
        <v>7</v>
      </c>
      <c r="D51" s="36">
        <f t="shared" si="21"/>
        <v>52</v>
      </c>
      <c r="CC51" s="43">
        <v>5</v>
      </c>
      <c r="CD51" s="43">
        <v>5</v>
      </c>
      <c r="CE51" s="43">
        <v>5</v>
      </c>
      <c r="CF51" s="43">
        <v>5</v>
      </c>
      <c r="CG51" s="43">
        <v>5</v>
      </c>
      <c r="CH51" s="43">
        <v>5</v>
      </c>
      <c r="CI51" s="43">
        <v>5</v>
      </c>
      <c r="CJ51" s="160">
        <v>5</v>
      </c>
      <c r="CK51" s="160">
        <v>5</v>
      </c>
      <c r="CL51" s="160">
        <v>5</v>
      </c>
      <c r="CM51" s="684">
        <v>2</v>
      </c>
    </row>
    <row r="52" spans="1:134" ht="9.75" customHeight="1">
      <c r="A52" s="1123"/>
      <c r="B52" s="986"/>
      <c r="C52" s="36" t="s">
        <v>8</v>
      </c>
      <c r="D52" s="36">
        <f t="shared" si="21"/>
        <v>0</v>
      </c>
    </row>
    <row r="53" spans="1:134" s="46" customFormat="1" ht="9.75" customHeight="1" thickBot="1">
      <c r="A53" s="1124"/>
      <c r="B53" s="987"/>
      <c r="C53" s="46" t="s">
        <v>7</v>
      </c>
      <c r="D53" s="46">
        <f t="shared" si="21"/>
        <v>0</v>
      </c>
      <c r="AT53" s="237"/>
      <c r="AU53" s="237"/>
      <c r="CJ53" s="47"/>
      <c r="CK53" s="47"/>
      <c r="CL53" s="47"/>
      <c r="CM53" s="47"/>
      <c r="CN53" s="48"/>
      <c r="CO53" s="45"/>
      <c r="CT53" s="237"/>
      <c r="CU53" s="237"/>
    </row>
    <row r="54" spans="1:134" s="57" customFormat="1" ht="9.75" customHeight="1">
      <c r="A54" s="1122">
        <v>7</v>
      </c>
      <c r="B54" s="985" t="s">
        <v>126</v>
      </c>
      <c r="C54" s="57" t="s">
        <v>5</v>
      </c>
      <c r="D54" s="57">
        <f t="shared" si="21"/>
        <v>0</v>
      </c>
      <c r="AT54" s="241"/>
      <c r="AU54" s="241"/>
      <c r="CJ54" s="58"/>
      <c r="CK54" s="58"/>
      <c r="CL54" s="58"/>
      <c r="CM54" s="58"/>
      <c r="CN54" s="59"/>
      <c r="CO54" s="60"/>
      <c r="CT54" s="241"/>
      <c r="CU54" s="241"/>
    </row>
    <row r="55" spans="1:134" ht="9.75" customHeight="1">
      <c r="A55" s="1123"/>
      <c r="B55" s="986"/>
      <c r="C55" s="36" t="s">
        <v>6</v>
      </c>
      <c r="D55" s="36">
        <f t="shared" si="21"/>
        <v>76</v>
      </c>
      <c r="BZ55" s="42">
        <v>4</v>
      </c>
      <c r="CA55" s="42">
        <v>4</v>
      </c>
      <c r="CB55" s="42">
        <v>4</v>
      </c>
      <c r="CC55" s="42">
        <v>4</v>
      </c>
      <c r="CD55" s="42">
        <v>4</v>
      </c>
      <c r="CE55" s="42">
        <v>3</v>
      </c>
      <c r="CF55" s="53">
        <v>5</v>
      </c>
      <c r="CG55" s="53">
        <v>5</v>
      </c>
      <c r="CH55" s="53">
        <v>5</v>
      </c>
      <c r="CI55" s="53">
        <v>5</v>
      </c>
      <c r="CJ55" s="112">
        <v>5</v>
      </c>
      <c r="CK55" s="112">
        <v>5</v>
      </c>
      <c r="CL55" s="112">
        <v>5</v>
      </c>
      <c r="CM55" s="112">
        <v>5</v>
      </c>
      <c r="CN55" s="426">
        <v>5</v>
      </c>
      <c r="CO55" s="802">
        <v>3</v>
      </c>
      <c r="CP55" s="708">
        <v>3</v>
      </c>
      <c r="CQ55" s="646">
        <v>2</v>
      </c>
      <c r="DD55" s="36">
        <v>2</v>
      </c>
      <c r="DE55" s="36">
        <v>1</v>
      </c>
    </row>
    <row r="56" spans="1:134" ht="9.75" customHeight="1">
      <c r="A56" s="1123"/>
      <c r="B56" s="986"/>
      <c r="C56" s="36" t="s">
        <v>7</v>
      </c>
      <c r="D56" s="36">
        <f t="shared" si="21"/>
        <v>41</v>
      </c>
      <c r="CH56" s="42">
        <v>2</v>
      </c>
      <c r="CI56" s="42">
        <v>2</v>
      </c>
      <c r="CJ56" s="41">
        <v>5</v>
      </c>
      <c r="CK56" s="41">
        <v>5</v>
      </c>
      <c r="CL56" s="41">
        <v>5</v>
      </c>
      <c r="CM56" s="41">
        <v>5</v>
      </c>
      <c r="CN56" s="40">
        <v>5</v>
      </c>
      <c r="CO56" s="232">
        <v>5</v>
      </c>
      <c r="CP56" s="53">
        <v>5</v>
      </c>
      <c r="CQ56" s="646">
        <v>2</v>
      </c>
    </row>
    <row r="57" spans="1:134" ht="9.75" customHeight="1">
      <c r="A57" s="1123"/>
      <c r="B57" s="986"/>
      <c r="C57" s="36" t="s">
        <v>8</v>
      </c>
      <c r="D57" s="36">
        <f t="shared" si="21"/>
        <v>0</v>
      </c>
    </row>
    <row r="58" spans="1:134" s="61" customFormat="1" ht="9.75" customHeight="1" thickBot="1">
      <c r="A58" s="1124"/>
      <c r="B58" s="987"/>
      <c r="C58" s="61" t="s">
        <v>9</v>
      </c>
      <c r="D58" s="61">
        <f t="shared" si="21"/>
        <v>0</v>
      </c>
      <c r="AT58" s="243"/>
      <c r="AU58" s="243"/>
      <c r="CJ58" s="62"/>
      <c r="CK58" s="62"/>
      <c r="CL58" s="62"/>
      <c r="CM58" s="62"/>
      <c r="CN58" s="63"/>
      <c r="CO58" s="64"/>
      <c r="CT58" s="243"/>
      <c r="CU58" s="243"/>
    </row>
    <row r="59" spans="1:134" s="67" customFormat="1" ht="9.75" hidden="1" customHeight="1">
      <c r="A59" s="1125">
        <v>8</v>
      </c>
      <c r="B59" s="986" t="s">
        <v>103</v>
      </c>
      <c r="C59" s="67" t="s">
        <v>5</v>
      </c>
      <c r="D59" s="67">
        <f t="shared" si="21"/>
        <v>0</v>
      </c>
      <c r="AT59" s="244"/>
      <c r="AU59" s="244"/>
      <c r="CJ59" s="68"/>
      <c r="CK59" s="68"/>
      <c r="CL59" s="68"/>
      <c r="CM59" s="68"/>
      <c r="CN59" s="69"/>
      <c r="CO59" s="70"/>
      <c r="CT59" s="244"/>
      <c r="CU59" s="244"/>
    </row>
    <row r="60" spans="1:134" ht="9.75" hidden="1" customHeight="1">
      <c r="A60" s="1125"/>
      <c r="B60" s="986"/>
      <c r="C60" s="43" t="s">
        <v>6</v>
      </c>
      <c r="D60" s="36">
        <f t="shared" si="21"/>
        <v>21</v>
      </c>
      <c r="AD60" s="42">
        <v>5</v>
      </c>
      <c r="AE60" s="42">
        <v>5</v>
      </c>
      <c r="AF60" s="42">
        <v>3</v>
      </c>
      <c r="AG60" s="42">
        <v>4</v>
      </c>
      <c r="AH60" s="42">
        <v>2</v>
      </c>
      <c r="AI60" s="42">
        <v>2</v>
      </c>
      <c r="AJ60" s="52"/>
    </row>
    <row r="61" spans="1:134" ht="9.75" hidden="1" customHeight="1">
      <c r="A61" s="1125"/>
      <c r="B61" s="986"/>
      <c r="C61" s="36" t="s">
        <v>7</v>
      </c>
      <c r="D61" s="36">
        <f t="shared" si="21"/>
        <v>26</v>
      </c>
      <c r="AF61" s="42">
        <v>5</v>
      </c>
      <c r="AG61" s="42">
        <v>5</v>
      </c>
      <c r="AH61" s="42">
        <v>5</v>
      </c>
      <c r="AI61" s="42">
        <v>5</v>
      </c>
      <c r="AJ61" s="42">
        <v>2</v>
      </c>
      <c r="AK61" s="42">
        <v>2</v>
      </c>
      <c r="AL61" s="52">
        <v>2</v>
      </c>
      <c r="AM61" s="43"/>
      <c r="AN61" s="43"/>
      <c r="AO61" s="43"/>
      <c r="AP61" s="43"/>
      <c r="AQ61" s="43"/>
    </row>
    <row r="62" spans="1:134" ht="9.75" hidden="1" customHeight="1">
      <c r="A62" s="1125"/>
      <c r="B62" s="986"/>
      <c r="C62" s="36" t="s">
        <v>8</v>
      </c>
      <c r="D62" s="36">
        <f t="shared" si="21"/>
        <v>0</v>
      </c>
    </row>
    <row r="63" spans="1:134" s="46" customFormat="1" ht="9.75" hidden="1" customHeight="1">
      <c r="A63" s="1125"/>
      <c r="B63" s="986"/>
      <c r="C63" s="46" t="s">
        <v>9</v>
      </c>
      <c r="D63" s="46">
        <f t="shared" si="21"/>
        <v>0</v>
      </c>
      <c r="AT63" s="237"/>
      <c r="AU63" s="237"/>
      <c r="CJ63" s="47"/>
      <c r="CK63" s="47"/>
      <c r="CL63" s="47"/>
      <c r="CM63" s="47"/>
      <c r="CN63" s="48"/>
      <c r="CO63" s="45"/>
      <c r="CT63" s="237"/>
      <c r="CU63" s="237"/>
    </row>
    <row r="64" spans="1:134" s="106" customFormat="1" ht="9.75" customHeight="1">
      <c r="A64" s="1122">
        <v>10</v>
      </c>
      <c r="B64" s="985" t="s">
        <v>103</v>
      </c>
      <c r="C64" s="57" t="s">
        <v>5</v>
      </c>
      <c r="D64" s="57">
        <f t="shared" si="21"/>
        <v>0</v>
      </c>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241"/>
      <c r="AU64" s="241"/>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8"/>
      <c r="CK64" s="58"/>
      <c r="CL64" s="58"/>
      <c r="CM64" s="58"/>
      <c r="CN64" s="59"/>
      <c r="CO64" s="60"/>
      <c r="CP64" s="57"/>
      <c r="CQ64" s="57"/>
      <c r="CR64" s="57"/>
      <c r="CS64" s="57"/>
      <c r="CT64" s="241"/>
      <c r="CU64" s="241"/>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row>
    <row r="65" spans="1:134" s="106" customFormat="1" ht="9.75" customHeight="1">
      <c r="A65" s="1123"/>
      <c r="B65" s="986"/>
      <c r="C65" s="36" t="s">
        <v>6</v>
      </c>
      <c r="D65" s="36">
        <f t="shared" si="21"/>
        <v>0</v>
      </c>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242"/>
      <c r="AU65" s="242"/>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7"/>
      <c r="CK65" s="37"/>
      <c r="CL65" s="37"/>
      <c r="CM65" s="37"/>
      <c r="CN65" s="38"/>
      <c r="CO65" s="39"/>
      <c r="CP65" s="36"/>
      <c r="CQ65" s="36"/>
      <c r="CR65" s="36"/>
      <c r="CS65" s="36"/>
      <c r="CT65" s="242"/>
      <c r="CU65" s="242"/>
      <c r="CV65" s="36"/>
      <c r="CW65" s="36"/>
      <c r="CX65" s="36"/>
      <c r="CY65" s="36"/>
      <c r="CZ65" s="36"/>
      <c r="DA65" s="36"/>
      <c r="DB65" s="36"/>
      <c r="DC65" s="36"/>
      <c r="DD65" s="36">
        <v>2</v>
      </c>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row>
    <row r="66" spans="1:134" s="106" customFormat="1" ht="9.75" customHeight="1">
      <c r="A66" s="1123"/>
      <c r="B66" s="986"/>
      <c r="C66" s="36" t="s">
        <v>7</v>
      </c>
      <c r="D66" s="36">
        <f t="shared" si="21"/>
        <v>0</v>
      </c>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242"/>
      <c r="AU66" s="242"/>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7"/>
      <c r="CK66" s="37"/>
      <c r="CL66" s="37"/>
      <c r="CM66" s="37"/>
      <c r="CN66" s="38"/>
      <c r="CO66" s="39"/>
      <c r="CP66" s="36"/>
      <c r="CQ66" s="36"/>
      <c r="CR66" s="36"/>
      <c r="CS66" s="36"/>
      <c r="CT66" s="242"/>
      <c r="CU66" s="242"/>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row>
    <row r="67" spans="1:134" s="106" customFormat="1" ht="9.75" customHeight="1">
      <c r="A67" s="1123"/>
      <c r="B67" s="986"/>
      <c r="C67" s="36" t="s">
        <v>8</v>
      </c>
      <c r="D67" s="36">
        <f t="shared" si="21"/>
        <v>0</v>
      </c>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242"/>
      <c r="AU67" s="242"/>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7"/>
      <c r="CK67" s="37"/>
      <c r="CL67" s="37"/>
      <c r="CM67" s="37"/>
      <c r="CN67" s="38"/>
      <c r="CO67" s="39"/>
      <c r="CP67" s="36"/>
      <c r="CQ67" s="36"/>
      <c r="CR67" s="36"/>
      <c r="CS67" s="36"/>
      <c r="CT67" s="242"/>
      <c r="CU67" s="242"/>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row>
    <row r="68" spans="1:134" s="106" customFormat="1" ht="9.75" customHeight="1" thickBot="1">
      <c r="A68" s="1124"/>
      <c r="B68" s="987"/>
      <c r="C68" s="61" t="s">
        <v>9</v>
      </c>
      <c r="D68" s="61">
        <f t="shared" si="21"/>
        <v>0</v>
      </c>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243"/>
      <c r="AU68" s="243"/>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2"/>
      <c r="CK68" s="62"/>
      <c r="CL68" s="62"/>
      <c r="CM68" s="62"/>
      <c r="CN68" s="63"/>
      <c r="CO68" s="64"/>
      <c r="CP68" s="61"/>
      <c r="CQ68" s="61"/>
      <c r="CR68" s="61"/>
      <c r="CS68" s="61"/>
      <c r="CT68" s="243"/>
      <c r="CU68" s="243"/>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row>
    <row r="69" spans="1:134" s="57" customFormat="1" ht="9.75" customHeight="1">
      <c r="A69" s="1122">
        <v>8</v>
      </c>
      <c r="B69" s="985" t="s">
        <v>128</v>
      </c>
      <c r="C69" s="57" t="s">
        <v>5</v>
      </c>
      <c r="D69" s="57">
        <f t="shared" si="21"/>
        <v>119</v>
      </c>
      <c r="AT69" s="241"/>
      <c r="AU69" s="241"/>
      <c r="BU69" s="85">
        <v>2</v>
      </c>
      <c r="BV69" s="85">
        <v>2</v>
      </c>
      <c r="BW69" s="85">
        <v>2</v>
      </c>
      <c r="BX69" s="85">
        <v>2</v>
      </c>
      <c r="BY69" s="85">
        <v>2</v>
      </c>
      <c r="BZ69" s="85">
        <v>2</v>
      </c>
      <c r="CA69" s="85">
        <v>2</v>
      </c>
      <c r="CB69" s="85">
        <v>2</v>
      </c>
      <c r="CC69" s="79">
        <v>2</v>
      </c>
      <c r="CD69" s="79">
        <v>2</v>
      </c>
      <c r="CE69" s="79">
        <v>2</v>
      </c>
      <c r="CF69" s="79">
        <v>2</v>
      </c>
      <c r="CG69" s="79">
        <v>10</v>
      </c>
      <c r="CH69" s="79">
        <v>10</v>
      </c>
      <c r="CI69" s="79">
        <v>10</v>
      </c>
      <c r="CJ69" s="82">
        <v>5</v>
      </c>
      <c r="CK69" s="82">
        <v>10</v>
      </c>
      <c r="CL69" s="82">
        <v>10</v>
      </c>
      <c r="CM69" s="82">
        <v>10</v>
      </c>
      <c r="CN69" s="360">
        <v>10</v>
      </c>
      <c r="CO69" s="423">
        <v>10</v>
      </c>
      <c r="CP69" s="79">
        <v>10</v>
      </c>
      <c r="CS69" s="83"/>
      <c r="CT69" s="241"/>
      <c r="CU69" s="241"/>
      <c r="DD69" s="57">
        <v>6</v>
      </c>
      <c r="DE69" s="57">
        <v>5</v>
      </c>
      <c r="DF69" s="57">
        <v>3</v>
      </c>
    </row>
    <row r="70" spans="1:134" ht="9.75" customHeight="1">
      <c r="A70" s="1123"/>
      <c r="B70" s="986"/>
      <c r="C70" s="36" t="s">
        <v>6</v>
      </c>
      <c r="D70" s="36">
        <f t="shared" si="21"/>
        <v>25</v>
      </c>
      <c r="CO70" s="212">
        <v>10</v>
      </c>
      <c r="CP70" s="42">
        <v>10</v>
      </c>
      <c r="CQ70" s="42">
        <v>5</v>
      </c>
      <c r="DD70" s="36">
        <v>5</v>
      </c>
      <c r="DE70" s="36">
        <v>4</v>
      </c>
    </row>
    <row r="71" spans="1:134" ht="9.75" customHeight="1">
      <c r="A71" s="1123"/>
      <c r="B71" s="986"/>
      <c r="C71" s="36" t="s">
        <v>7</v>
      </c>
      <c r="D71" s="36">
        <f t="shared" si="21"/>
        <v>38</v>
      </c>
      <c r="CM71" s="41">
        <v>2</v>
      </c>
      <c r="CN71" s="40">
        <v>2</v>
      </c>
      <c r="CO71" s="212">
        <v>2</v>
      </c>
      <c r="CP71" s="42">
        <v>2</v>
      </c>
      <c r="CQ71" s="43">
        <v>10</v>
      </c>
      <c r="CR71" s="43">
        <v>10</v>
      </c>
      <c r="CS71" s="43">
        <v>10</v>
      </c>
      <c r="CV71" s="36">
        <v>10</v>
      </c>
      <c r="DD71" s="36">
        <v>3</v>
      </c>
    </row>
    <row r="72" spans="1:134" ht="9.75" customHeight="1">
      <c r="A72" s="1123"/>
      <c r="B72" s="986"/>
      <c r="C72" s="36" t="s">
        <v>8</v>
      </c>
      <c r="D72" s="36">
        <f t="shared" si="21"/>
        <v>20</v>
      </c>
      <c r="CI72" s="43">
        <v>5</v>
      </c>
      <c r="CJ72" s="160">
        <v>5</v>
      </c>
      <c r="CK72" s="160">
        <v>5</v>
      </c>
      <c r="CL72" s="160">
        <v>5</v>
      </c>
      <c r="DD72" s="36">
        <v>2</v>
      </c>
      <c r="DE72" s="36">
        <v>2</v>
      </c>
      <c r="DF72" s="36">
        <v>1</v>
      </c>
    </row>
    <row r="73" spans="1:134" s="61" customFormat="1" ht="9.75" customHeight="1" thickBot="1">
      <c r="A73" s="1124"/>
      <c r="B73" s="987"/>
      <c r="C73" s="61" t="s">
        <v>9</v>
      </c>
      <c r="D73" s="61">
        <f t="shared" si="21"/>
        <v>45</v>
      </c>
      <c r="AT73" s="243"/>
      <c r="AU73" s="243"/>
      <c r="CJ73" s="62"/>
      <c r="CK73" s="173">
        <v>5</v>
      </c>
      <c r="CL73" s="173">
        <v>5</v>
      </c>
      <c r="CM73" s="173">
        <v>5</v>
      </c>
      <c r="CN73" s="134">
        <v>5</v>
      </c>
      <c r="CO73" s="109">
        <v>5</v>
      </c>
      <c r="CP73" s="110">
        <v>5</v>
      </c>
      <c r="CQ73" s="110">
        <v>5</v>
      </c>
      <c r="CR73" s="110">
        <v>5</v>
      </c>
      <c r="CS73" s="110">
        <v>5</v>
      </c>
      <c r="CT73" s="243"/>
      <c r="CU73" s="243"/>
      <c r="DD73" s="61">
        <v>2</v>
      </c>
      <c r="DE73" s="61">
        <v>5</v>
      </c>
      <c r="DF73" s="61">
        <v>5</v>
      </c>
    </row>
    <row r="74" spans="1:134" s="67" customFormat="1" ht="9.75" customHeight="1">
      <c r="A74" s="1122">
        <v>9</v>
      </c>
      <c r="B74" s="985" t="s">
        <v>769</v>
      </c>
      <c r="C74" s="67" t="s">
        <v>5</v>
      </c>
      <c r="D74" s="67">
        <f t="shared" si="21"/>
        <v>0</v>
      </c>
      <c r="AT74" s="244"/>
      <c r="AU74" s="244"/>
      <c r="CJ74" s="68"/>
      <c r="CK74" s="68"/>
      <c r="CL74" s="68"/>
      <c r="CM74" s="68"/>
      <c r="CN74" s="69"/>
      <c r="CO74" s="70"/>
      <c r="CT74" s="244"/>
      <c r="CU74" s="244"/>
      <c r="DC74" s="36"/>
    </row>
    <row r="75" spans="1:134" ht="9.75" customHeight="1">
      <c r="A75" s="1123"/>
      <c r="B75" s="986"/>
      <c r="C75" s="36" t="s">
        <v>6</v>
      </c>
      <c r="D75" s="36">
        <f t="shared" si="21"/>
        <v>25</v>
      </c>
      <c r="CO75" s="44">
        <v>5</v>
      </c>
      <c r="CP75" s="43">
        <v>5</v>
      </c>
      <c r="CQ75" s="43">
        <v>5</v>
      </c>
      <c r="CR75" s="43">
        <v>5</v>
      </c>
      <c r="CS75" s="43">
        <v>5</v>
      </c>
      <c r="CV75" s="43">
        <v>5</v>
      </c>
      <c r="CW75" s="43">
        <v>5</v>
      </c>
      <c r="CX75" s="43">
        <v>5</v>
      </c>
      <c r="CY75" s="43">
        <v>5</v>
      </c>
      <c r="CZ75" s="43">
        <v>5</v>
      </c>
      <c r="DA75" s="43">
        <v>5</v>
      </c>
      <c r="DB75" s="43">
        <v>5</v>
      </c>
      <c r="DE75" s="36">
        <v>5</v>
      </c>
      <c r="DF75" s="36">
        <v>5</v>
      </c>
      <c r="DG75" s="36">
        <v>10</v>
      </c>
      <c r="DH75" s="36">
        <v>10</v>
      </c>
      <c r="DI75" s="36">
        <v>3</v>
      </c>
      <c r="DJ75" s="36">
        <v>10</v>
      </c>
      <c r="DK75" s="36">
        <v>10</v>
      </c>
      <c r="DL75" s="36">
        <v>10</v>
      </c>
      <c r="DM75" s="36">
        <v>10</v>
      </c>
      <c r="DN75" s="36">
        <v>10</v>
      </c>
      <c r="DO75" s="36">
        <v>10</v>
      </c>
      <c r="DP75" s="36">
        <v>10</v>
      </c>
      <c r="DQ75" s="36">
        <v>5</v>
      </c>
      <c r="DR75" s="36">
        <v>2</v>
      </c>
      <c r="DS75" s="36">
        <v>2</v>
      </c>
    </row>
    <row r="76" spans="1:134" ht="9.75" customHeight="1">
      <c r="A76" s="1123"/>
      <c r="B76" s="986"/>
      <c r="C76" s="49" t="s">
        <v>7</v>
      </c>
      <c r="D76" s="36">
        <f t="shared" si="21"/>
        <v>0</v>
      </c>
      <c r="CV76" s="43">
        <v>5</v>
      </c>
      <c r="CW76" s="43">
        <v>5</v>
      </c>
      <c r="CX76" s="43">
        <v>5</v>
      </c>
      <c r="CY76" s="43">
        <v>5</v>
      </c>
      <c r="CZ76" s="43">
        <v>5</v>
      </c>
      <c r="DA76" s="43">
        <v>5</v>
      </c>
      <c r="DB76" s="43">
        <v>5</v>
      </c>
      <c r="DE76" s="36">
        <v>2</v>
      </c>
      <c r="DH76" s="36">
        <v>2</v>
      </c>
      <c r="DI76" s="36">
        <v>3</v>
      </c>
      <c r="DJ76" s="36">
        <v>3</v>
      </c>
      <c r="DK76" s="36">
        <v>3</v>
      </c>
      <c r="DL76" s="36">
        <v>2</v>
      </c>
      <c r="DM76" s="36">
        <v>2</v>
      </c>
    </row>
    <row r="77" spans="1:134" ht="9.75" customHeight="1">
      <c r="A77" s="1123"/>
      <c r="B77" s="986"/>
      <c r="C77" s="36" t="s">
        <v>8</v>
      </c>
      <c r="D77" s="36">
        <f t="shared" si="21"/>
        <v>0</v>
      </c>
      <c r="DM77" s="36">
        <v>2</v>
      </c>
      <c r="DN77" s="36">
        <v>3</v>
      </c>
      <c r="DO77" s="36">
        <v>3</v>
      </c>
      <c r="DP77" s="36">
        <v>5</v>
      </c>
      <c r="DQ77" s="36">
        <v>5</v>
      </c>
      <c r="DR77" s="36">
        <v>2</v>
      </c>
    </row>
    <row r="78" spans="1:134" ht="9.75" customHeight="1" thickBot="1">
      <c r="A78" s="1124"/>
      <c r="B78" s="987"/>
      <c r="C78" s="61" t="s">
        <v>9</v>
      </c>
      <c r="D78" s="61">
        <f t="shared" si="21"/>
        <v>0</v>
      </c>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243"/>
      <c r="AU78" s="243"/>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2"/>
      <c r="CK78" s="62"/>
      <c r="CL78" s="62"/>
      <c r="CM78" s="62"/>
      <c r="CN78" s="63"/>
      <c r="CO78" s="64"/>
      <c r="CP78" s="61"/>
      <c r="CQ78" s="61"/>
      <c r="CR78" s="61"/>
      <c r="CS78" s="61"/>
      <c r="CT78" s="243"/>
      <c r="CU78" s="243"/>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row>
    <row r="79" spans="1:134" ht="9.75" customHeight="1">
      <c r="A79" s="1125" t="s">
        <v>872</v>
      </c>
      <c r="B79" s="986" t="s">
        <v>127</v>
      </c>
      <c r="C79" s="36" t="s">
        <v>5</v>
      </c>
      <c r="D79" s="36">
        <f t="shared" si="20"/>
        <v>160</v>
      </c>
      <c r="BI79" s="43"/>
      <c r="BJ79" s="43">
        <v>5</v>
      </c>
      <c r="BK79" s="43">
        <v>5</v>
      </c>
      <c r="BL79" s="43">
        <v>10</v>
      </c>
      <c r="BM79" s="43">
        <v>10</v>
      </c>
      <c r="BN79" s="43">
        <v>10</v>
      </c>
      <c r="BO79" s="43">
        <v>10</v>
      </c>
      <c r="BP79" s="43">
        <v>10</v>
      </c>
      <c r="BQ79" s="43">
        <v>10</v>
      </c>
      <c r="BR79" s="43">
        <v>10</v>
      </c>
      <c r="BS79" s="43"/>
      <c r="BU79" s="42">
        <v>5</v>
      </c>
      <c r="BV79" s="42">
        <v>5</v>
      </c>
      <c r="BW79" s="42">
        <v>5</v>
      </c>
      <c r="BX79" s="42">
        <v>5</v>
      </c>
      <c r="BY79" s="42">
        <v>5</v>
      </c>
      <c r="BZ79" s="42">
        <v>5</v>
      </c>
      <c r="CA79" s="42">
        <v>5</v>
      </c>
      <c r="CB79" s="42">
        <v>5</v>
      </c>
      <c r="CC79" s="42">
        <v>5</v>
      </c>
      <c r="CD79" s="42">
        <v>5</v>
      </c>
      <c r="CE79" s="42">
        <v>5</v>
      </c>
      <c r="CF79" s="42">
        <v>5</v>
      </c>
      <c r="CG79" s="42">
        <v>5</v>
      </c>
      <c r="CH79" s="226"/>
      <c r="CI79" s="226"/>
      <c r="CJ79" s="185"/>
      <c r="CQ79" s="43">
        <v>5</v>
      </c>
      <c r="CR79" s="43">
        <v>5</v>
      </c>
      <c r="CS79" s="43">
        <v>5</v>
      </c>
      <c r="CV79" s="43">
        <v>5</v>
      </c>
      <c r="CW79" s="43">
        <v>5</v>
      </c>
      <c r="CX79" s="43">
        <v>5</v>
      </c>
    </row>
    <row r="80" spans="1:134" ht="9.75" customHeight="1">
      <c r="A80" s="1125"/>
      <c r="B80" s="986"/>
      <c r="C80" s="36" t="s">
        <v>6</v>
      </c>
      <c r="D80" s="36">
        <f t="shared" si="20"/>
        <v>81</v>
      </c>
      <c r="BL80" s="43">
        <v>3</v>
      </c>
      <c r="BM80" s="43">
        <v>3</v>
      </c>
      <c r="BN80" s="43">
        <v>3</v>
      </c>
      <c r="BO80" s="43">
        <v>3</v>
      </c>
      <c r="BP80" s="43">
        <v>3</v>
      </c>
      <c r="BQ80" s="43">
        <v>3</v>
      </c>
      <c r="BR80" s="43">
        <v>3</v>
      </c>
      <c r="BS80" s="43">
        <v>3</v>
      </c>
      <c r="BT80" s="43">
        <v>3</v>
      </c>
      <c r="BU80" s="42">
        <v>3</v>
      </c>
      <c r="BV80" s="42">
        <v>3</v>
      </c>
      <c r="BW80" s="42">
        <v>3</v>
      </c>
      <c r="BX80" s="42">
        <v>3</v>
      </c>
      <c r="BY80" s="42">
        <v>3</v>
      </c>
      <c r="BZ80" s="42">
        <v>3</v>
      </c>
      <c r="CA80" s="42">
        <v>3</v>
      </c>
      <c r="CB80" s="42">
        <v>3</v>
      </c>
      <c r="CC80" s="42">
        <v>3</v>
      </c>
      <c r="CD80" s="42">
        <v>3</v>
      </c>
      <c r="CE80" s="42">
        <v>3</v>
      </c>
      <c r="CF80" s="42">
        <v>3</v>
      </c>
      <c r="CG80" s="42">
        <v>3</v>
      </c>
      <c r="CH80" s="226"/>
      <c r="CI80" s="226"/>
      <c r="CJ80" s="185"/>
      <c r="CQ80" s="43">
        <v>5</v>
      </c>
      <c r="CR80" s="43">
        <v>5</v>
      </c>
      <c r="CS80" s="43">
        <v>5</v>
      </c>
      <c r="CV80" s="43">
        <v>5</v>
      </c>
      <c r="CW80" s="43">
        <v>5</v>
      </c>
      <c r="CX80" s="43">
        <v>5</v>
      </c>
    </row>
    <row r="81" spans="1:134" ht="9.75" customHeight="1">
      <c r="A81" s="1125"/>
      <c r="B81" s="986"/>
      <c r="C81" s="36" t="s">
        <v>7</v>
      </c>
      <c r="D81" s="36">
        <f t="shared" si="20"/>
        <v>90</v>
      </c>
      <c r="BM81" s="43">
        <v>2</v>
      </c>
      <c r="BN81" s="43">
        <v>2</v>
      </c>
      <c r="BO81" s="43">
        <v>2</v>
      </c>
      <c r="BP81" s="43">
        <v>5</v>
      </c>
      <c r="BQ81" s="43">
        <v>5</v>
      </c>
      <c r="BR81" s="43">
        <v>10</v>
      </c>
      <c r="BS81" s="43">
        <v>5</v>
      </c>
      <c r="BU81" s="42">
        <v>3</v>
      </c>
      <c r="BV81" s="42">
        <v>3</v>
      </c>
      <c r="BW81" s="42">
        <v>5</v>
      </c>
      <c r="BX81" s="42">
        <v>5</v>
      </c>
      <c r="BY81" s="42">
        <v>5</v>
      </c>
      <c r="BZ81" s="42">
        <v>5</v>
      </c>
      <c r="CA81" s="42">
        <v>5</v>
      </c>
      <c r="CB81" s="42">
        <v>5</v>
      </c>
      <c r="CC81" s="42">
        <v>5</v>
      </c>
      <c r="CD81" s="42">
        <v>5</v>
      </c>
      <c r="CE81" s="42">
        <v>5</v>
      </c>
      <c r="CF81" s="53">
        <v>2</v>
      </c>
      <c r="CG81" s="53">
        <v>2</v>
      </c>
      <c r="CH81" s="53">
        <v>2</v>
      </c>
      <c r="CI81" s="53">
        <v>2</v>
      </c>
      <c r="CV81" s="43">
        <v>5</v>
      </c>
      <c r="CW81" s="43">
        <v>5</v>
      </c>
      <c r="CX81" s="43">
        <v>5</v>
      </c>
      <c r="CY81" s="43">
        <v>5</v>
      </c>
      <c r="CZ81" s="43">
        <v>5</v>
      </c>
      <c r="DA81" s="43">
        <v>5</v>
      </c>
    </row>
    <row r="82" spans="1:134" ht="9.75" customHeight="1">
      <c r="A82" s="1125"/>
      <c r="B82" s="986"/>
      <c r="C82" s="36" t="s">
        <v>8</v>
      </c>
      <c r="D82" s="36">
        <f t="shared" si="20"/>
        <v>36</v>
      </c>
      <c r="BI82" s="43">
        <v>5</v>
      </c>
      <c r="BJ82" s="43">
        <v>5</v>
      </c>
      <c r="BK82" s="43">
        <v>5</v>
      </c>
      <c r="BL82" s="43">
        <v>7</v>
      </c>
      <c r="BM82" s="43">
        <v>7</v>
      </c>
      <c r="BN82" s="43">
        <v>7</v>
      </c>
    </row>
    <row r="83" spans="1:134" s="46" customFormat="1" ht="9.75" customHeight="1" thickBot="1">
      <c r="A83" s="1125"/>
      <c r="B83" s="986"/>
      <c r="C83" s="46" t="s">
        <v>9</v>
      </c>
      <c r="D83" s="46">
        <f t="shared" si="20"/>
        <v>135</v>
      </c>
      <c r="AT83" s="237"/>
      <c r="AU83" s="237"/>
      <c r="BI83" s="269">
        <v>5</v>
      </c>
      <c r="BJ83" s="269">
        <v>10</v>
      </c>
      <c r="BK83" s="269">
        <v>10</v>
      </c>
      <c r="BL83" s="269">
        <v>10</v>
      </c>
      <c r="BM83" s="269">
        <v>10</v>
      </c>
      <c r="BN83" s="269">
        <v>10</v>
      </c>
      <c r="BO83" s="269">
        <v>10</v>
      </c>
      <c r="BP83" s="269">
        <v>10</v>
      </c>
      <c r="BQ83" s="269">
        <v>10</v>
      </c>
      <c r="BR83" s="269">
        <v>10</v>
      </c>
      <c r="BS83" s="269"/>
      <c r="BT83" s="269"/>
      <c r="BU83" s="269"/>
      <c r="BV83" s="269"/>
      <c r="BW83" s="269"/>
      <c r="BX83" s="269"/>
      <c r="BY83" s="269"/>
      <c r="CJ83" s="47"/>
      <c r="CK83" s="47"/>
      <c r="CL83" s="114">
        <v>5</v>
      </c>
      <c r="CM83" s="114">
        <v>5</v>
      </c>
      <c r="CN83" s="410">
        <v>5</v>
      </c>
      <c r="CO83" s="407">
        <v>5</v>
      </c>
      <c r="CP83" s="269">
        <v>5</v>
      </c>
      <c r="CQ83" s="269">
        <v>5</v>
      </c>
      <c r="CR83" s="269">
        <v>5</v>
      </c>
      <c r="CS83" s="269">
        <v>5</v>
      </c>
      <c r="CT83" s="237"/>
      <c r="CU83" s="237"/>
      <c r="CV83" s="269">
        <v>5</v>
      </c>
      <c r="CW83" s="43">
        <v>5</v>
      </c>
      <c r="CX83" s="43">
        <v>5</v>
      </c>
    </row>
    <row r="84" spans="1:134" s="106" customFormat="1" ht="9.75" customHeight="1">
      <c r="A84" s="1138">
        <v>19</v>
      </c>
      <c r="B84" s="985" t="s">
        <v>771</v>
      </c>
      <c r="C84" s="57" t="s">
        <v>5</v>
      </c>
      <c r="D84" s="57">
        <f t="shared" si="20"/>
        <v>0</v>
      </c>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241"/>
      <c r="AU84" s="241"/>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8"/>
      <c r="CK84" s="58"/>
      <c r="CL84" s="58"/>
      <c r="CM84" s="58"/>
      <c r="CN84" s="59"/>
      <c r="CO84" s="60"/>
      <c r="CP84" s="57"/>
      <c r="CQ84" s="57"/>
      <c r="CR84" s="57"/>
      <c r="CS84" s="57"/>
      <c r="CT84" s="241"/>
      <c r="CU84" s="241"/>
      <c r="CV84" s="57"/>
      <c r="CW84" s="57"/>
      <c r="CX84" s="57"/>
      <c r="CY84" s="57"/>
      <c r="CZ84" s="57"/>
      <c r="DA84" s="57"/>
      <c r="DB84" s="57"/>
      <c r="DC84" s="57"/>
      <c r="DD84" s="57"/>
      <c r="DE84" s="57"/>
      <c r="DF84" s="57"/>
      <c r="DG84" s="57"/>
      <c r="DH84" s="57"/>
      <c r="DI84" s="57"/>
      <c r="DJ84" s="57"/>
      <c r="DK84" s="57"/>
      <c r="DL84" s="57"/>
      <c r="DM84" s="57">
        <v>4</v>
      </c>
      <c r="DN84" s="57">
        <v>4</v>
      </c>
      <c r="DO84" s="57">
        <v>4</v>
      </c>
      <c r="DP84" s="57">
        <v>4</v>
      </c>
      <c r="DQ84" s="57">
        <v>4</v>
      </c>
      <c r="DR84" s="57">
        <v>4</v>
      </c>
      <c r="DS84" s="57">
        <v>4</v>
      </c>
      <c r="DT84" s="57">
        <v>4</v>
      </c>
      <c r="DU84" s="57">
        <v>4</v>
      </c>
      <c r="DV84" s="57"/>
      <c r="DW84" s="57"/>
      <c r="DX84" s="57"/>
      <c r="DY84" s="57">
        <v>4</v>
      </c>
      <c r="DZ84" s="57">
        <v>4</v>
      </c>
      <c r="EA84" s="57">
        <v>4</v>
      </c>
      <c r="EB84" s="57"/>
      <c r="EC84" s="57"/>
      <c r="ED84" s="57"/>
    </row>
    <row r="85" spans="1:134" s="106" customFormat="1" ht="9.75" customHeight="1">
      <c r="A85" s="1139"/>
      <c r="B85" s="986"/>
      <c r="C85" s="36" t="s">
        <v>6</v>
      </c>
      <c r="D85" s="36">
        <f t="shared" si="20"/>
        <v>0</v>
      </c>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242"/>
      <c r="AU85" s="242"/>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7"/>
      <c r="CK85" s="37"/>
      <c r="CL85" s="37"/>
      <c r="CM85" s="37"/>
      <c r="CN85" s="38"/>
      <c r="CO85" s="39"/>
      <c r="CP85" s="36"/>
      <c r="CQ85" s="36"/>
      <c r="CR85" s="36"/>
      <c r="CS85" s="36"/>
      <c r="CT85" s="242"/>
      <c r="CU85" s="242"/>
      <c r="CV85" s="36"/>
      <c r="CW85" s="36"/>
      <c r="CX85" s="36"/>
      <c r="CY85" s="36"/>
      <c r="CZ85" s="36"/>
      <c r="DA85" s="36"/>
      <c r="DB85" s="36"/>
      <c r="DC85" s="36"/>
      <c r="DD85" s="36"/>
      <c r="DE85" s="36"/>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row>
    <row r="86" spans="1:134" s="106" customFormat="1" ht="9.75" customHeight="1">
      <c r="A86" s="1139"/>
      <c r="B86" s="986"/>
      <c r="C86" s="36" t="s">
        <v>7</v>
      </c>
      <c r="D86" s="36">
        <f t="shared" si="20"/>
        <v>0</v>
      </c>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242"/>
      <c r="AU86" s="242"/>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7"/>
      <c r="CK86" s="37"/>
      <c r="CL86" s="37"/>
      <c r="CM86" s="37"/>
      <c r="CN86" s="38"/>
      <c r="CO86" s="39"/>
      <c r="CP86" s="36"/>
      <c r="CQ86" s="36"/>
      <c r="CR86" s="36"/>
      <c r="CS86" s="36"/>
      <c r="CT86" s="242"/>
      <c r="CU86" s="242"/>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row>
    <row r="87" spans="1:134" s="106" customFormat="1" ht="9.75" customHeight="1">
      <c r="A87" s="1139"/>
      <c r="B87" s="986"/>
      <c r="C87" s="36" t="s">
        <v>8</v>
      </c>
      <c r="D87" s="36">
        <f t="shared" si="20"/>
        <v>6</v>
      </c>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242"/>
      <c r="AU87" s="242"/>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7"/>
      <c r="CK87" s="37"/>
      <c r="CL87" s="37"/>
      <c r="CM87" s="41">
        <v>3</v>
      </c>
      <c r="CN87" s="40">
        <v>3</v>
      </c>
      <c r="CO87" s="39"/>
      <c r="CP87" s="36"/>
      <c r="CQ87" s="36"/>
      <c r="CR87" s="36"/>
      <c r="CS87" s="36"/>
      <c r="CT87" s="242"/>
      <c r="CU87" s="242"/>
      <c r="CV87" s="36"/>
      <c r="CW87" s="36"/>
      <c r="CX87" s="36"/>
      <c r="CY87" s="36"/>
      <c r="CZ87" s="36"/>
      <c r="DA87" s="36"/>
      <c r="DB87" s="36"/>
      <c r="DC87" s="36"/>
      <c r="DD87" s="36"/>
      <c r="DE87" s="36"/>
      <c r="DF87" s="36"/>
      <c r="DG87" s="36"/>
      <c r="DH87" s="36"/>
      <c r="DI87" s="36"/>
      <c r="DJ87" s="36"/>
      <c r="DK87" s="36"/>
      <c r="DL87" s="36"/>
      <c r="DM87" s="36"/>
      <c r="DN87" s="36"/>
      <c r="DO87" s="36">
        <v>1</v>
      </c>
      <c r="DP87" s="36">
        <v>1</v>
      </c>
      <c r="DQ87" s="36">
        <v>1</v>
      </c>
      <c r="DR87" s="36">
        <v>5</v>
      </c>
      <c r="DS87" s="36">
        <v>5</v>
      </c>
      <c r="DT87" s="36">
        <v>5</v>
      </c>
      <c r="DU87" s="36">
        <v>5</v>
      </c>
      <c r="DV87" s="36">
        <v>5</v>
      </c>
      <c r="DW87" s="36">
        <v>5</v>
      </c>
      <c r="DX87" s="36">
        <v>5</v>
      </c>
      <c r="DY87" s="36">
        <v>5</v>
      </c>
      <c r="DZ87" s="36"/>
      <c r="EA87" s="36"/>
      <c r="EB87" s="36"/>
      <c r="EC87" s="36"/>
      <c r="ED87" s="36"/>
    </row>
    <row r="88" spans="1:134" s="106" customFormat="1" ht="9.75" customHeight="1" thickBot="1">
      <c r="A88" s="1140"/>
      <c r="B88" s="987"/>
      <c r="C88" s="61" t="s">
        <v>9</v>
      </c>
      <c r="D88" s="61">
        <f t="shared" si="20"/>
        <v>0</v>
      </c>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243"/>
      <c r="AU88" s="243"/>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2"/>
      <c r="CK88" s="62"/>
      <c r="CL88" s="62"/>
      <c r="CM88" s="62"/>
      <c r="CN88" s="63"/>
      <c r="CO88" s="64"/>
      <c r="CP88" s="61"/>
      <c r="CQ88" s="61"/>
      <c r="CR88" s="61"/>
      <c r="CS88" s="61"/>
      <c r="CT88" s="243"/>
      <c r="CU88" s="243"/>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row>
    <row r="89" spans="1:134" s="57" customFormat="1" ht="9.75" customHeight="1">
      <c r="A89" s="1036" t="s">
        <v>872</v>
      </c>
      <c r="B89" s="985" t="s">
        <v>131</v>
      </c>
      <c r="C89" s="57" t="s">
        <v>5</v>
      </c>
      <c r="D89" s="57">
        <f t="shared" si="20"/>
        <v>0</v>
      </c>
      <c r="AT89" s="241"/>
      <c r="AU89" s="241"/>
      <c r="CJ89" s="58"/>
      <c r="CK89" s="58"/>
      <c r="CL89" s="58"/>
      <c r="CM89" s="58"/>
      <c r="CN89" s="59"/>
      <c r="CO89" s="60"/>
      <c r="CT89" s="241"/>
      <c r="CU89" s="241"/>
    </row>
    <row r="90" spans="1:134" ht="9.75" customHeight="1">
      <c r="A90" s="1037"/>
      <c r="B90" s="986"/>
      <c r="C90" s="36" t="s">
        <v>6</v>
      </c>
      <c r="D90" s="36">
        <f t="shared" si="20"/>
        <v>32</v>
      </c>
      <c r="BW90" s="42">
        <v>5</v>
      </c>
      <c r="BX90" s="42">
        <v>5</v>
      </c>
      <c r="BY90" s="42">
        <v>5</v>
      </c>
      <c r="BZ90" s="42">
        <v>5</v>
      </c>
      <c r="CA90" s="43">
        <v>3</v>
      </c>
      <c r="CB90" s="43">
        <v>3</v>
      </c>
      <c r="CC90" s="43">
        <v>3</v>
      </c>
      <c r="CD90" s="53">
        <v>3</v>
      </c>
      <c r="CE90" s="226"/>
      <c r="CF90" s="226"/>
      <c r="CG90" s="226"/>
      <c r="CH90" s="226"/>
      <c r="CI90" s="226"/>
      <c r="CJ90" s="185"/>
      <c r="CK90" s="185"/>
    </row>
    <row r="91" spans="1:134" ht="9.75" customHeight="1">
      <c r="A91" s="1037"/>
      <c r="B91" s="986"/>
      <c r="C91" s="36" t="s">
        <v>7</v>
      </c>
      <c r="D91" s="36">
        <f t="shared" si="20"/>
        <v>20</v>
      </c>
      <c r="CL91" s="160"/>
      <c r="CM91" s="160"/>
      <c r="CN91" s="174"/>
      <c r="CO91" s="44"/>
      <c r="CP91" s="43">
        <v>5</v>
      </c>
      <c r="CQ91" s="43">
        <v>5</v>
      </c>
      <c r="CR91" s="43">
        <v>5</v>
      </c>
      <c r="CS91" s="43">
        <v>5</v>
      </c>
    </row>
    <row r="92" spans="1:134" ht="9.75" customHeight="1">
      <c r="A92" s="1037"/>
      <c r="B92" s="986"/>
      <c r="C92" s="36" t="s">
        <v>8</v>
      </c>
      <c r="D92" s="36">
        <f t="shared" si="20"/>
        <v>8</v>
      </c>
      <c r="CP92" s="49">
        <v>2</v>
      </c>
      <c r="CQ92" s="49">
        <v>2</v>
      </c>
      <c r="CR92" s="49">
        <v>2</v>
      </c>
      <c r="CS92" s="49">
        <v>2</v>
      </c>
    </row>
    <row r="93" spans="1:134" s="61" customFormat="1" ht="9.75" customHeight="1" thickBot="1">
      <c r="A93" s="1038"/>
      <c r="B93" s="987"/>
      <c r="C93" s="61" t="s">
        <v>9</v>
      </c>
      <c r="D93" s="61">
        <f t="shared" si="20"/>
        <v>0</v>
      </c>
      <c r="AT93" s="243"/>
      <c r="AU93" s="243"/>
      <c r="CJ93" s="62"/>
      <c r="CK93" s="62"/>
      <c r="CL93" s="62"/>
      <c r="CM93" s="62"/>
      <c r="CN93" s="63"/>
      <c r="CO93" s="64"/>
      <c r="CT93" s="243"/>
      <c r="CU93" s="243"/>
      <c r="CV93" s="110">
        <v>2</v>
      </c>
      <c r="CW93" s="110">
        <v>2</v>
      </c>
      <c r="CX93" s="110">
        <v>5</v>
      </c>
      <c r="CY93" s="110">
        <v>5</v>
      </c>
      <c r="CZ93" s="110">
        <v>5</v>
      </c>
      <c r="DA93" s="110">
        <v>5</v>
      </c>
    </row>
    <row r="94" spans="1:134" s="67" customFormat="1" ht="9.75" customHeight="1">
      <c r="A94" s="1122">
        <v>12</v>
      </c>
      <c r="B94" s="985" t="s">
        <v>873</v>
      </c>
      <c r="C94" s="67" t="s">
        <v>5</v>
      </c>
      <c r="D94" s="67">
        <f>SUM(E94:CT94)</f>
        <v>0</v>
      </c>
      <c r="AT94" s="244"/>
      <c r="AU94" s="244"/>
      <c r="CJ94" s="68"/>
      <c r="CK94" s="68"/>
      <c r="CL94" s="68"/>
      <c r="CM94" s="68"/>
      <c r="CN94" s="69"/>
      <c r="CO94" s="70"/>
      <c r="CT94" s="244"/>
      <c r="CU94" s="244"/>
      <c r="DH94" s="67">
        <v>5</v>
      </c>
      <c r="DI94" s="67">
        <v>4</v>
      </c>
      <c r="DJ94" s="67">
        <v>5</v>
      </c>
      <c r="DK94" s="67">
        <v>1</v>
      </c>
    </row>
    <row r="95" spans="1:134" ht="9.75" customHeight="1">
      <c r="A95" s="1123"/>
      <c r="B95" s="986"/>
      <c r="C95" s="36" t="s">
        <v>6</v>
      </c>
      <c r="D95" s="36">
        <f>SUM(E95:CT95)</f>
        <v>0</v>
      </c>
      <c r="CW95" s="43">
        <v>5</v>
      </c>
      <c r="CX95" s="43">
        <v>5</v>
      </c>
      <c r="CY95" s="43">
        <v>5</v>
      </c>
      <c r="DH95" s="36">
        <v>3</v>
      </c>
      <c r="DI95" s="36">
        <v>5</v>
      </c>
      <c r="DJ95" s="36">
        <v>3</v>
      </c>
    </row>
    <row r="96" spans="1:134" ht="9.75" customHeight="1">
      <c r="A96" s="1123"/>
      <c r="B96" s="986"/>
      <c r="C96" s="36" t="s">
        <v>7</v>
      </c>
      <c r="D96" s="36">
        <f>SUM(E96:CT96)</f>
        <v>0</v>
      </c>
      <c r="CY96" s="43">
        <v>5</v>
      </c>
      <c r="CZ96" s="43">
        <v>5</v>
      </c>
      <c r="DA96" s="43">
        <v>5</v>
      </c>
      <c r="DB96" s="43">
        <v>5</v>
      </c>
      <c r="DK96" s="36">
        <v>1</v>
      </c>
    </row>
    <row r="97" spans="1:123" ht="9.75" customHeight="1">
      <c r="A97" s="1123"/>
      <c r="B97" s="986"/>
      <c r="C97" s="36" t="s">
        <v>8</v>
      </c>
      <c r="D97" s="36">
        <f>SUM(E97:CT97)</f>
        <v>0</v>
      </c>
      <c r="DH97" s="36">
        <v>1</v>
      </c>
      <c r="DI97" s="36">
        <v>2</v>
      </c>
      <c r="DJ97" s="36">
        <v>2</v>
      </c>
      <c r="DK97" s="36">
        <v>1</v>
      </c>
    </row>
    <row r="98" spans="1:123" s="61" customFormat="1" ht="9.75" customHeight="1" thickBot="1">
      <c r="A98" s="1124"/>
      <c r="B98" s="987"/>
      <c r="C98" s="61" t="s">
        <v>9</v>
      </c>
      <c r="D98" s="61">
        <f>SUM(E98:CT98)</f>
        <v>0</v>
      </c>
      <c r="AT98" s="243"/>
      <c r="AU98" s="243"/>
      <c r="CJ98" s="62"/>
      <c r="CK98" s="62"/>
      <c r="CL98" s="62"/>
      <c r="CM98" s="62"/>
      <c r="CN98" s="63"/>
      <c r="CO98" s="64"/>
      <c r="CT98" s="243"/>
      <c r="CU98" s="243"/>
    </row>
    <row r="99" spans="1:123" s="67" customFormat="1" ht="9.75" customHeight="1">
      <c r="A99" s="1122" t="s">
        <v>871</v>
      </c>
      <c r="B99" s="985" t="s">
        <v>874</v>
      </c>
      <c r="C99" s="67" t="s">
        <v>5</v>
      </c>
      <c r="D99" s="67">
        <f t="shared" ref="D99:D103" si="22">SUM(E99:CT99)</f>
        <v>0</v>
      </c>
      <c r="AT99" s="244"/>
      <c r="AU99" s="244"/>
      <c r="CJ99" s="68"/>
      <c r="CK99" s="68"/>
      <c r="CL99" s="68"/>
      <c r="CM99" s="68"/>
      <c r="CN99" s="69"/>
      <c r="CO99" s="70"/>
      <c r="CT99" s="244"/>
      <c r="CU99" s="244"/>
    </row>
    <row r="100" spans="1:123" ht="9.75" customHeight="1">
      <c r="A100" s="1123"/>
      <c r="B100" s="986"/>
      <c r="C100" s="36" t="s">
        <v>6</v>
      </c>
      <c r="D100" s="36">
        <f t="shared" si="22"/>
        <v>0</v>
      </c>
      <c r="CW100" s="43">
        <v>5</v>
      </c>
      <c r="CX100" s="43">
        <v>5</v>
      </c>
      <c r="CY100" s="43">
        <v>5</v>
      </c>
    </row>
    <row r="101" spans="1:123" ht="9.75" customHeight="1">
      <c r="A101" s="1123"/>
      <c r="B101" s="986"/>
      <c r="C101" s="36" t="s">
        <v>7</v>
      </c>
      <c r="D101" s="36">
        <f t="shared" si="22"/>
        <v>0</v>
      </c>
      <c r="CY101" s="43">
        <v>5</v>
      </c>
      <c r="CZ101" s="43">
        <v>5</v>
      </c>
      <c r="DA101" s="43">
        <v>5</v>
      </c>
      <c r="DB101" s="43">
        <v>5</v>
      </c>
    </row>
    <row r="102" spans="1:123" ht="9.75" customHeight="1">
      <c r="A102" s="1123"/>
      <c r="B102" s="986"/>
      <c r="C102" s="36" t="s">
        <v>8</v>
      </c>
      <c r="D102" s="36">
        <f t="shared" si="22"/>
        <v>0</v>
      </c>
    </row>
    <row r="103" spans="1:123" s="61" customFormat="1" ht="9.75" customHeight="1" thickBot="1">
      <c r="A103" s="1124"/>
      <c r="B103" s="987"/>
      <c r="C103" s="61" t="s">
        <v>9</v>
      </c>
      <c r="D103" s="61">
        <f t="shared" si="22"/>
        <v>0</v>
      </c>
      <c r="AT103" s="243"/>
      <c r="AU103" s="243"/>
      <c r="CJ103" s="62"/>
      <c r="CK103" s="62"/>
      <c r="CL103" s="62"/>
      <c r="CM103" s="62"/>
      <c r="CN103" s="63"/>
      <c r="CO103" s="64"/>
      <c r="CT103" s="243"/>
      <c r="CU103" s="243"/>
    </row>
    <row r="104" spans="1:123" s="67" customFormat="1" ht="9.75" customHeight="1">
      <c r="A104" s="1122">
        <v>14</v>
      </c>
      <c r="B104" s="985" t="s">
        <v>776</v>
      </c>
      <c r="C104" s="67" t="s">
        <v>5</v>
      </c>
      <c r="D104" s="67">
        <f>SUM(E104:CT104)</f>
        <v>0</v>
      </c>
      <c r="AT104" s="244"/>
      <c r="AU104" s="244"/>
      <c r="CJ104" s="68"/>
      <c r="CK104" s="68"/>
      <c r="CL104" s="68"/>
      <c r="CM104" s="68"/>
      <c r="CN104" s="69"/>
      <c r="CO104" s="70"/>
      <c r="CT104" s="244"/>
      <c r="CU104" s="244"/>
    </row>
    <row r="105" spans="1:123" ht="9.75" customHeight="1">
      <c r="A105" s="1123"/>
      <c r="B105" s="986"/>
      <c r="C105" s="36" t="s">
        <v>6</v>
      </c>
      <c r="D105" s="36">
        <f>SUM(E105:CT105)</f>
        <v>0</v>
      </c>
      <c r="CW105" s="43">
        <v>5</v>
      </c>
      <c r="CX105" s="43">
        <v>5</v>
      </c>
      <c r="CY105" s="43">
        <v>5</v>
      </c>
      <c r="DL105" s="36">
        <v>3</v>
      </c>
      <c r="DM105" s="36">
        <v>5</v>
      </c>
      <c r="DN105" s="36">
        <v>5</v>
      </c>
      <c r="DO105" s="36">
        <v>5</v>
      </c>
      <c r="DP105" s="36">
        <v>5</v>
      </c>
      <c r="DQ105" s="36">
        <v>5</v>
      </c>
      <c r="DR105" s="36">
        <v>3</v>
      </c>
    </row>
    <row r="106" spans="1:123" ht="9.75" customHeight="1">
      <c r="A106" s="1123"/>
      <c r="B106" s="986"/>
      <c r="C106" s="36" t="s">
        <v>7</v>
      </c>
      <c r="D106" s="36">
        <f>SUM(E106:CT106)</f>
        <v>0</v>
      </c>
      <c r="CY106" s="43">
        <v>5</v>
      </c>
      <c r="CZ106" s="43">
        <v>5</v>
      </c>
      <c r="DA106" s="43">
        <v>5</v>
      </c>
      <c r="DB106" s="43">
        <v>5</v>
      </c>
      <c r="DN106" s="36">
        <v>3</v>
      </c>
      <c r="DO106" s="36">
        <v>5</v>
      </c>
      <c r="DP106" s="36">
        <v>5</v>
      </c>
      <c r="DQ106" s="36">
        <v>5</v>
      </c>
      <c r="DR106" s="36">
        <v>5</v>
      </c>
      <c r="DS106" s="36">
        <v>3</v>
      </c>
    </row>
    <row r="107" spans="1:123" ht="9.75" customHeight="1">
      <c r="A107" s="1123"/>
      <c r="B107" s="986"/>
      <c r="C107" s="36" t="s">
        <v>8</v>
      </c>
      <c r="D107" s="36">
        <f>SUM(E107:CT107)</f>
        <v>0</v>
      </c>
    </row>
    <row r="108" spans="1:123" s="61" customFormat="1" ht="9.75" customHeight="1" thickBot="1">
      <c r="A108" s="1124"/>
      <c r="B108" s="987"/>
      <c r="C108" s="61" t="s">
        <v>9</v>
      </c>
      <c r="D108" s="61">
        <f>SUM(E108:CT108)</f>
        <v>0</v>
      </c>
      <c r="AT108" s="243"/>
      <c r="AU108" s="243"/>
      <c r="CJ108" s="62"/>
      <c r="CK108" s="62"/>
      <c r="CL108" s="62"/>
      <c r="CM108" s="62"/>
      <c r="CN108" s="63"/>
      <c r="CO108" s="64"/>
      <c r="CT108" s="243"/>
      <c r="CU108" s="243"/>
    </row>
    <row r="109" spans="1:123" s="67" customFormat="1" ht="9.75" customHeight="1">
      <c r="A109" s="1122">
        <v>15</v>
      </c>
      <c r="B109" s="985" t="s">
        <v>41</v>
      </c>
      <c r="C109" s="67" t="s">
        <v>5</v>
      </c>
      <c r="D109" s="67">
        <f t="shared" ref="D109:D143" si="23">SUM(E109:CT109)</f>
        <v>44</v>
      </c>
      <c r="AH109" s="139">
        <v>2</v>
      </c>
      <c r="AI109" s="139">
        <v>3</v>
      </c>
      <c r="AJ109" s="139">
        <v>3</v>
      </c>
      <c r="AK109" s="139">
        <v>5</v>
      </c>
      <c r="AL109" s="139">
        <v>5</v>
      </c>
      <c r="AM109" s="139">
        <v>5</v>
      </c>
      <c r="AN109" s="139">
        <v>5</v>
      </c>
      <c r="AO109" s="139">
        <v>1</v>
      </c>
      <c r="AP109" s="139">
        <v>1</v>
      </c>
      <c r="AQ109" s="189"/>
      <c r="AR109" s="251"/>
      <c r="AT109" s="244"/>
      <c r="AU109" s="244"/>
      <c r="BH109" s="130">
        <v>1</v>
      </c>
      <c r="BI109" s="130">
        <v>1</v>
      </c>
      <c r="BJ109" s="130">
        <v>1</v>
      </c>
      <c r="BK109" s="130">
        <v>1</v>
      </c>
      <c r="BL109" s="130">
        <v>1</v>
      </c>
      <c r="BM109" s="130">
        <v>1</v>
      </c>
      <c r="BN109" s="638"/>
      <c r="CJ109" s="68"/>
      <c r="CK109" s="408">
        <v>2</v>
      </c>
      <c r="CL109" s="408">
        <v>2</v>
      </c>
      <c r="CM109" s="408">
        <v>2</v>
      </c>
      <c r="CN109" s="273">
        <v>2</v>
      </c>
      <c r="CO109" s="70"/>
      <c r="CT109" s="244"/>
      <c r="CU109" s="244"/>
      <c r="DD109" s="67">
        <v>2</v>
      </c>
      <c r="DE109" s="67">
        <v>3</v>
      </c>
      <c r="DF109" s="67">
        <v>2</v>
      </c>
    </row>
    <row r="110" spans="1:123" ht="9.75" customHeight="1">
      <c r="A110" s="1123"/>
      <c r="B110" s="986"/>
      <c r="C110" s="36" t="s">
        <v>6</v>
      </c>
      <c r="D110" s="36">
        <f t="shared" si="23"/>
        <v>0</v>
      </c>
      <c r="AQ110" s="53"/>
      <c r="AR110" s="52"/>
    </row>
    <row r="111" spans="1:123" ht="9.75" customHeight="1">
      <c r="A111" s="1123"/>
      <c r="B111" s="986"/>
      <c r="C111" s="36" t="s">
        <v>7</v>
      </c>
      <c r="D111" s="36">
        <f t="shared" si="23"/>
        <v>0</v>
      </c>
      <c r="AQ111" s="53"/>
      <c r="AR111" s="52"/>
    </row>
    <row r="112" spans="1:123" ht="9.75" customHeight="1">
      <c r="A112" s="1123"/>
      <c r="B112" s="986"/>
      <c r="C112" s="36" t="s">
        <v>8</v>
      </c>
      <c r="D112" s="36">
        <f t="shared" si="23"/>
        <v>129</v>
      </c>
      <c r="AI112" s="42">
        <v>2</v>
      </c>
      <c r="AJ112" s="42">
        <v>2</v>
      </c>
      <c r="AK112" s="42">
        <v>1</v>
      </c>
      <c r="AL112" s="42">
        <v>1</v>
      </c>
      <c r="AM112" s="42">
        <v>1</v>
      </c>
      <c r="AN112" s="42">
        <v>1</v>
      </c>
      <c r="AO112" s="42">
        <v>1</v>
      </c>
      <c r="AP112" s="42">
        <v>1</v>
      </c>
      <c r="AQ112" s="53"/>
      <c r="AR112" s="52"/>
      <c r="BE112" s="43">
        <v>3</v>
      </c>
      <c r="BF112" s="43">
        <v>5</v>
      </c>
      <c r="BG112" s="43">
        <v>7</v>
      </c>
      <c r="BH112" s="43">
        <v>7</v>
      </c>
      <c r="BI112" s="43">
        <v>7</v>
      </c>
      <c r="BJ112" s="53">
        <v>2</v>
      </c>
      <c r="BK112" s="53"/>
      <c r="BL112" s="53"/>
      <c r="BM112" s="53"/>
      <c r="BN112" s="53"/>
      <c r="BO112" s="53"/>
      <c r="BP112" s="53"/>
      <c r="BQ112" s="42"/>
      <c r="BR112" s="646"/>
      <c r="BY112" s="42">
        <v>5</v>
      </c>
      <c r="BZ112" s="42">
        <v>5</v>
      </c>
      <c r="CA112" s="42">
        <v>5</v>
      </c>
      <c r="CB112" s="42">
        <v>5</v>
      </c>
      <c r="CC112" s="42">
        <v>5</v>
      </c>
      <c r="CD112" s="42">
        <v>5</v>
      </c>
      <c r="CE112" s="42">
        <v>5</v>
      </c>
      <c r="CF112" s="42">
        <v>5</v>
      </c>
      <c r="CG112" s="42">
        <v>5</v>
      </c>
      <c r="CH112" s="42">
        <v>5</v>
      </c>
      <c r="CI112" s="42">
        <v>5</v>
      </c>
      <c r="CJ112" s="41">
        <v>5</v>
      </c>
      <c r="CK112" s="41">
        <v>5</v>
      </c>
      <c r="CL112" s="41">
        <v>5</v>
      </c>
      <c r="CM112" s="41">
        <v>5</v>
      </c>
      <c r="CN112" s="40">
        <v>5</v>
      </c>
      <c r="CO112" s="268">
        <v>2</v>
      </c>
      <c r="CP112" s="53">
        <v>2</v>
      </c>
      <c r="CQ112" s="53">
        <v>2</v>
      </c>
      <c r="CR112" s="646">
        <v>2</v>
      </c>
      <c r="DD112" s="36">
        <v>3</v>
      </c>
      <c r="DE112" s="36">
        <v>3</v>
      </c>
      <c r="DF112" s="36">
        <v>3</v>
      </c>
    </row>
    <row r="113" spans="1:127" s="61" customFormat="1" ht="9.75" customHeight="1" thickBot="1">
      <c r="A113" s="1124"/>
      <c r="B113" s="987"/>
      <c r="C113" s="61" t="s">
        <v>9</v>
      </c>
      <c r="D113" s="61">
        <f t="shared" si="23"/>
        <v>0</v>
      </c>
      <c r="AQ113" s="402"/>
      <c r="AR113" s="403"/>
      <c r="AT113" s="243"/>
      <c r="AU113" s="243"/>
      <c r="CJ113" s="62"/>
      <c r="CK113" s="62"/>
      <c r="CL113" s="62"/>
      <c r="CM113" s="62"/>
      <c r="CN113" s="63"/>
      <c r="CO113" s="64"/>
      <c r="CT113" s="243"/>
      <c r="CU113" s="243"/>
    </row>
    <row r="114" spans="1:127" s="67" customFormat="1" ht="9.75" customHeight="1">
      <c r="A114" s="1036" t="s">
        <v>872</v>
      </c>
      <c r="B114" s="985" t="s">
        <v>112</v>
      </c>
      <c r="C114" s="67" t="s">
        <v>5</v>
      </c>
      <c r="D114" s="67">
        <f t="shared" si="23"/>
        <v>38</v>
      </c>
      <c r="AQ114" s="139">
        <v>5</v>
      </c>
      <c r="AR114" s="139">
        <v>5</v>
      </c>
      <c r="AS114" s="139">
        <v>5</v>
      </c>
      <c r="AT114" s="244"/>
      <c r="AU114" s="244"/>
      <c r="AV114" s="139">
        <v>3</v>
      </c>
      <c r="AW114" s="139">
        <v>5</v>
      </c>
      <c r="AX114" s="139">
        <v>5</v>
      </c>
      <c r="AY114" s="139">
        <v>5</v>
      </c>
      <c r="AZ114" s="139">
        <v>5</v>
      </c>
      <c r="BA114" s="189"/>
      <c r="BB114" s="189"/>
      <c r="BC114" s="251"/>
      <c r="CJ114" s="68"/>
      <c r="CK114" s="68"/>
      <c r="CL114" s="68"/>
      <c r="CM114" s="68"/>
      <c r="CN114" s="69"/>
      <c r="CO114" s="70"/>
      <c r="CT114" s="244"/>
      <c r="CU114" s="244"/>
      <c r="CX114" s="130">
        <v>5</v>
      </c>
      <c r="CY114" s="130">
        <v>5</v>
      </c>
      <c r="CZ114" s="130">
        <v>5</v>
      </c>
      <c r="DA114" s="130">
        <v>5</v>
      </c>
    </row>
    <row r="115" spans="1:127" ht="9.75" customHeight="1">
      <c r="A115" s="1037"/>
      <c r="B115" s="986"/>
      <c r="C115" s="36" t="s">
        <v>6</v>
      </c>
      <c r="D115" s="36">
        <f t="shared" si="23"/>
        <v>0</v>
      </c>
    </row>
    <row r="116" spans="1:127" ht="9.75" customHeight="1">
      <c r="A116" s="1037"/>
      <c r="B116" s="986"/>
      <c r="C116" s="36" t="s">
        <v>7</v>
      </c>
      <c r="D116" s="36">
        <f t="shared" si="23"/>
        <v>0</v>
      </c>
    </row>
    <row r="117" spans="1:127" ht="9.75" customHeight="1">
      <c r="A117" s="1037"/>
      <c r="B117" s="986"/>
      <c r="C117" s="36" t="s">
        <v>8</v>
      </c>
      <c r="D117" s="36">
        <f t="shared" si="23"/>
        <v>0</v>
      </c>
    </row>
    <row r="118" spans="1:127" s="61" customFormat="1" ht="9.75" customHeight="1" thickBot="1">
      <c r="A118" s="1038"/>
      <c r="B118" s="987"/>
      <c r="C118" s="61" t="s">
        <v>9</v>
      </c>
      <c r="D118" s="61">
        <f t="shared" si="23"/>
        <v>0</v>
      </c>
      <c r="AT118" s="243"/>
      <c r="AU118" s="243"/>
      <c r="CJ118" s="62"/>
      <c r="CK118" s="62"/>
      <c r="CL118" s="62"/>
      <c r="CM118" s="62"/>
      <c r="CN118" s="63"/>
      <c r="CO118" s="64"/>
      <c r="CT118" s="243"/>
      <c r="CU118" s="243"/>
    </row>
    <row r="119" spans="1:127" s="67" customFormat="1" ht="9.75" customHeight="1">
      <c r="A119" s="1122">
        <v>20</v>
      </c>
      <c r="B119" s="985" t="s">
        <v>781</v>
      </c>
      <c r="C119" s="67" t="s">
        <v>5</v>
      </c>
      <c r="D119" s="67">
        <f t="shared" si="23"/>
        <v>38</v>
      </c>
      <c r="AQ119" s="139">
        <v>5</v>
      </c>
      <c r="AR119" s="139">
        <v>5</v>
      </c>
      <c r="AS119" s="139">
        <v>5</v>
      </c>
      <c r="AT119" s="244"/>
      <c r="AU119" s="244"/>
      <c r="AV119" s="139">
        <v>3</v>
      </c>
      <c r="AW119" s="139">
        <v>5</v>
      </c>
      <c r="AX119" s="139">
        <v>5</v>
      </c>
      <c r="AY119" s="139">
        <v>5</v>
      </c>
      <c r="AZ119" s="139">
        <v>5</v>
      </c>
      <c r="BA119" s="189"/>
      <c r="BB119" s="189"/>
      <c r="BC119" s="251"/>
      <c r="CJ119" s="68"/>
      <c r="CK119" s="68"/>
      <c r="CL119" s="68"/>
      <c r="CM119" s="68"/>
      <c r="CN119" s="69"/>
      <c r="CO119" s="70"/>
      <c r="CT119" s="244"/>
      <c r="CU119" s="244"/>
      <c r="DR119" s="67">
        <v>5</v>
      </c>
      <c r="DS119" s="67">
        <v>3</v>
      </c>
      <c r="DT119" s="67">
        <v>3</v>
      </c>
      <c r="DV119" s="67">
        <v>2</v>
      </c>
      <c r="DW119" s="67">
        <v>2</v>
      </c>
    </row>
    <row r="120" spans="1:127" ht="9.75" customHeight="1">
      <c r="A120" s="1123"/>
      <c r="B120" s="986"/>
      <c r="C120" s="36" t="s">
        <v>6</v>
      </c>
      <c r="D120" s="36">
        <f t="shared" si="23"/>
        <v>0</v>
      </c>
    </row>
    <row r="121" spans="1:127" ht="9.75" customHeight="1">
      <c r="A121" s="1123"/>
      <c r="B121" s="986"/>
      <c r="C121" s="36" t="s">
        <v>7</v>
      </c>
      <c r="D121" s="36">
        <f t="shared" si="23"/>
        <v>0</v>
      </c>
    </row>
    <row r="122" spans="1:127" ht="9.75" customHeight="1">
      <c r="A122" s="1123"/>
      <c r="B122" s="986"/>
      <c r="C122" s="36" t="s">
        <v>8</v>
      </c>
      <c r="D122" s="36">
        <f t="shared" si="23"/>
        <v>0</v>
      </c>
      <c r="DR122" s="36">
        <v>2</v>
      </c>
      <c r="DS122" s="36">
        <v>1</v>
      </c>
      <c r="DT122" s="36">
        <v>2</v>
      </c>
      <c r="DU122" s="36">
        <v>1</v>
      </c>
    </row>
    <row r="123" spans="1:127" s="61" customFormat="1" ht="9.75" customHeight="1" thickBot="1">
      <c r="A123" s="1124"/>
      <c r="B123" s="987"/>
      <c r="C123" s="61" t="s">
        <v>9</v>
      </c>
      <c r="D123" s="61">
        <f t="shared" si="23"/>
        <v>0</v>
      </c>
      <c r="AT123" s="243"/>
      <c r="AU123" s="243"/>
      <c r="CJ123" s="62"/>
      <c r="CK123" s="62"/>
      <c r="CL123" s="62"/>
      <c r="CM123" s="62"/>
      <c r="CN123" s="63"/>
      <c r="CO123" s="64"/>
      <c r="CT123" s="243"/>
      <c r="CU123" s="243"/>
      <c r="DU123" s="61">
        <v>4</v>
      </c>
      <c r="DV123" s="61">
        <v>4</v>
      </c>
      <c r="DW123" s="61">
        <v>4</v>
      </c>
    </row>
    <row r="124" spans="1:127" s="67" customFormat="1" ht="9.75" customHeight="1">
      <c r="A124" s="1122">
        <v>15</v>
      </c>
      <c r="B124" s="985" t="s">
        <v>132</v>
      </c>
      <c r="C124" s="67" t="s">
        <v>5</v>
      </c>
      <c r="D124" s="67">
        <f t="shared" si="23"/>
        <v>0</v>
      </c>
      <c r="AT124" s="244"/>
      <c r="AU124" s="244"/>
      <c r="CJ124" s="68"/>
      <c r="CK124" s="68"/>
      <c r="CL124" s="68"/>
      <c r="CM124" s="68"/>
      <c r="CN124" s="69"/>
      <c r="CO124" s="70"/>
      <c r="CT124" s="244"/>
      <c r="CU124" s="244"/>
    </row>
    <row r="125" spans="1:127" ht="9.75" customHeight="1">
      <c r="A125" s="1123"/>
      <c r="B125" s="986"/>
      <c r="C125" s="36" t="s">
        <v>6</v>
      </c>
      <c r="D125" s="36">
        <f t="shared" si="23"/>
        <v>32</v>
      </c>
      <c r="BN125" s="42">
        <v>2</v>
      </c>
      <c r="BO125" s="42">
        <v>2</v>
      </c>
      <c r="BP125" s="42">
        <v>2</v>
      </c>
      <c r="BQ125" s="42">
        <v>2</v>
      </c>
      <c r="BR125" s="42">
        <v>2</v>
      </c>
      <c r="BS125" s="42">
        <v>2</v>
      </c>
      <c r="BT125" s="42">
        <v>2</v>
      </c>
      <c r="BU125" s="42">
        <v>2</v>
      </c>
      <c r="BV125" s="42">
        <v>2</v>
      </c>
      <c r="BW125" s="42">
        <v>2</v>
      </c>
      <c r="BX125" s="42">
        <v>2</v>
      </c>
      <c r="BY125" s="42">
        <v>2</v>
      </c>
      <c r="BZ125" s="42">
        <v>2</v>
      </c>
      <c r="CA125" s="42">
        <v>2</v>
      </c>
      <c r="CB125" s="42">
        <v>2</v>
      </c>
      <c r="CC125" s="42">
        <v>2</v>
      </c>
      <c r="CD125" s="226"/>
      <c r="CE125" s="226"/>
      <c r="CF125" s="226"/>
      <c r="CG125" s="226"/>
      <c r="CH125" s="226"/>
      <c r="CI125" s="226"/>
      <c r="CJ125" s="185"/>
      <c r="CK125" s="185"/>
      <c r="CL125" s="185"/>
      <c r="DD125" s="36">
        <v>2</v>
      </c>
      <c r="DE125" s="36">
        <v>4</v>
      </c>
    </row>
    <row r="126" spans="1:127" ht="9.75" customHeight="1">
      <c r="A126" s="1123"/>
      <c r="B126" s="986"/>
      <c r="C126" s="36" t="s">
        <v>7</v>
      </c>
      <c r="D126" s="36">
        <f t="shared" si="23"/>
        <v>0</v>
      </c>
    </row>
    <row r="127" spans="1:127" ht="9.75" customHeight="1">
      <c r="A127" s="1123"/>
      <c r="B127" s="986"/>
      <c r="C127" s="36" t="s">
        <v>8</v>
      </c>
      <c r="D127" s="36">
        <f t="shared" si="23"/>
        <v>0</v>
      </c>
    </row>
    <row r="128" spans="1:127" s="61" customFormat="1" ht="9.75" customHeight="1" thickBot="1">
      <c r="A128" s="1124"/>
      <c r="B128" s="987"/>
      <c r="C128" s="61" t="s">
        <v>9</v>
      </c>
      <c r="D128" s="61">
        <f t="shared" si="23"/>
        <v>0</v>
      </c>
      <c r="AT128" s="243"/>
      <c r="AU128" s="243"/>
      <c r="CJ128" s="62"/>
      <c r="CK128" s="62"/>
      <c r="CL128" s="62"/>
      <c r="CM128" s="62"/>
      <c r="CN128" s="63"/>
      <c r="CO128" s="64"/>
      <c r="CT128" s="243"/>
      <c r="CU128" s="243"/>
    </row>
    <row r="129" spans="1:134" s="106" customFormat="1" ht="9.75" customHeight="1">
      <c r="A129" s="1122">
        <v>17</v>
      </c>
      <c r="B129" s="985" t="s">
        <v>784</v>
      </c>
      <c r="C129" s="67" t="s">
        <v>5</v>
      </c>
      <c r="D129" s="67">
        <f t="shared" si="23"/>
        <v>96</v>
      </c>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244"/>
      <c r="AU129" s="244"/>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c r="BU129" s="67"/>
      <c r="BV129" s="67"/>
      <c r="BW129" s="67"/>
      <c r="BX129" s="67"/>
      <c r="BY129" s="67"/>
      <c r="BZ129" s="67"/>
      <c r="CA129" s="67"/>
      <c r="CB129" s="67"/>
      <c r="CC129" s="67"/>
      <c r="CD129" s="139">
        <v>7</v>
      </c>
      <c r="CE129" s="139">
        <v>7</v>
      </c>
      <c r="CF129" s="139">
        <v>7</v>
      </c>
      <c r="CG129" s="139">
        <v>7</v>
      </c>
      <c r="CH129" s="139">
        <v>7</v>
      </c>
      <c r="CI129" s="139">
        <v>7</v>
      </c>
      <c r="CJ129" s="141">
        <v>7</v>
      </c>
      <c r="CK129" s="141">
        <v>7</v>
      </c>
      <c r="CL129" s="408">
        <v>5</v>
      </c>
      <c r="CM129" s="408">
        <v>5</v>
      </c>
      <c r="CN129" s="273">
        <v>5</v>
      </c>
      <c r="CO129" s="253">
        <v>5</v>
      </c>
      <c r="CP129" s="130">
        <v>5</v>
      </c>
      <c r="CQ129" s="130">
        <v>5</v>
      </c>
      <c r="CR129" s="130">
        <v>5</v>
      </c>
      <c r="CS129" s="130">
        <v>5</v>
      </c>
      <c r="CT129" s="244"/>
      <c r="CU129" s="244"/>
      <c r="CV129" s="67"/>
      <c r="CW129" s="67"/>
      <c r="CX129" s="67"/>
      <c r="CY129" s="67"/>
      <c r="CZ129" s="67"/>
      <c r="DA129" s="67"/>
      <c r="DB129" s="67"/>
      <c r="DC129" s="67">
        <v>5</v>
      </c>
      <c r="DD129" s="67"/>
      <c r="DE129" s="67"/>
      <c r="DF129" s="67">
        <v>5</v>
      </c>
      <c r="DG129" s="67">
        <v>5</v>
      </c>
      <c r="DH129" s="67">
        <v>5</v>
      </c>
      <c r="DI129" s="67">
        <v>3</v>
      </c>
      <c r="DJ129" s="67">
        <v>5</v>
      </c>
      <c r="DK129" s="67">
        <v>3</v>
      </c>
      <c r="DL129" s="67">
        <v>2</v>
      </c>
      <c r="DM129" s="67"/>
      <c r="DN129" s="67"/>
      <c r="DO129" s="67"/>
      <c r="DP129" s="67"/>
      <c r="DQ129" s="67"/>
      <c r="DR129" s="67"/>
      <c r="DS129" s="67"/>
      <c r="DT129" s="67"/>
      <c r="DU129" s="67"/>
      <c r="DV129" s="67"/>
      <c r="DW129" s="67"/>
      <c r="DX129" s="67"/>
      <c r="DY129" s="67"/>
      <c r="DZ129" s="67"/>
      <c r="EA129" s="67"/>
      <c r="EB129" s="67"/>
      <c r="EC129" s="67"/>
      <c r="ED129" s="67"/>
    </row>
    <row r="130" spans="1:134" s="106" customFormat="1" ht="9.75" customHeight="1">
      <c r="A130" s="1123"/>
      <c r="B130" s="986"/>
      <c r="C130" s="36" t="s">
        <v>6</v>
      </c>
      <c r="D130" s="36">
        <f t="shared" si="23"/>
        <v>0</v>
      </c>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242"/>
      <c r="AU130" s="242"/>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36"/>
      <c r="BW130" s="36"/>
      <c r="BX130" s="36"/>
      <c r="BY130" s="36"/>
      <c r="BZ130" s="36"/>
      <c r="CA130" s="36"/>
      <c r="CB130" s="36"/>
      <c r="CC130" s="36"/>
      <c r="CD130" s="36"/>
      <c r="CE130" s="36"/>
      <c r="CF130" s="36"/>
      <c r="CG130" s="36"/>
      <c r="CH130" s="36"/>
      <c r="CI130" s="36"/>
      <c r="CJ130" s="37"/>
      <c r="CK130" s="37"/>
      <c r="CL130" s="37"/>
      <c r="CM130" s="37"/>
      <c r="CN130" s="38"/>
      <c r="CO130" s="39"/>
      <c r="CP130" s="36"/>
      <c r="CQ130" s="36"/>
      <c r="CR130" s="36"/>
      <c r="CS130" s="36"/>
      <c r="CT130" s="242"/>
      <c r="CU130" s="242"/>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row>
    <row r="131" spans="1:134" s="106" customFormat="1" ht="9.75" customHeight="1">
      <c r="A131" s="1123"/>
      <c r="B131" s="986"/>
      <c r="C131" s="36" t="s">
        <v>7</v>
      </c>
      <c r="D131" s="36">
        <f t="shared" si="23"/>
        <v>0</v>
      </c>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242"/>
      <c r="AU131" s="242"/>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36"/>
      <c r="CE131" s="36"/>
      <c r="CF131" s="36"/>
      <c r="CG131" s="36"/>
      <c r="CH131" s="36"/>
      <c r="CI131" s="36"/>
      <c r="CJ131" s="37"/>
      <c r="CK131" s="37"/>
      <c r="CL131" s="37"/>
      <c r="CM131" s="37"/>
      <c r="CN131" s="38"/>
      <c r="CO131" s="39"/>
      <c r="CP131" s="36"/>
      <c r="CQ131" s="36"/>
      <c r="CR131" s="36"/>
      <c r="CS131" s="36"/>
      <c r="CT131" s="242"/>
      <c r="CU131" s="242"/>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row>
    <row r="132" spans="1:134" s="106" customFormat="1" ht="9.75" customHeight="1">
      <c r="A132" s="1123"/>
      <c r="B132" s="986"/>
      <c r="C132" s="36" t="s">
        <v>8</v>
      </c>
      <c r="D132" s="36">
        <f t="shared" si="23"/>
        <v>0</v>
      </c>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242"/>
      <c r="AU132" s="242"/>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7"/>
      <c r="CK132" s="37"/>
      <c r="CL132" s="37"/>
      <c r="CM132" s="37"/>
      <c r="CN132" s="38"/>
      <c r="CO132" s="39"/>
      <c r="CP132" s="36"/>
      <c r="CQ132" s="36"/>
      <c r="CR132" s="36"/>
      <c r="CS132" s="36"/>
      <c r="CT132" s="242"/>
      <c r="CU132" s="242"/>
      <c r="CV132" s="36"/>
      <c r="CW132" s="36"/>
      <c r="CX132" s="36"/>
      <c r="CY132" s="36"/>
      <c r="CZ132" s="36"/>
      <c r="DA132" s="36"/>
      <c r="DB132" s="36"/>
      <c r="DC132" s="36"/>
      <c r="DD132" s="36"/>
      <c r="DE132" s="36"/>
      <c r="DF132" s="36"/>
      <c r="DG132" s="36"/>
      <c r="DH132" s="36">
        <v>3</v>
      </c>
      <c r="DI132" s="36">
        <v>3</v>
      </c>
      <c r="DJ132" s="36">
        <v>3</v>
      </c>
      <c r="DK132" s="36">
        <v>3</v>
      </c>
      <c r="DL132" s="36">
        <v>3</v>
      </c>
      <c r="DM132" s="36">
        <v>3</v>
      </c>
      <c r="DN132" s="36">
        <v>3</v>
      </c>
      <c r="DO132" s="36">
        <v>3</v>
      </c>
      <c r="DP132" s="36">
        <v>3</v>
      </c>
      <c r="DQ132" s="36">
        <v>3</v>
      </c>
      <c r="DR132" s="36"/>
      <c r="DS132" s="36"/>
      <c r="DT132" s="36"/>
      <c r="DU132" s="36"/>
      <c r="DV132" s="36"/>
      <c r="DW132" s="36"/>
      <c r="DX132" s="36"/>
      <c r="DY132" s="36"/>
      <c r="DZ132" s="36"/>
      <c r="EA132" s="36"/>
      <c r="EB132" s="36"/>
      <c r="EC132" s="36"/>
      <c r="ED132" s="36"/>
    </row>
    <row r="133" spans="1:134" s="106" customFormat="1" ht="9.75" customHeight="1" thickBot="1">
      <c r="A133" s="1124"/>
      <c r="B133" s="987"/>
      <c r="C133" s="61" t="s">
        <v>9</v>
      </c>
      <c r="D133" s="61">
        <f t="shared" si="23"/>
        <v>0</v>
      </c>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243"/>
      <c r="AU133" s="243"/>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2"/>
      <c r="CK133" s="62"/>
      <c r="CL133" s="62"/>
      <c r="CM133" s="62"/>
      <c r="CN133" s="63"/>
      <c r="CO133" s="64"/>
      <c r="CP133" s="61"/>
      <c r="CQ133" s="61"/>
      <c r="CR133" s="61"/>
      <c r="CS133" s="61"/>
      <c r="CT133" s="243"/>
      <c r="CU133" s="243"/>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1"/>
      <c r="DV133" s="61"/>
      <c r="DW133" s="61"/>
      <c r="DX133" s="61"/>
      <c r="DY133" s="61"/>
      <c r="DZ133" s="61"/>
      <c r="EA133" s="61"/>
      <c r="EB133" s="61"/>
      <c r="EC133" s="61"/>
      <c r="ED133" s="61"/>
    </row>
    <row r="134" spans="1:134" s="106" customFormat="1" ht="9.75" customHeight="1">
      <c r="A134" s="1122">
        <v>18</v>
      </c>
      <c r="B134" s="985" t="s">
        <v>875</v>
      </c>
      <c r="C134" s="57" t="s">
        <v>5</v>
      </c>
      <c r="D134" s="57">
        <f t="shared" si="23"/>
        <v>0</v>
      </c>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241"/>
      <c r="AU134" s="241"/>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8"/>
      <c r="CK134" s="58"/>
      <c r="CL134" s="58"/>
      <c r="CM134" s="58"/>
      <c r="CN134" s="59"/>
      <c r="CO134" s="60"/>
      <c r="CP134" s="57"/>
      <c r="CQ134" s="57"/>
      <c r="CR134" s="57"/>
      <c r="CS134" s="57"/>
      <c r="CT134" s="241"/>
      <c r="CU134" s="241"/>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row>
    <row r="135" spans="1:134" s="106" customFormat="1" ht="9.75" customHeight="1">
      <c r="A135" s="1123"/>
      <c r="B135" s="986"/>
      <c r="C135" s="36" t="s">
        <v>6</v>
      </c>
      <c r="D135" s="36">
        <f t="shared" si="23"/>
        <v>0</v>
      </c>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242"/>
      <c r="AU135" s="242"/>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7"/>
      <c r="CK135" s="37"/>
      <c r="CL135" s="37"/>
      <c r="CM135" s="37"/>
      <c r="CN135" s="38"/>
      <c r="CO135" s="39"/>
      <c r="CP135" s="36"/>
      <c r="CQ135" s="36"/>
      <c r="CR135" s="36"/>
      <c r="CS135" s="36"/>
      <c r="CT135" s="242"/>
      <c r="CU135" s="242"/>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row>
    <row r="136" spans="1:134" s="106" customFormat="1" ht="9.75" customHeight="1">
      <c r="A136" s="1123"/>
      <c r="B136" s="986"/>
      <c r="C136" s="36" t="s">
        <v>7</v>
      </c>
      <c r="D136" s="36">
        <f t="shared" si="23"/>
        <v>0</v>
      </c>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242"/>
      <c r="AU136" s="242"/>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7"/>
      <c r="CK136" s="37"/>
      <c r="CL136" s="37"/>
      <c r="CM136" s="37"/>
      <c r="CN136" s="38"/>
      <c r="CO136" s="39"/>
      <c r="CP136" s="36"/>
      <c r="CQ136" s="36"/>
      <c r="CR136" s="36"/>
      <c r="CS136" s="36"/>
      <c r="CT136" s="242"/>
      <c r="CU136" s="242"/>
      <c r="CV136" s="43">
        <v>5</v>
      </c>
      <c r="CW136" s="43">
        <v>5</v>
      </c>
      <c r="CX136" s="43">
        <v>5</v>
      </c>
      <c r="CY136" s="43">
        <v>5</v>
      </c>
      <c r="CZ136" s="43">
        <v>5</v>
      </c>
      <c r="DA136" s="43">
        <v>5</v>
      </c>
      <c r="DB136" s="43">
        <v>5</v>
      </c>
      <c r="DC136" s="36"/>
      <c r="DD136" s="36"/>
      <c r="DE136" s="36"/>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row>
    <row r="137" spans="1:134" s="106" customFormat="1" ht="9.75" customHeight="1">
      <c r="A137" s="1123"/>
      <c r="B137" s="986"/>
      <c r="C137" s="36" t="s">
        <v>8</v>
      </c>
      <c r="D137" s="36">
        <f t="shared" si="23"/>
        <v>0</v>
      </c>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242"/>
      <c r="AU137" s="242"/>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7"/>
      <c r="CK137" s="37"/>
      <c r="CL137" s="37"/>
      <c r="CM137" s="37"/>
      <c r="CN137" s="38"/>
      <c r="CO137" s="39"/>
      <c r="CP137" s="36"/>
      <c r="CQ137" s="36"/>
      <c r="CR137" s="36"/>
      <c r="CS137" s="36"/>
      <c r="CT137" s="242"/>
      <c r="CU137" s="242"/>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row>
    <row r="138" spans="1:134" s="106" customFormat="1" ht="9.75" customHeight="1" thickBot="1">
      <c r="A138" s="1124"/>
      <c r="B138" s="987"/>
      <c r="C138" s="46" t="s">
        <v>9</v>
      </c>
      <c r="D138" s="46">
        <f t="shared" si="23"/>
        <v>0</v>
      </c>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237"/>
      <c r="AU138" s="237"/>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7"/>
      <c r="CK138" s="47"/>
      <c r="CL138" s="47"/>
      <c r="CM138" s="47"/>
      <c r="CN138" s="48"/>
      <c r="CO138" s="45"/>
      <c r="CP138" s="46"/>
      <c r="CQ138" s="46"/>
      <c r="CR138" s="46"/>
      <c r="CS138" s="46"/>
      <c r="CT138" s="237"/>
      <c r="CU138" s="237"/>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row>
    <row r="139" spans="1:134" s="57" customFormat="1" ht="9.75" customHeight="1">
      <c r="A139" s="1036" t="s">
        <v>872</v>
      </c>
      <c r="B139" s="985" t="s">
        <v>100</v>
      </c>
      <c r="C139" s="57" t="s">
        <v>5</v>
      </c>
      <c r="D139" s="57">
        <f t="shared" si="23"/>
        <v>135</v>
      </c>
      <c r="AM139" s="79">
        <v>2</v>
      </c>
      <c r="AN139" s="79">
        <v>2</v>
      </c>
      <c r="AO139" s="79">
        <v>2</v>
      </c>
      <c r="AP139" s="79">
        <v>2</v>
      </c>
      <c r="AQ139" s="79">
        <v>2</v>
      </c>
      <c r="AR139" s="79">
        <v>2</v>
      </c>
      <c r="AS139" s="79">
        <v>2</v>
      </c>
      <c r="AT139" s="241"/>
      <c r="AU139" s="241"/>
      <c r="BU139" s="79">
        <v>5</v>
      </c>
      <c r="BV139" s="79">
        <v>5</v>
      </c>
      <c r="BW139" s="79">
        <v>5</v>
      </c>
      <c r="BX139" s="79">
        <v>5</v>
      </c>
      <c r="BY139" s="79">
        <v>5</v>
      </c>
      <c r="BZ139" s="79">
        <v>5</v>
      </c>
      <c r="CA139" s="79">
        <v>5</v>
      </c>
      <c r="CB139" s="79">
        <v>5</v>
      </c>
      <c r="CC139" s="79">
        <v>5</v>
      </c>
      <c r="CD139" s="79">
        <v>7</v>
      </c>
      <c r="CE139" s="79">
        <v>7</v>
      </c>
      <c r="CF139" s="79">
        <v>7</v>
      </c>
      <c r="CG139" s="79">
        <v>7</v>
      </c>
      <c r="CH139" s="79">
        <v>7</v>
      </c>
      <c r="CI139" s="79">
        <v>7</v>
      </c>
      <c r="CJ139" s="82">
        <v>7</v>
      </c>
      <c r="CK139" s="82">
        <v>7</v>
      </c>
      <c r="CL139" s="140">
        <v>5</v>
      </c>
      <c r="CM139" s="140">
        <v>5</v>
      </c>
      <c r="CN139" s="188"/>
      <c r="CO139" s="213">
        <v>5</v>
      </c>
      <c r="CP139" s="85">
        <v>5</v>
      </c>
      <c r="CT139" s="241"/>
      <c r="CU139" s="241"/>
    </row>
    <row r="140" spans="1:134" ht="9.75" customHeight="1">
      <c r="A140" s="1037"/>
      <c r="B140" s="986"/>
      <c r="C140" s="36" t="s">
        <v>6</v>
      </c>
      <c r="D140" s="36">
        <f t="shared" si="23"/>
        <v>0</v>
      </c>
    </row>
    <row r="141" spans="1:134" ht="9.75" customHeight="1">
      <c r="A141" s="1037"/>
      <c r="B141" s="986"/>
      <c r="C141" s="36" t="s">
        <v>7</v>
      </c>
      <c r="D141" s="36">
        <f t="shared" si="23"/>
        <v>0</v>
      </c>
    </row>
    <row r="142" spans="1:134" ht="9.75" customHeight="1">
      <c r="A142" s="1037"/>
      <c r="B142" s="986"/>
      <c r="C142" s="36" t="s">
        <v>8</v>
      </c>
      <c r="D142" s="36">
        <f t="shared" si="23"/>
        <v>0</v>
      </c>
    </row>
    <row r="143" spans="1:134" s="61" customFormat="1" ht="9.75" customHeight="1" thickBot="1">
      <c r="A143" s="1038"/>
      <c r="B143" s="987"/>
      <c r="C143" s="61" t="s">
        <v>9</v>
      </c>
      <c r="D143" s="61">
        <f t="shared" si="23"/>
        <v>0</v>
      </c>
      <c r="AT143" s="243"/>
      <c r="AU143" s="243"/>
      <c r="CJ143" s="62"/>
      <c r="CK143" s="62"/>
      <c r="CL143" s="62"/>
      <c r="CM143" s="62"/>
      <c r="CN143" s="63"/>
      <c r="CO143" s="64"/>
      <c r="CT143" s="243"/>
      <c r="CU143" s="243"/>
      <c r="DA143" s="110">
        <v>5</v>
      </c>
      <c r="DB143" s="110">
        <v>5</v>
      </c>
    </row>
    <row r="144" spans="1:134" s="67" customFormat="1" ht="9.75" customHeight="1">
      <c r="A144" s="1036" t="s">
        <v>876</v>
      </c>
      <c r="B144" s="985" t="s">
        <v>26</v>
      </c>
      <c r="C144" s="67" t="s">
        <v>5</v>
      </c>
      <c r="D144" s="67">
        <f>SUM(E144:CT144)</f>
        <v>45</v>
      </c>
      <c r="Q144" s="139">
        <v>5</v>
      </c>
      <c r="R144" s="139">
        <v>5</v>
      </c>
      <c r="T144" s="139">
        <v>4</v>
      </c>
      <c r="U144" s="139">
        <v>4</v>
      </c>
      <c r="V144" s="139">
        <v>5</v>
      </c>
      <c r="W144" s="139">
        <v>5</v>
      </c>
      <c r="X144" s="139">
        <v>5</v>
      </c>
      <c r="Y144" s="189">
        <v>5</v>
      </c>
      <c r="Z144" s="251">
        <v>2</v>
      </c>
      <c r="AN144" s="130"/>
      <c r="AO144" s="130"/>
      <c r="AP144" s="130"/>
      <c r="AQ144" s="130">
        <v>2</v>
      </c>
      <c r="AR144" s="130">
        <v>3</v>
      </c>
      <c r="AT144" s="244"/>
      <c r="AU144" s="244"/>
      <c r="CJ144" s="68"/>
      <c r="CK144" s="68"/>
      <c r="CL144" s="68"/>
      <c r="CM144" s="68"/>
      <c r="CN144" s="69"/>
      <c r="CO144" s="70"/>
      <c r="CT144" s="244"/>
      <c r="CU144" s="244"/>
    </row>
    <row r="145" spans="1:110" ht="9.75" customHeight="1">
      <c r="A145" s="1037"/>
      <c r="B145" s="986"/>
      <c r="C145" s="36" t="s">
        <v>6</v>
      </c>
      <c r="D145" s="36">
        <f t="shared" ref="D145:D163" si="24">SUM(E145:CT145)</f>
        <v>26</v>
      </c>
      <c r="P145" s="42">
        <v>1</v>
      </c>
      <c r="S145" s="42">
        <v>2</v>
      </c>
      <c r="T145" s="42">
        <v>1</v>
      </c>
      <c r="U145" s="42">
        <v>3</v>
      </c>
      <c r="V145" s="42">
        <v>4</v>
      </c>
      <c r="W145" s="53">
        <v>5</v>
      </c>
      <c r="X145" s="42">
        <v>0</v>
      </c>
      <c r="Y145" s="53">
        <v>3</v>
      </c>
      <c r="Z145" s="52"/>
      <c r="AK145" s="43"/>
      <c r="AL145" s="43"/>
      <c r="AM145" s="43"/>
      <c r="AN145" s="43">
        <v>2</v>
      </c>
      <c r="AO145" s="43">
        <v>2</v>
      </c>
      <c r="AP145" s="43"/>
      <c r="AQ145" s="43"/>
      <c r="AR145" s="43">
        <v>3</v>
      </c>
    </row>
    <row r="146" spans="1:110" ht="9.75" customHeight="1">
      <c r="A146" s="1037"/>
      <c r="B146" s="986"/>
      <c r="C146" s="36" t="s">
        <v>7</v>
      </c>
      <c r="D146" s="36">
        <f t="shared" si="24"/>
        <v>32</v>
      </c>
      <c r="V146" s="42">
        <v>5</v>
      </c>
      <c r="W146" s="42">
        <v>10</v>
      </c>
      <c r="X146" s="42">
        <v>5</v>
      </c>
      <c r="Y146" s="53">
        <v>5</v>
      </c>
      <c r="Z146" s="52">
        <v>5</v>
      </c>
      <c r="AA146" s="52">
        <v>2</v>
      </c>
    </row>
    <row r="147" spans="1:110" ht="9.75" customHeight="1">
      <c r="A147" s="1037"/>
      <c r="B147" s="986"/>
      <c r="C147" s="36" t="s">
        <v>8</v>
      </c>
      <c r="D147" s="36">
        <f t="shared" si="24"/>
        <v>0</v>
      </c>
    </row>
    <row r="148" spans="1:110" s="46" customFormat="1" ht="9.75" customHeight="1" thickBot="1">
      <c r="A148" s="1038"/>
      <c r="B148" s="987"/>
      <c r="C148" s="46" t="s">
        <v>9</v>
      </c>
      <c r="D148" s="46">
        <f t="shared" si="24"/>
        <v>0</v>
      </c>
      <c r="AT148" s="237"/>
      <c r="AU148" s="237"/>
      <c r="CJ148" s="47"/>
      <c r="CK148" s="47"/>
      <c r="CL148" s="47"/>
      <c r="CM148" s="47"/>
      <c r="CN148" s="48"/>
      <c r="CO148" s="45"/>
      <c r="CT148" s="237"/>
      <c r="CU148" s="237"/>
    </row>
    <row r="149" spans="1:110" s="57" customFormat="1" ht="9.75" customHeight="1">
      <c r="A149" s="1036" t="s">
        <v>876</v>
      </c>
      <c r="B149" s="985" t="s">
        <v>43</v>
      </c>
      <c r="C149" s="57" t="s">
        <v>5</v>
      </c>
      <c r="D149" s="57">
        <f t="shared" si="24"/>
        <v>117</v>
      </c>
      <c r="U149" s="57">
        <v>5</v>
      </c>
      <c r="V149" s="57">
        <v>5</v>
      </c>
      <c r="W149" s="57">
        <v>5</v>
      </c>
      <c r="X149" s="57">
        <v>5</v>
      </c>
      <c r="Y149" s="57">
        <v>5</v>
      </c>
      <c r="Z149" s="57">
        <v>5</v>
      </c>
      <c r="AA149" s="57">
        <v>5</v>
      </c>
      <c r="AB149" s="57">
        <v>5</v>
      </c>
      <c r="AC149" s="57">
        <v>5</v>
      </c>
      <c r="AD149" s="57">
        <v>3</v>
      </c>
      <c r="AE149" s="57">
        <v>5</v>
      </c>
      <c r="AF149" s="57">
        <v>6</v>
      </c>
      <c r="AG149" s="57">
        <v>6</v>
      </c>
      <c r="AH149" s="57">
        <v>5</v>
      </c>
      <c r="AI149" s="57">
        <v>5</v>
      </c>
      <c r="AJ149" s="57">
        <v>3</v>
      </c>
      <c r="AK149" s="57">
        <v>3</v>
      </c>
      <c r="AL149" s="57">
        <v>3</v>
      </c>
      <c r="AM149" s="57">
        <v>3</v>
      </c>
      <c r="AN149" s="57">
        <v>3</v>
      </c>
      <c r="AO149" s="57">
        <v>3</v>
      </c>
      <c r="AP149" s="57">
        <v>3</v>
      </c>
      <c r="AQ149" s="57">
        <v>3</v>
      </c>
      <c r="AR149" s="57">
        <v>3</v>
      </c>
      <c r="AS149" s="57">
        <v>3</v>
      </c>
      <c r="AV149" s="57">
        <v>3</v>
      </c>
      <c r="AW149" s="57">
        <v>3</v>
      </c>
      <c r="AX149" s="57">
        <v>3</v>
      </c>
      <c r="AY149" s="57">
        <v>3</v>
      </c>
      <c r="CJ149" s="58"/>
      <c r="CK149" s="58"/>
      <c r="CL149" s="58"/>
      <c r="CM149" s="58"/>
      <c r="CN149" s="59"/>
      <c r="CO149" s="60"/>
      <c r="CT149" s="241"/>
      <c r="CU149" s="241"/>
    </row>
    <row r="150" spans="1:110" ht="9.75" customHeight="1">
      <c r="A150" s="1037"/>
      <c r="B150" s="986"/>
      <c r="C150" s="36" t="s">
        <v>6</v>
      </c>
      <c r="D150" s="36">
        <f t="shared" si="24"/>
        <v>0</v>
      </c>
      <c r="AT150" s="36"/>
      <c r="AU150" s="36"/>
    </row>
    <row r="151" spans="1:110" ht="9.75" customHeight="1">
      <c r="A151" s="1037"/>
      <c r="B151" s="986"/>
      <c r="C151" s="36" t="s">
        <v>7</v>
      </c>
      <c r="D151" s="36">
        <f t="shared" si="24"/>
        <v>0</v>
      </c>
      <c r="AT151" s="36"/>
      <c r="AU151" s="36"/>
    </row>
    <row r="152" spans="1:110" ht="9.75" customHeight="1">
      <c r="A152" s="1037"/>
      <c r="B152" s="986"/>
      <c r="C152" s="36" t="s">
        <v>8</v>
      </c>
      <c r="D152" s="36">
        <f t="shared" si="24"/>
        <v>0</v>
      </c>
      <c r="AT152" s="36"/>
      <c r="AU152" s="36"/>
    </row>
    <row r="153" spans="1:110" s="46" customFormat="1" ht="9.75" customHeight="1" thickBot="1">
      <c r="A153" s="1038"/>
      <c r="B153" s="987"/>
      <c r="C153" s="46" t="s">
        <v>9</v>
      </c>
      <c r="D153" s="46">
        <f t="shared" si="24"/>
        <v>0</v>
      </c>
      <c r="CJ153" s="47"/>
      <c r="CK153" s="47"/>
      <c r="CL153" s="47"/>
      <c r="CM153" s="47"/>
      <c r="CN153" s="48"/>
      <c r="CO153" s="45"/>
      <c r="CT153" s="237"/>
      <c r="CU153" s="237"/>
    </row>
    <row r="154" spans="1:110" s="57" customFormat="1" ht="9.75" customHeight="1">
      <c r="A154" s="1122"/>
      <c r="B154" s="985" t="s">
        <v>877</v>
      </c>
      <c r="C154" s="57" t="s">
        <v>5</v>
      </c>
      <c r="D154" s="57">
        <f t="shared" si="24"/>
        <v>0</v>
      </c>
      <c r="AT154" s="241"/>
      <c r="AU154" s="241"/>
      <c r="CJ154" s="58"/>
      <c r="CK154" s="58"/>
      <c r="CL154" s="58"/>
      <c r="CM154" s="58"/>
      <c r="CN154" s="59"/>
      <c r="CO154" s="60"/>
      <c r="CT154" s="241"/>
      <c r="CU154" s="241"/>
    </row>
    <row r="155" spans="1:110" ht="9.75" customHeight="1">
      <c r="A155" s="1123"/>
      <c r="B155" s="986"/>
      <c r="C155" s="36" t="s">
        <v>6</v>
      </c>
      <c r="D155" s="36">
        <f t="shared" si="24"/>
        <v>0</v>
      </c>
    </row>
    <row r="156" spans="1:110" ht="9.75" customHeight="1">
      <c r="A156" s="1123"/>
      <c r="B156" s="986"/>
      <c r="C156" s="36" t="s">
        <v>7</v>
      </c>
      <c r="D156" s="36">
        <f t="shared" si="24"/>
        <v>56</v>
      </c>
      <c r="CD156" s="42">
        <v>2</v>
      </c>
      <c r="CE156" s="42">
        <v>2</v>
      </c>
      <c r="CF156" s="42">
        <v>2</v>
      </c>
      <c r="CG156" s="42">
        <v>2</v>
      </c>
      <c r="CH156" s="42">
        <v>4</v>
      </c>
      <c r="CI156" s="42">
        <v>4</v>
      </c>
      <c r="CJ156" s="41">
        <v>4</v>
      </c>
      <c r="CK156" s="41">
        <v>4</v>
      </c>
      <c r="CL156" s="41">
        <v>4</v>
      </c>
      <c r="CM156" s="41">
        <v>4</v>
      </c>
      <c r="CN156" s="40">
        <v>4</v>
      </c>
      <c r="CO156" s="212">
        <v>4</v>
      </c>
      <c r="CP156" s="42">
        <v>4</v>
      </c>
      <c r="CQ156" s="42">
        <v>4</v>
      </c>
      <c r="CR156" s="42">
        <v>4</v>
      </c>
      <c r="CS156" s="42">
        <v>4</v>
      </c>
      <c r="DD156" s="36">
        <v>2</v>
      </c>
      <c r="DE156" s="36">
        <v>2</v>
      </c>
      <c r="DF156" s="36">
        <v>2</v>
      </c>
    </row>
    <row r="157" spans="1:110" ht="9.75" customHeight="1">
      <c r="A157" s="1123"/>
      <c r="B157" s="986"/>
      <c r="C157" s="36" t="s">
        <v>8</v>
      </c>
      <c r="D157" s="36">
        <f t="shared" si="24"/>
        <v>0</v>
      </c>
      <c r="DD157" s="36">
        <v>1</v>
      </c>
      <c r="DE157" s="36">
        <v>1</v>
      </c>
      <c r="DF157" s="36">
        <v>1</v>
      </c>
    </row>
    <row r="158" spans="1:110" s="61" customFormat="1" ht="9.75" customHeight="1" thickBot="1">
      <c r="A158" s="1124"/>
      <c r="B158" s="987"/>
      <c r="C158" s="61" t="s">
        <v>9</v>
      </c>
      <c r="D158" s="61">
        <f t="shared" si="24"/>
        <v>0</v>
      </c>
      <c r="AT158" s="243"/>
      <c r="AU158" s="243"/>
      <c r="CJ158" s="62"/>
      <c r="CK158" s="62"/>
      <c r="CL158" s="62"/>
      <c r="CM158" s="62"/>
      <c r="CN158" s="63"/>
      <c r="CO158" s="64"/>
      <c r="CT158" s="243"/>
      <c r="CU158" s="243"/>
    </row>
    <row r="159" spans="1:110" s="67" customFormat="1" ht="9.75" customHeight="1">
      <c r="A159" s="1122"/>
      <c r="B159" s="985" t="s">
        <v>878</v>
      </c>
      <c r="C159" s="57" t="s">
        <v>5</v>
      </c>
      <c r="D159" s="57">
        <f t="shared" si="24"/>
        <v>0</v>
      </c>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241"/>
      <c r="AU159" s="241"/>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8"/>
      <c r="CK159" s="58"/>
      <c r="CL159" s="58"/>
      <c r="CM159" s="58"/>
      <c r="CN159" s="59"/>
      <c r="CO159" s="60"/>
      <c r="CP159" s="57"/>
      <c r="CQ159" s="57"/>
      <c r="CR159" s="57"/>
      <c r="CS159" s="57"/>
      <c r="CT159" s="241"/>
      <c r="CU159" s="241"/>
    </row>
    <row r="160" spans="1:110" ht="9.75" customHeight="1">
      <c r="A160" s="1123"/>
      <c r="B160" s="986"/>
      <c r="C160" s="36" t="s">
        <v>6</v>
      </c>
      <c r="D160" s="36">
        <f t="shared" si="24"/>
        <v>0</v>
      </c>
    </row>
    <row r="161" spans="1:134" ht="9.75" customHeight="1">
      <c r="A161" s="1123"/>
      <c r="B161" s="986"/>
      <c r="C161" s="36" t="s">
        <v>7</v>
      </c>
      <c r="D161" s="36">
        <f t="shared" si="24"/>
        <v>27</v>
      </c>
      <c r="CN161" s="40">
        <v>5</v>
      </c>
      <c r="CO161" s="212">
        <v>5</v>
      </c>
      <c r="CP161" s="42">
        <v>5</v>
      </c>
      <c r="CQ161" s="42">
        <v>5</v>
      </c>
      <c r="CR161" s="42">
        <v>5</v>
      </c>
      <c r="CS161" s="43">
        <v>2</v>
      </c>
      <c r="DD161" s="36">
        <v>2</v>
      </c>
      <c r="DE161" s="36">
        <v>2</v>
      </c>
      <c r="DF161" s="36">
        <v>2</v>
      </c>
    </row>
    <row r="162" spans="1:134" ht="9.75" customHeight="1">
      <c r="A162" s="1123"/>
      <c r="B162" s="986"/>
      <c r="C162" s="36" t="s">
        <v>8</v>
      </c>
      <c r="D162" s="36">
        <f t="shared" si="24"/>
        <v>0</v>
      </c>
    </row>
    <row r="163" spans="1:134" ht="9.75" customHeight="1" thickBot="1">
      <c r="A163" s="1124"/>
      <c r="B163" s="987"/>
      <c r="C163" s="61" t="s">
        <v>9</v>
      </c>
      <c r="D163" s="61">
        <f t="shared" si="24"/>
        <v>0</v>
      </c>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243"/>
      <c r="AU163" s="243"/>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2"/>
      <c r="CK163" s="62"/>
      <c r="CL163" s="62"/>
      <c r="CM163" s="62"/>
      <c r="CN163" s="63"/>
      <c r="CO163" s="64"/>
      <c r="CP163" s="61"/>
      <c r="CQ163" s="61"/>
      <c r="CR163" s="61"/>
      <c r="CS163" s="61"/>
      <c r="CT163" s="243"/>
      <c r="CU163" s="243"/>
    </row>
    <row r="164" spans="1:134" ht="9.75" customHeight="1">
      <c r="A164" s="1122" t="s">
        <v>785</v>
      </c>
      <c r="B164" s="985"/>
      <c r="C164" s="57" t="s">
        <v>5</v>
      </c>
      <c r="D164" s="57">
        <f>SUM(E164:CT164)</f>
        <v>0</v>
      </c>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241"/>
      <c r="AU164" s="241"/>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8"/>
      <c r="CK164" s="58"/>
      <c r="CL164" s="58"/>
      <c r="CM164" s="58"/>
      <c r="CN164" s="59"/>
      <c r="CO164" s="60"/>
      <c r="CP164" s="57"/>
      <c r="CQ164" s="57"/>
      <c r="CR164" s="57"/>
      <c r="CS164" s="57"/>
      <c r="CT164" s="241"/>
      <c r="CU164" s="241"/>
      <c r="DC164" s="804">
        <f ca="1">DC3*15%</f>
        <v>4.4950499999999982</v>
      </c>
      <c r="DD164" s="804">
        <f t="shared" ref="DD164:ED168" ca="1" si="25">DD3*15%</f>
        <v>4.6777499999999996</v>
      </c>
      <c r="DE164" s="804">
        <f t="shared" ca="1" si="25"/>
        <v>4.9612499999999988</v>
      </c>
      <c r="DF164" s="804">
        <f t="shared" ca="1" si="25"/>
        <v>4.8384</v>
      </c>
      <c r="DG164" s="804">
        <f t="shared" ca="1" si="25"/>
        <v>4.7754000000000003</v>
      </c>
      <c r="DH164" s="804">
        <f t="shared" ca="1" si="25"/>
        <v>5.424929999999998</v>
      </c>
      <c r="DI164" s="804">
        <f t="shared" ca="1" si="25"/>
        <v>4.6052999999999997</v>
      </c>
      <c r="DJ164" s="804">
        <f t="shared" ca="1" si="25"/>
        <v>4.7722500000000005</v>
      </c>
      <c r="DK164" s="804">
        <f t="shared" ca="1" si="25"/>
        <v>3.5909999999999997</v>
      </c>
      <c r="DL164" s="804">
        <f t="shared" ca="1" si="25"/>
        <v>2.7153000000000005</v>
      </c>
      <c r="DM164" s="804">
        <f t="shared" ca="1" si="25"/>
        <v>4.5864000000000003</v>
      </c>
      <c r="DN164" s="804">
        <f t="shared" ca="1" si="25"/>
        <v>4.48245</v>
      </c>
      <c r="DO164" s="804">
        <f t="shared" ca="1" si="25"/>
        <v>4.6084500000000004</v>
      </c>
      <c r="DP164" s="804">
        <f t="shared" ca="1" si="25"/>
        <v>4.8352500000000012</v>
      </c>
      <c r="DQ164" s="804">
        <f t="shared" ca="1" si="25"/>
        <v>4.7754000000000003</v>
      </c>
      <c r="DR164" s="804">
        <f t="shared" ca="1" si="25"/>
        <v>4.8321000000000005</v>
      </c>
      <c r="DS164" s="804">
        <f t="shared" ca="1" si="25"/>
        <v>3.4366499999999998</v>
      </c>
      <c r="DT164" s="804">
        <f t="shared" ca="1" si="25"/>
        <v>4.9392000000000005</v>
      </c>
      <c r="DU164" s="804">
        <f t="shared" ca="1" si="25"/>
        <v>4.9990500000000004</v>
      </c>
      <c r="DV164" s="804">
        <f t="shared" ca="1" si="25"/>
        <v>4.7691000000000008</v>
      </c>
      <c r="DW164" s="804">
        <f t="shared" ca="1" si="25"/>
        <v>4.2462</v>
      </c>
      <c r="DX164" s="804">
        <f t="shared" ca="1" si="25"/>
        <v>3.7472399999999988</v>
      </c>
      <c r="DY164" s="804">
        <f t="shared" ca="1" si="25"/>
        <v>3.9954599999999991</v>
      </c>
      <c r="DZ164" s="804">
        <f t="shared" ca="1" si="25"/>
        <v>4.0351499999999989</v>
      </c>
      <c r="EA164" s="804">
        <f t="shared" ca="1" si="25"/>
        <v>3.528</v>
      </c>
      <c r="EB164" s="804">
        <f t="shared" ca="1" si="25"/>
        <v>4.7691000000000008</v>
      </c>
      <c r="EC164" s="804">
        <f t="shared" ca="1" si="25"/>
        <v>4.5863999999999985</v>
      </c>
      <c r="ED164" s="804">
        <f t="shared" ca="1" si="25"/>
        <v>4.8925799999999997</v>
      </c>
    </row>
    <row r="165" spans="1:134" ht="9.75" customHeight="1">
      <c r="A165" s="1123"/>
      <c r="B165" s="986"/>
      <c r="C165" s="36" t="s">
        <v>6</v>
      </c>
      <c r="D165" s="36">
        <f>SUM(E165:CT165)</f>
        <v>0</v>
      </c>
      <c r="DC165" s="804">
        <f t="shared" ref="DC165:DR168" ca="1" si="26">DC4*15%</f>
        <v>3.4157771923221647</v>
      </c>
      <c r="DD165" s="804">
        <f t="shared" ca="1" si="26"/>
        <v>3.5546104629281121</v>
      </c>
      <c r="DE165" s="804">
        <f t="shared" ca="1" si="26"/>
        <v>3.7700414000752698</v>
      </c>
      <c r="DF165" s="804">
        <f t="shared" ca="1" si="26"/>
        <v>3.6766879939781685</v>
      </c>
      <c r="DG165" s="804">
        <f t="shared" ca="1" si="26"/>
        <v>3.6288144523899115</v>
      </c>
      <c r="DH165" s="804">
        <f t="shared" ca="1" si="26"/>
        <v>4.1223906661648435</v>
      </c>
      <c r="DI165" s="804">
        <f t="shared" ca="1" si="26"/>
        <v>3.4995558901016164</v>
      </c>
      <c r="DJ165" s="804">
        <f t="shared" ca="1" si="26"/>
        <v>3.6264207753104989</v>
      </c>
      <c r="DK165" s="804">
        <f t="shared" ca="1" si="26"/>
        <v>2.7287918705306713</v>
      </c>
      <c r="DL165" s="804">
        <f t="shared" ca="1" si="26"/>
        <v>2.0633496424538942</v>
      </c>
      <c r="DM165" s="804">
        <f t="shared" ca="1" si="26"/>
        <v>3.4851938276251393</v>
      </c>
      <c r="DN165" s="804">
        <f t="shared" ca="1" si="26"/>
        <v>3.4062024840045142</v>
      </c>
      <c r="DO165" s="804">
        <f t="shared" ca="1" si="26"/>
        <v>3.501949567181029</v>
      </c>
      <c r="DP165" s="804">
        <f t="shared" ca="1" si="26"/>
        <v>3.6742943168987559</v>
      </c>
      <c r="DQ165" s="804">
        <f t="shared" ca="1" si="26"/>
        <v>3.6288144523899115</v>
      </c>
      <c r="DR165" s="804">
        <f t="shared" ca="1" si="26"/>
        <v>3.6719006398193432</v>
      </c>
      <c r="DS165" s="804">
        <f t="shared" ca="1" si="25"/>
        <v>2.6115016936394411</v>
      </c>
      <c r="DT165" s="804">
        <f t="shared" ca="1" si="25"/>
        <v>3.7532856605193801</v>
      </c>
      <c r="DU165" s="804">
        <f t="shared" ca="1" si="25"/>
        <v>3.7987655250282248</v>
      </c>
      <c r="DV165" s="804">
        <f t="shared" ca="1" si="25"/>
        <v>3.6240270982310863</v>
      </c>
      <c r="DW165" s="804">
        <f t="shared" ca="1" si="25"/>
        <v>3.226676703048549</v>
      </c>
      <c r="DX165" s="804">
        <f t="shared" ca="1" si="25"/>
        <v>2.8475182536695494</v>
      </c>
      <c r="DY165" s="804">
        <f t="shared" ca="1" si="25"/>
        <v>3.0361400075272837</v>
      </c>
      <c r="DZ165" s="804">
        <f t="shared" ca="1" si="25"/>
        <v>3.0663003387278862</v>
      </c>
      <c r="EA165" s="804">
        <f t="shared" ca="1" si="25"/>
        <v>2.6809183289424143</v>
      </c>
      <c r="EB165" s="804">
        <f t="shared" ca="1" si="25"/>
        <v>3.6240270982310863</v>
      </c>
      <c r="EC165" s="804">
        <f t="shared" ca="1" si="25"/>
        <v>3.485193827625138</v>
      </c>
      <c r="ED165" s="804">
        <f t="shared" ca="1" si="25"/>
        <v>3.7178592397440697</v>
      </c>
    </row>
    <row r="166" spans="1:134" ht="9.75" customHeight="1">
      <c r="A166" s="1123"/>
      <c r="B166" s="986"/>
      <c r="C166" s="36" t="s">
        <v>7</v>
      </c>
      <c r="D166" s="36">
        <f>SUM(E166:CT166)</f>
        <v>0</v>
      </c>
      <c r="DC166" s="804">
        <f t="shared" ca="1" si="26"/>
        <v>2.6117334794863782</v>
      </c>
      <c r="DD166" s="804">
        <f t="shared" ca="1" si="25"/>
        <v>2.8910914500469791</v>
      </c>
      <c r="DE166" s="804">
        <f t="shared" ca="1" si="25"/>
        <v>2.8041215158158486</v>
      </c>
      <c r="DF166" s="804">
        <f t="shared" ca="1" si="25"/>
        <v>2.9253523332289402</v>
      </c>
      <c r="DG166" s="804">
        <f t="shared" ca="1" si="25"/>
        <v>2.6802552458502991</v>
      </c>
      <c r="DH166" s="804">
        <f t="shared" ca="1" si="25"/>
        <v>2.6987034137175088</v>
      </c>
      <c r="DI166" s="804">
        <f t="shared" ca="1" si="25"/>
        <v>2.6802552458502991</v>
      </c>
      <c r="DJ166" s="804">
        <f t="shared" ca="1" si="25"/>
        <v>2.9965095521453198</v>
      </c>
      <c r="DK166" s="804">
        <f t="shared" ca="1" si="25"/>
        <v>2.171612903225808</v>
      </c>
      <c r="DL166" s="804">
        <f t="shared" ca="1" si="25"/>
        <v>1.3124553711243354</v>
      </c>
      <c r="DM166" s="804">
        <f t="shared" ca="1" si="25"/>
        <v>2.6618070779830894</v>
      </c>
      <c r="DN166" s="804">
        <f t="shared" ca="1" si="25"/>
        <v>3.0123222674600707</v>
      </c>
      <c r="DO166" s="804">
        <f t="shared" ca="1" si="25"/>
        <v>2.9069041653617305</v>
      </c>
      <c r="DP166" s="804">
        <f t="shared" ca="1" si="25"/>
        <v>2.6987034137175088</v>
      </c>
      <c r="DQ166" s="804">
        <f t="shared" ca="1" si="25"/>
        <v>2.6618070779830894</v>
      </c>
      <c r="DR166" s="804">
        <f t="shared" ca="1" si="25"/>
        <v>2.76722518008143</v>
      </c>
      <c r="DS166" s="804">
        <f t="shared" ca="1" si="25"/>
        <v>1.5865424365800198</v>
      </c>
      <c r="DT166" s="804">
        <f t="shared" ca="1" si="25"/>
        <v>2.506315377388038</v>
      </c>
      <c r="DU166" s="804">
        <f t="shared" ca="1" si="25"/>
        <v>2.5932853116191685</v>
      </c>
      <c r="DV166" s="804">
        <f t="shared" ca="1" si="25"/>
        <v>2.6090980269339195</v>
      </c>
      <c r="DW166" s="804">
        <f t="shared" ca="1" si="25"/>
        <v>2.4878672095208278</v>
      </c>
      <c r="DX166" s="804">
        <f t="shared" ca="1" si="25"/>
        <v>2.7129348575007848</v>
      </c>
      <c r="DY166" s="804">
        <f t="shared" ca="1" si="25"/>
        <v>2.7872546194801142</v>
      </c>
      <c r="DZ166" s="804">
        <f t="shared" ca="1" si="25"/>
        <v>2.7514124647666782</v>
      </c>
      <c r="EA166" s="804">
        <f t="shared" ca="1" si="25"/>
        <v>1.7393986846226133</v>
      </c>
      <c r="EB166" s="804">
        <f t="shared" ca="1" si="25"/>
        <v>2.8383823989978088</v>
      </c>
      <c r="EC166" s="804">
        <f t="shared" ca="1" si="25"/>
        <v>2.8331114938928925</v>
      </c>
      <c r="ED166" s="804">
        <f t="shared" ca="1" si="25"/>
        <v>2.7693335421233964</v>
      </c>
    </row>
    <row r="167" spans="1:134" ht="9.75" customHeight="1">
      <c r="A167" s="1123"/>
      <c r="B167" s="986"/>
      <c r="C167" s="36" t="s">
        <v>8</v>
      </c>
      <c r="D167" s="36">
        <f>SUM(E167:CT167)</f>
        <v>0</v>
      </c>
      <c r="DC167" s="804">
        <f t="shared" ca="1" si="26"/>
        <v>1.1681249999999999</v>
      </c>
      <c r="DD167" s="804">
        <f t="shared" ca="1" si="25"/>
        <v>1.0631249999999999</v>
      </c>
      <c r="DE167" s="804">
        <f t="shared" ca="1" si="25"/>
        <v>1.1681249999999999</v>
      </c>
      <c r="DF167" s="804">
        <f t="shared" ca="1" si="25"/>
        <v>1.2206249999999998</v>
      </c>
      <c r="DG167" s="804">
        <f t="shared" ca="1" si="25"/>
        <v>1.2206249999999998</v>
      </c>
      <c r="DH167" s="804">
        <f t="shared" ca="1" si="25"/>
        <v>1.2206249999999998</v>
      </c>
      <c r="DI167" s="804">
        <f t="shared" ca="1" si="25"/>
        <v>1.2206249999999998</v>
      </c>
      <c r="DJ167" s="804">
        <f t="shared" ca="1" si="25"/>
        <v>1.2206249999999998</v>
      </c>
      <c r="DK167" s="804">
        <f t="shared" ca="1" si="25"/>
        <v>0.74812500000000004</v>
      </c>
      <c r="DL167" s="804">
        <f t="shared" ca="1" si="25"/>
        <v>0.62999999999999989</v>
      </c>
      <c r="DM167" s="804">
        <f t="shared" ca="1" si="25"/>
        <v>0.76650000000000007</v>
      </c>
      <c r="DN167" s="804">
        <f t="shared" ca="1" si="25"/>
        <v>0.95812499999999989</v>
      </c>
      <c r="DO167" s="804">
        <f t="shared" ca="1" si="25"/>
        <v>1.1681249999999999</v>
      </c>
      <c r="DP167" s="804">
        <f t="shared" ca="1" si="25"/>
        <v>1.1681249999999999</v>
      </c>
      <c r="DQ167" s="804">
        <f t="shared" ca="1" si="25"/>
        <v>1.2206249999999998</v>
      </c>
      <c r="DR167" s="804">
        <f t="shared" ca="1" si="25"/>
        <v>1.2206249999999998</v>
      </c>
      <c r="DS167" s="804">
        <f t="shared" ca="1" si="25"/>
        <v>0.92399999999999993</v>
      </c>
      <c r="DT167" s="804">
        <f t="shared" ca="1" si="25"/>
        <v>1.2206249999999998</v>
      </c>
      <c r="DU167" s="804">
        <f t="shared" ca="1" si="25"/>
        <v>1.2206249999999998</v>
      </c>
      <c r="DV167" s="804">
        <f t="shared" ca="1" si="25"/>
        <v>1.1864999999999997</v>
      </c>
      <c r="DW167" s="804">
        <f t="shared" ca="1" si="25"/>
        <v>0.92399999999999993</v>
      </c>
      <c r="DX167" s="804">
        <f t="shared" ca="1" si="25"/>
        <v>0.92399999999999993</v>
      </c>
      <c r="DY167" s="804">
        <f t="shared" ca="1" si="25"/>
        <v>1.2206249999999998</v>
      </c>
      <c r="DZ167" s="804">
        <f t="shared" ca="1" si="25"/>
        <v>1.2206249999999998</v>
      </c>
      <c r="EA167" s="804">
        <f t="shared" ca="1" si="25"/>
        <v>0.84</v>
      </c>
      <c r="EB167" s="804">
        <f t="shared" ca="1" si="25"/>
        <v>1.2206249999999998</v>
      </c>
      <c r="EC167" s="804">
        <f t="shared" ca="1" si="25"/>
        <v>1.2206249999999998</v>
      </c>
      <c r="ED167" s="804">
        <f t="shared" ca="1" si="25"/>
        <v>1.2206249999999998</v>
      </c>
    </row>
    <row r="168" spans="1:134" ht="9.75" customHeight="1" thickBot="1">
      <c r="A168" s="1124"/>
      <c r="B168" s="987"/>
      <c r="C168" s="61" t="s">
        <v>9</v>
      </c>
      <c r="D168" s="61">
        <f>SUM(E168:CT168)</f>
        <v>0</v>
      </c>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243"/>
      <c r="AU168" s="243"/>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2"/>
      <c r="CK168" s="62"/>
      <c r="CL168" s="62"/>
      <c r="CM168" s="62"/>
      <c r="CN168" s="63"/>
      <c r="CO168" s="64"/>
      <c r="CP168" s="61"/>
      <c r="CQ168" s="61"/>
      <c r="CR168" s="61"/>
      <c r="CS168" s="61"/>
      <c r="CT168" s="243"/>
      <c r="CU168" s="243"/>
      <c r="DC168" s="804">
        <f t="shared" ca="1" si="26"/>
        <v>3.6236249999999992</v>
      </c>
      <c r="DD168" s="804">
        <f t="shared" ca="1" si="25"/>
        <v>3.6236249999999992</v>
      </c>
      <c r="DE168" s="804">
        <f t="shared" ca="1" si="25"/>
        <v>3.6236249999999992</v>
      </c>
      <c r="DF168" s="804">
        <f t="shared" ca="1" si="25"/>
        <v>3.6236249999999992</v>
      </c>
      <c r="DG168" s="804">
        <f t="shared" ca="1" si="25"/>
        <v>3.6236249999999992</v>
      </c>
      <c r="DH168" s="804">
        <f t="shared" ca="1" si="25"/>
        <v>3.6236249999999992</v>
      </c>
      <c r="DI168" s="804">
        <f t="shared" ca="1" si="25"/>
        <v>3.6618749999999993</v>
      </c>
      <c r="DJ168" s="804">
        <f t="shared" ca="1" si="25"/>
        <v>3.6618749999999993</v>
      </c>
      <c r="DK168" s="804">
        <f t="shared" ca="1" si="25"/>
        <v>2.4637499999999997</v>
      </c>
      <c r="DL168" s="804">
        <f t="shared" ca="1" si="25"/>
        <v>2.3624999999999998</v>
      </c>
      <c r="DM168" s="804">
        <f t="shared" ca="1" si="25"/>
        <v>3.6618749999999993</v>
      </c>
      <c r="DN168" s="804">
        <f t="shared" ca="1" si="25"/>
        <v>3.6618749999999993</v>
      </c>
      <c r="DO168" s="804">
        <f t="shared" ca="1" si="25"/>
        <v>3.6618749999999993</v>
      </c>
      <c r="DP168" s="804">
        <f t="shared" ca="1" si="25"/>
        <v>3.6618749999999993</v>
      </c>
      <c r="DQ168" s="804">
        <f t="shared" ca="1" si="25"/>
        <v>3.6618749999999993</v>
      </c>
      <c r="DR168" s="804">
        <f t="shared" ca="1" si="25"/>
        <v>3.6618749999999993</v>
      </c>
      <c r="DS168" s="804">
        <f t="shared" ca="1" si="25"/>
        <v>2.8743749999999997</v>
      </c>
      <c r="DT168" s="804">
        <f t="shared" ca="1" si="25"/>
        <v>3.1387499999999995</v>
      </c>
      <c r="DU168" s="804">
        <f t="shared" ca="1" si="25"/>
        <v>3.2118749999999996</v>
      </c>
      <c r="DV168" s="804">
        <f t="shared" ca="1" si="25"/>
        <v>3.6618749999999993</v>
      </c>
      <c r="DW168" s="804">
        <f t="shared" ca="1" si="25"/>
        <v>3.6618749999999993</v>
      </c>
      <c r="DX168" s="804">
        <f t="shared" ca="1" si="25"/>
        <v>3.6618749999999993</v>
      </c>
      <c r="DY168" s="804">
        <f t="shared" ca="1" si="25"/>
        <v>3.6618749999999993</v>
      </c>
      <c r="DZ168" s="804">
        <f t="shared" ca="1" si="25"/>
        <v>3.1387499999999995</v>
      </c>
      <c r="EA168" s="804">
        <f t="shared" ca="1" si="25"/>
        <v>2.6999999999999997</v>
      </c>
      <c r="EB168" s="804">
        <f t="shared" ca="1" si="25"/>
        <v>3.5493749999999995</v>
      </c>
      <c r="EC168" s="804">
        <f t="shared" ca="1" si="25"/>
        <v>3.6618749999999993</v>
      </c>
      <c r="ED168" s="804">
        <f t="shared" ca="1" si="25"/>
        <v>3.4368749999999997</v>
      </c>
    </row>
  </sheetData>
  <sheetProtection formatCells="0"/>
  <protectedRanges>
    <protectedRange sqref="CW149:DK153 A149:AE149 AN149:CV149 A150:CV153 A83:CV83 A79:CV79 BR82 BS81:CV82 A80:BP82 BQ81:BR81 A154:DK155 BQ80:CV80 CW79:DK83 A15:DD78 DE15:DE21 DE23:DE78 A14:DN14 A84:DK131 A158:DK158 A156:DC157 DG156:DK157 A159:CU168 A133:DK148 A132:DQ132 DF15:DK78 DL27" name="Zakres1"/>
    <protectedRange sqref="AF149:AM149" name="Zakres1_1"/>
  </protectedRanges>
  <autoFilter ref="A1:CT128" xr:uid="{44D5E0FA-8682-4778-BDC4-DC89439BED66}"/>
  <mergeCells count="65">
    <mergeCell ref="A159:A163"/>
    <mergeCell ref="B159:B163"/>
    <mergeCell ref="A164:A168"/>
    <mergeCell ref="B164:B168"/>
    <mergeCell ref="A144:A148"/>
    <mergeCell ref="B144:B148"/>
    <mergeCell ref="A149:A153"/>
    <mergeCell ref="B149:B153"/>
    <mergeCell ref="A154:A158"/>
    <mergeCell ref="B154:B158"/>
    <mergeCell ref="A129:A133"/>
    <mergeCell ref="B129:B133"/>
    <mergeCell ref="A134:A138"/>
    <mergeCell ref="B134:B138"/>
    <mergeCell ref="A139:A143"/>
    <mergeCell ref="B139:B143"/>
    <mergeCell ref="A114:A118"/>
    <mergeCell ref="B114:B118"/>
    <mergeCell ref="A119:A123"/>
    <mergeCell ref="B119:B123"/>
    <mergeCell ref="A124:A128"/>
    <mergeCell ref="B124:B128"/>
    <mergeCell ref="A99:A103"/>
    <mergeCell ref="B99:B103"/>
    <mergeCell ref="A104:A108"/>
    <mergeCell ref="B104:B108"/>
    <mergeCell ref="A109:A113"/>
    <mergeCell ref="B109:B113"/>
    <mergeCell ref="A84:A88"/>
    <mergeCell ref="B84:B88"/>
    <mergeCell ref="A89:A93"/>
    <mergeCell ref="B89:B93"/>
    <mergeCell ref="A94:A98"/>
    <mergeCell ref="B94:B98"/>
    <mergeCell ref="A69:A73"/>
    <mergeCell ref="B69:B73"/>
    <mergeCell ref="A74:A78"/>
    <mergeCell ref="B74:B78"/>
    <mergeCell ref="A79:A83"/>
    <mergeCell ref="B79:B83"/>
    <mergeCell ref="A54:A58"/>
    <mergeCell ref="B54:B58"/>
    <mergeCell ref="A59:A63"/>
    <mergeCell ref="B59:B63"/>
    <mergeCell ref="A64:A68"/>
    <mergeCell ref="B64:B68"/>
    <mergeCell ref="A39:A43"/>
    <mergeCell ref="B39:B43"/>
    <mergeCell ref="A44:A48"/>
    <mergeCell ref="B44:B48"/>
    <mergeCell ref="A49:A53"/>
    <mergeCell ref="B49:B53"/>
    <mergeCell ref="A24:A28"/>
    <mergeCell ref="B24:B28"/>
    <mergeCell ref="A29:A33"/>
    <mergeCell ref="B29:B33"/>
    <mergeCell ref="A34:A38"/>
    <mergeCell ref="B34:B38"/>
    <mergeCell ref="A19:A23"/>
    <mergeCell ref="B19:B23"/>
    <mergeCell ref="A1:A12"/>
    <mergeCell ref="B3:B7"/>
    <mergeCell ref="B8:B12"/>
    <mergeCell ref="A14:A18"/>
    <mergeCell ref="B14:B18"/>
  </mergeCells>
  <conditionalFormatting sqref="E8:ED13">
    <cfRule type="expression" dxfId="0"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FE136-0D12-4912-B3F7-6BD82506845E}">
  <dimension ref="A1:M30"/>
  <sheetViews>
    <sheetView workbookViewId="0">
      <pane xSplit="2" ySplit="1" topLeftCell="G30" activePane="bottomRight" state="frozen"/>
      <selection pane="bottomRight" activeCell="G30" sqref="G30"/>
      <selection pane="bottomLeft" activeCell="A2" sqref="A2"/>
      <selection pane="topRight" activeCell="B1" sqref="B1"/>
    </sheetView>
  </sheetViews>
  <sheetFormatPr defaultColWidth="8.85546875" defaultRowHeight="15"/>
  <cols>
    <col min="1" max="1" width="17.28515625" style="483" customWidth="1"/>
    <col min="2" max="2" width="29.85546875" style="477" customWidth="1"/>
    <col min="3" max="3" width="8.42578125" style="455" customWidth="1"/>
    <col min="4" max="4" width="13.42578125" style="455" customWidth="1"/>
    <col min="5" max="5" width="14.140625" style="164" customWidth="1"/>
    <col min="6" max="6" width="9.140625" style="164"/>
    <col min="7" max="7" width="41" style="191" customWidth="1"/>
    <col min="8" max="8" width="19.140625" style="164" customWidth="1"/>
    <col min="9" max="9" width="19.42578125" style="164" customWidth="1"/>
    <col min="10" max="10" width="16.28515625" style="191" customWidth="1"/>
    <col min="11" max="11" width="61.42578125" style="163" customWidth="1"/>
    <col min="12" max="12" width="47.140625" style="163" customWidth="1"/>
    <col min="13" max="13" width="30.28515625" style="176" customWidth="1"/>
  </cols>
  <sheetData>
    <row r="1" spans="1:13" s="161" customFormat="1" ht="36">
      <c r="A1" s="445" t="s">
        <v>879</v>
      </c>
      <c r="B1" s="355" t="s">
        <v>880</v>
      </c>
      <c r="C1" s="356" t="s">
        <v>881</v>
      </c>
      <c r="D1" s="356" t="s">
        <v>882</v>
      </c>
      <c r="E1" s="355" t="s">
        <v>883</v>
      </c>
      <c r="F1" s="355" t="s">
        <v>884</v>
      </c>
      <c r="G1" s="168" t="s">
        <v>885</v>
      </c>
      <c r="H1" s="168" t="s">
        <v>886</v>
      </c>
      <c r="I1" s="168" t="s">
        <v>887</v>
      </c>
      <c r="J1" s="168" t="s">
        <v>888</v>
      </c>
      <c r="K1" s="355" t="s">
        <v>889</v>
      </c>
      <c r="L1" s="355" t="s">
        <v>890</v>
      </c>
      <c r="M1" s="356" t="s">
        <v>891</v>
      </c>
    </row>
    <row r="2" spans="1:13" s="367" customFormat="1" ht="36">
      <c r="A2" s="478" t="s">
        <v>892</v>
      </c>
      <c r="B2" s="472" t="s">
        <v>893</v>
      </c>
      <c r="C2" s="484">
        <v>0</v>
      </c>
      <c r="D2" s="446" t="s">
        <v>894</v>
      </c>
      <c r="E2" s="362" t="s">
        <v>894</v>
      </c>
      <c r="F2" s="361" t="s">
        <v>114</v>
      </c>
      <c r="G2" s="363" t="s">
        <v>895</v>
      </c>
      <c r="H2" s="364" t="s">
        <v>896</v>
      </c>
      <c r="I2" s="364" t="s">
        <v>897</v>
      </c>
      <c r="J2" s="363" t="s">
        <v>898</v>
      </c>
      <c r="K2" s="368" t="s">
        <v>899</v>
      </c>
      <c r="L2" s="365"/>
      <c r="M2" s="366"/>
    </row>
    <row r="3" spans="1:13" ht="57.75" customHeight="1">
      <c r="A3" s="479" t="s">
        <v>900</v>
      </c>
      <c r="B3" s="473" t="s">
        <v>901</v>
      </c>
      <c r="C3" s="485">
        <v>0</v>
      </c>
      <c r="D3" s="447" t="s">
        <v>114</v>
      </c>
      <c r="E3" s="314" t="s">
        <v>902</v>
      </c>
      <c r="F3" s="313" t="s">
        <v>114</v>
      </c>
      <c r="G3" s="167" t="s">
        <v>895</v>
      </c>
      <c r="H3" s="167" t="s">
        <v>114</v>
      </c>
      <c r="I3" s="444" t="s">
        <v>903</v>
      </c>
      <c r="J3" s="167" t="s">
        <v>904</v>
      </c>
      <c r="K3" s="177" t="s">
        <v>905</v>
      </c>
      <c r="L3" s="162" t="s">
        <v>906</v>
      </c>
    </row>
    <row r="4" spans="1:13" s="367" customFormat="1" ht="24">
      <c r="A4" s="443" t="s">
        <v>907</v>
      </c>
      <c r="B4" s="472" t="s">
        <v>908</v>
      </c>
      <c r="C4" s="484">
        <v>0</v>
      </c>
      <c r="D4" s="446" t="s">
        <v>909</v>
      </c>
      <c r="E4" s="362" t="s">
        <v>910</v>
      </c>
      <c r="F4" s="361" t="s">
        <v>114</v>
      </c>
      <c r="G4" s="363" t="s">
        <v>895</v>
      </c>
      <c r="H4" s="363" t="s">
        <v>911</v>
      </c>
      <c r="I4" s="363" t="s">
        <v>912</v>
      </c>
      <c r="J4" s="363" t="s">
        <v>895</v>
      </c>
      <c r="K4" s="368" t="s">
        <v>913</v>
      </c>
      <c r="L4" s="365" t="s">
        <v>914</v>
      </c>
      <c r="M4" s="366"/>
    </row>
    <row r="5" spans="1:13" s="394" customFormat="1" ht="36" customHeight="1">
      <c r="A5" s="480" t="s">
        <v>915</v>
      </c>
      <c r="B5" s="474" t="s">
        <v>916</v>
      </c>
      <c r="C5" s="486">
        <v>0</v>
      </c>
      <c r="D5" s="450" t="s">
        <v>917</v>
      </c>
      <c r="E5" s="390" t="s">
        <v>918</v>
      </c>
      <c r="F5" s="389" t="s">
        <v>114</v>
      </c>
      <c r="G5" s="391" t="s">
        <v>895</v>
      </c>
      <c r="H5" s="391" t="s">
        <v>919</v>
      </c>
      <c r="I5" s="391" t="s">
        <v>920</v>
      </c>
      <c r="J5" s="391" t="s">
        <v>921</v>
      </c>
      <c r="K5" s="508" t="s">
        <v>922</v>
      </c>
      <c r="L5" s="392"/>
      <c r="M5" s="393"/>
    </row>
    <row r="6" spans="1:13" s="367" customFormat="1" ht="46.5" customHeight="1">
      <c r="A6" s="478" t="s">
        <v>923</v>
      </c>
      <c r="B6" s="472" t="s">
        <v>18</v>
      </c>
      <c r="C6" s="484">
        <v>0</v>
      </c>
      <c r="D6" s="449">
        <v>45449</v>
      </c>
      <c r="E6" s="369">
        <v>45449</v>
      </c>
      <c r="F6" s="361" t="s">
        <v>114</v>
      </c>
      <c r="G6" s="363" t="s">
        <v>895</v>
      </c>
      <c r="H6" s="363" t="s">
        <v>911</v>
      </c>
      <c r="I6" s="363" t="s">
        <v>920</v>
      </c>
      <c r="J6" s="363" t="s">
        <v>898</v>
      </c>
      <c r="K6" s="368" t="s">
        <v>924</v>
      </c>
      <c r="L6" s="365" t="s">
        <v>925</v>
      </c>
      <c r="M6" s="366"/>
    </row>
    <row r="7" spans="1:13" s="367" customFormat="1" ht="24">
      <c r="A7" s="478" t="s">
        <v>926</v>
      </c>
      <c r="B7" s="472" t="s">
        <v>927</v>
      </c>
      <c r="C7" s="484">
        <v>0</v>
      </c>
      <c r="D7" s="449">
        <v>45449</v>
      </c>
      <c r="E7" s="369">
        <v>45449</v>
      </c>
      <c r="F7" s="361" t="s">
        <v>114</v>
      </c>
      <c r="G7" s="363" t="s">
        <v>895</v>
      </c>
      <c r="H7" s="363" t="s">
        <v>911</v>
      </c>
      <c r="I7" s="363" t="s">
        <v>912</v>
      </c>
      <c r="J7" s="363" t="s">
        <v>898</v>
      </c>
      <c r="K7" s="365" t="s">
        <v>928</v>
      </c>
      <c r="L7" s="365" t="s">
        <v>925</v>
      </c>
      <c r="M7" s="366"/>
    </row>
    <row r="8" spans="1:13" s="367" customFormat="1" ht="39" customHeight="1">
      <c r="A8" s="478" t="s">
        <v>929</v>
      </c>
      <c r="B8" s="472" t="s">
        <v>930</v>
      </c>
      <c r="C8" s="484">
        <v>0</v>
      </c>
      <c r="D8" s="446"/>
      <c r="E8" s="362" t="s">
        <v>931</v>
      </c>
      <c r="F8" s="361" t="s">
        <v>114</v>
      </c>
      <c r="G8" s="488" t="s">
        <v>932</v>
      </c>
      <c r="H8" s="363" t="s">
        <v>933</v>
      </c>
      <c r="I8" s="363" t="s">
        <v>934</v>
      </c>
      <c r="J8" s="363" t="s">
        <v>876</v>
      </c>
      <c r="K8" s="368" t="s">
        <v>935</v>
      </c>
      <c r="L8" s="365" t="s">
        <v>936</v>
      </c>
      <c r="M8" s="366"/>
    </row>
    <row r="9" spans="1:13" s="394" customFormat="1" ht="29.25" customHeight="1">
      <c r="A9" s="480" t="s">
        <v>937</v>
      </c>
      <c r="B9" s="474" t="s">
        <v>938</v>
      </c>
      <c r="C9" s="486">
        <v>0</v>
      </c>
      <c r="D9" s="450">
        <v>45531</v>
      </c>
      <c r="E9" s="390" t="s">
        <v>909</v>
      </c>
      <c r="F9" s="389" t="s">
        <v>114</v>
      </c>
      <c r="G9" s="391" t="s">
        <v>895</v>
      </c>
      <c r="H9" s="391" t="s">
        <v>939</v>
      </c>
      <c r="I9" s="391" t="s">
        <v>940</v>
      </c>
      <c r="J9" s="391" t="s">
        <v>921</v>
      </c>
      <c r="K9" s="508" t="s">
        <v>941</v>
      </c>
      <c r="L9" s="392"/>
      <c r="M9" s="393"/>
    </row>
    <row r="10" spans="1:13" ht="25.5" customHeight="1">
      <c r="A10" s="479"/>
      <c r="B10" s="473" t="s">
        <v>43</v>
      </c>
      <c r="C10" s="485">
        <v>0</v>
      </c>
      <c r="D10" s="448" t="s">
        <v>895</v>
      </c>
      <c r="E10" s="314" t="s">
        <v>942</v>
      </c>
      <c r="F10" s="313" t="s">
        <v>114</v>
      </c>
      <c r="G10" s="167" t="s">
        <v>895</v>
      </c>
      <c r="H10" s="167" t="s">
        <v>939</v>
      </c>
      <c r="I10" s="167" t="s">
        <v>940</v>
      </c>
      <c r="J10" s="167" t="s">
        <v>943</v>
      </c>
      <c r="K10" s="557" t="s">
        <v>944</v>
      </c>
      <c r="L10" s="162"/>
    </row>
    <row r="11" spans="1:13" ht="33.75" customHeight="1">
      <c r="A11" s="479"/>
      <c r="B11" s="473" t="s">
        <v>41</v>
      </c>
      <c r="C11" s="485">
        <v>0</v>
      </c>
      <c r="D11" s="448" t="s">
        <v>114</v>
      </c>
      <c r="E11" s="314" t="s">
        <v>945</v>
      </c>
      <c r="F11" s="313" t="s">
        <v>114</v>
      </c>
      <c r="G11" s="167" t="s">
        <v>946</v>
      </c>
      <c r="H11" s="167" t="s">
        <v>947</v>
      </c>
      <c r="I11" s="167" t="s">
        <v>940</v>
      </c>
      <c r="J11" s="167" t="s">
        <v>943</v>
      </c>
      <c r="K11" s="558" t="s">
        <v>948</v>
      </c>
      <c r="L11" s="162"/>
    </row>
    <row r="12" spans="1:13" ht="45" customHeight="1">
      <c r="A12" s="481" t="s">
        <v>949</v>
      </c>
      <c r="B12" s="475" t="s">
        <v>950</v>
      </c>
      <c r="C12" s="487">
        <v>0</v>
      </c>
      <c r="D12" s="451" t="s">
        <v>951</v>
      </c>
      <c r="E12" s="223" t="s">
        <v>952</v>
      </c>
      <c r="F12" s="196" t="s">
        <v>114</v>
      </c>
      <c r="G12" s="196" t="s">
        <v>953</v>
      </c>
      <c r="H12" s="196" t="s">
        <v>954</v>
      </c>
      <c r="I12" s="196" t="s">
        <v>934</v>
      </c>
      <c r="J12" s="167" t="s">
        <v>943</v>
      </c>
      <c r="K12" s="509" t="s">
        <v>955</v>
      </c>
      <c r="L12" s="222" t="s">
        <v>956</v>
      </c>
    </row>
    <row r="13" spans="1:13" ht="40.5" customHeight="1">
      <c r="A13" s="479" t="s">
        <v>116</v>
      </c>
      <c r="B13" s="473" t="s">
        <v>102</v>
      </c>
      <c r="C13" s="485">
        <v>1</v>
      </c>
      <c r="D13" s="448" t="s">
        <v>116</v>
      </c>
      <c r="E13" s="314" t="s">
        <v>116</v>
      </c>
      <c r="F13" s="313" t="s">
        <v>116</v>
      </c>
      <c r="G13" s="167" t="s">
        <v>116</v>
      </c>
      <c r="H13" s="167" t="s">
        <v>957</v>
      </c>
      <c r="I13" s="167" t="s">
        <v>958</v>
      </c>
      <c r="J13" s="167" t="s">
        <v>959</v>
      </c>
      <c r="K13" s="559" t="s">
        <v>960</v>
      </c>
      <c r="L13" s="162"/>
    </row>
    <row r="14" spans="1:13" ht="33" customHeight="1">
      <c r="A14" s="479" t="s">
        <v>961</v>
      </c>
      <c r="B14" s="473" t="s">
        <v>962</v>
      </c>
      <c r="C14" s="485">
        <v>2</v>
      </c>
      <c r="D14" s="447" t="s">
        <v>963</v>
      </c>
      <c r="E14" s="314" t="s">
        <v>964</v>
      </c>
      <c r="F14" s="313" t="s">
        <v>895</v>
      </c>
      <c r="G14" s="167" t="s">
        <v>895</v>
      </c>
      <c r="H14" s="167" t="s">
        <v>965</v>
      </c>
      <c r="I14" s="167" t="s">
        <v>958</v>
      </c>
      <c r="J14" s="197" t="s">
        <v>966</v>
      </c>
      <c r="K14" s="509" t="s">
        <v>967</v>
      </c>
      <c r="L14" s="162" t="s">
        <v>968</v>
      </c>
    </row>
    <row r="15" spans="1:13" s="367" customFormat="1" ht="38.25" customHeight="1">
      <c r="A15" s="478" t="s">
        <v>969</v>
      </c>
      <c r="B15" s="472" t="s">
        <v>970</v>
      </c>
      <c r="C15" s="484"/>
      <c r="D15" s="449">
        <v>45463</v>
      </c>
      <c r="E15" s="369" t="s">
        <v>971</v>
      </c>
      <c r="F15" s="361" t="s">
        <v>895</v>
      </c>
      <c r="G15" s="371" t="s">
        <v>895</v>
      </c>
      <c r="H15" s="371" t="s">
        <v>972</v>
      </c>
      <c r="I15" s="363" t="s">
        <v>958</v>
      </c>
      <c r="J15" s="363" t="s">
        <v>898</v>
      </c>
      <c r="K15" s="399" t="s">
        <v>973</v>
      </c>
      <c r="L15" s="370"/>
      <c r="M15" s="366"/>
    </row>
    <row r="16" spans="1:13" s="523" customFormat="1" ht="45" customHeight="1">
      <c r="A16" s="510"/>
      <c r="B16" s="511" t="s">
        <v>974</v>
      </c>
      <c r="C16" s="512">
        <v>3</v>
      </c>
      <c r="D16" s="513" t="s">
        <v>975</v>
      </c>
      <c r="E16" s="514" t="s">
        <v>976</v>
      </c>
      <c r="F16" s="515" t="s">
        <v>895</v>
      </c>
      <c r="G16" s="516" t="s">
        <v>977</v>
      </c>
      <c r="H16" s="517" t="s">
        <v>957</v>
      </c>
      <c r="I16" s="518" t="s">
        <v>934</v>
      </c>
      <c r="J16" s="519" t="s">
        <v>876</v>
      </c>
      <c r="K16" s="520" t="s">
        <v>978</v>
      </c>
      <c r="L16" s="521" t="s">
        <v>979</v>
      </c>
      <c r="M16" s="522"/>
    </row>
    <row r="17" spans="1:13" ht="33.75" customHeight="1">
      <c r="A17" s="482" t="s">
        <v>980</v>
      </c>
      <c r="B17" s="476" t="s">
        <v>99</v>
      </c>
      <c r="C17" s="485">
        <v>4</v>
      </c>
      <c r="D17" s="452" t="s">
        <v>981</v>
      </c>
      <c r="E17" s="193" t="s">
        <v>116</v>
      </c>
      <c r="F17" s="192" t="s">
        <v>114</v>
      </c>
      <c r="G17" s="193" t="s">
        <v>116</v>
      </c>
      <c r="H17" s="194" t="s">
        <v>982</v>
      </c>
      <c r="I17" s="192" t="s">
        <v>983</v>
      </c>
      <c r="J17" s="193" t="s">
        <v>966</v>
      </c>
      <c r="K17" s="560" t="s">
        <v>984</v>
      </c>
      <c r="L17" s="195"/>
    </row>
    <row r="18" spans="1:13" ht="31.5" customHeight="1">
      <c r="A18" s="482"/>
      <c r="B18" s="476" t="s">
        <v>103</v>
      </c>
      <c r="C18" s="485">
        <v>4</v>
      </c>
      <c r="D18" s="453">
        <v>45566</v>
      </c>
      <c r="E18" s="193" t="s">
        <v>985</v>
      </c>
      <c r="F18" s="192" t="s">
        <v>895</v>
      </c>
      <c r="G18" s="193" t="s">
        <v>895</v>
      </c>
      <c r="H18" s="194" t="s">
        <v>982</v>
      </c>
      <c r="I18" s="193" t="s">
        <v>986</v>
      </c>
      <c r="J18" s="193" t="s">
        <v>987</v>
      </c>
      <c r="K18" s="560" t="s">
        <v>988</v>
      </c>
      <c r="L18" s="195"/>
    </row>
    <row r="19" spans="1:13" s="394" customFormat="1" ht="31.5" customHeight="1">
      <c r="A19" s="534"/>
      <c r="B19" s="474" t="s">
        <v>989</v>
      </c>
      <c r="C19" s="486">
        <v>5</v>
      </c>
      <c r="D19" s="536" t="s">
        <v>116</v>
      </c>
      <c r="E19" s="537" t="s">
        <v>990</v>
      </c>
      <c r="F19" s="537" t="s">
        <v>895</v>
      </c>
      <c r="G19" s="537" t="s">
        <v>895</v>
      </c>
      <c r="H19" s="539" t="s">
        <v>991</v>
      </c>
      <c r="I19" s="537" t="s">
        <v>986</v>
      </c>
      <c r="J19" s="537" t="s">
        <v>921</v>
      </c>
      <c r="K19" s="561" t="s">
        <v>992</v>
      </c>
      <c r="L19" s="540" t="s">
        <v>993</v>
      </c>
      <c r="M19" s="393"/>
    </row>
    <row r="20" spans="1:13" ht="32.25" customHeight="1">
      <c r="A20" s="479" t="s">
        <v>994</v>
      </c>
      <c r="B20" s="56" t="s">
        <v>995</v>
      </c>
      <c r="C20" s="485">
        <v>6</v>
      </c>
      <c r="D20" s="454" t="s">
        <v>116</v>
      </c>
      <c r="E20" s="166" t="s">
        <v>116</v>
      </c>
      <c r="F20" s="165" t="s">
        <v>114</v>
      </c>
      <c r="G20" s="177" t="s">
        <v>996</v>
      </c>
      <c r="H20" s="166" t="s">
        <v>997</v>
      </c>
      <c r="I20" s="165" t="s">
        <v>116</v>
      </c>
      <c r="J20" s="167" t="s">
        <v>904</v>
      </c>
      <c r="K20" s="177" t="s">
        <v>998</v>
      </c>
      <c r="L20" s="162" t="s">
        <v>999</v>
      </c>
    </row>
    <row r="21" spans="1:13" ht="32.25" customHeight="1">
      <c r="A21" s="479" t="s">
        <v>1000</v>
      </c>
      <c r="B21" s="473" t="s">
        <v>1001</v>
      </c>
      <c r="C21" s="485">
        <v>6</v>
      </c>
      <c r="D21" s="454" t="s">
        <v>116</v>
      </c>
      <c r="E21" s="166" t="s">
        <v>116</v>
      </c>
      <c r="F21" s="165" t="s">
        <v>114</v>
      </c>
      <c r="G21" s="177" t="s">
        <v>996</v>
      </c>
      <c r="H21" s="166" t="s">
        <v>997</v>
      </c>
      <c r="I21" s="165" t="s">
        <v>116</v>
      </c>
      <c r="J21" s="167" t="s">
        <v>904</v>
      </c>
      <c r="K21" s="177" t="s">
        <v>1002</v>
      </c>
    </row>
    <row r="22" spans="1:13" s="394" customFormat="1" ht="30.75" customHeight="1">
      <c r="A22" s="534"/>
      <c r="B22" s="535" t="s">
        <v>105</v>
      </c>
      <c r="C22" s="486">
        <v>7</v>
      </c>
      <c r="D22" s="536" t="s">
        <v>116</v>
      </c>
      <c r="E22" s="537" t="s">
        <v>1003</v>
      </c>
      <c r="F22" s="537" t="s">
        <v>895</v>
      </c>
      <c r="G22" s="538" t="s">
        <v>895</v>
      </c>
      <c r="H22" s="539" t="s">
        <v>1004</v>
      </c>
      <c r="I22" s="391" t="s">
        <v>940</v>
      </c>
      <c r="J22" s="537" t="s">
        <v>921</v>
      </c>
      <c r="K22" s="561" t="s">
        <v>1005</v>
      </c>
      <c r="L22" s="392" t="s">
        <v>1006</v>
      </c>
      <c r="M22" s="393"/>
    </row>
    <row r="23" spans="1:13" s="523" customFormat="1" ht="51" customHeight="1">
      <c r="A23" s="524" t="s">
        <v>1007</v>
      </c>
      <c r="B23" s="511" t="s">
        <v>1008</v>
      </c>
      <c r="C23" s="512">
        <v>8</v>
      </c>
      <c r="D23" s="525" t="s">
        <v>1003</v>
      </c>
      <c r="E23" s="526" t="s">
        <v>116</v>
      </c>
      <c r="F23" s="527" t="s">
        <v>895</v>
      </c>
      <c r="G23" s="528" t="s">
        <v>1009</v>
      </c>
      <c r="H23" s="527" t="s">
        <v>896</v>
      </c>
      <c r="I23" s="519" t="s">
        <v>958</v>
      </c>
      <c r="J23" s="519" t="s">
        <v>1010</v>
      </c>
      <c r="K23" s="562" t="s">
        <v>1011</v>
      </c>
      <c r="L23" s="529"/>
      <c r="M23" s="522"/>
    </row>
    <row r="24" spans="1:13" s="394" customFormat="1" ht="37.5" customHeight="1">
      <c r="A24" s="480" t="s">
        <v>1012</v>
      </c>
      <c r="B24" s="474" t="s">
        <v>33</v>
      </c>
      <c r="C24" s="486">
        <v>9</v>
      </c>
      <c r="D24" s="530">
        <v>45492</v>
      </c>
      <c r="E24" s="531" t="s">
        <v>1013</v>
      </c>
      <c r="F24" s="532" t="s">
        <v>895</v>
      </c>
      <c r="G24" s="533" t="s">
        <v>895</v>
      </c>
      <c r="H24" s="531" t="s">
        <v>972</v>
      </c>
      <c r="I24" s="391" t="s">
        <v>958</v>
      </c>
      <c r="J24" s="391" t="s">
        <v>921</v>
      </c>
      <c r="K24" s="508" t="s">
        <v>1014</v>
      </c>
      <c r="L24" s="392" t="s">
        <v>1015</v>
      </c>
      <c r="M24" s="393"/>
    </row>
    <row r="25" spans="1:13" s="367" customFormat="1" ht="60" customHeight="1">
      <c r="A25" s="478" t="s">
        <v>1016</v>
      </c>
      <c r="B25" s="472" t="s">
        <v>1017</v>
      </c>
      <c r="C25" s="484">
        <v>10</v>
      </c>
      <c r="D25" s="541" t="s">
        <v>1018</v>
      </c>
      <c r="E25" s="371" t="s">
        <v>116</v>
      </c>
      <c r="F25" s="364" t="s">
        <v>895</v>
      </c>
      <c r="G25" s="368" t="s">
        <v>1019</v>
      </c>
      <c r="H25" s="363" t="s">
        <v>919</v>
      </c>
      <c r="I25" s="363" t="s">
        <v>116</v>
      </c>
      <c r="J25" s="363" t="s">
        <v>871</v>
      </c>
      <c r="K25" s="368" t="s">
        <v>1020</v>
      </c>
      <c r="L25" s="365"/>
      <c r="M25" s="366"/>
    </row>
    <row r="26" spans="1:13" ht="24" customHeight="1">
      <c r="A26" s="479" t="s">
        <v>1021</v>
      </c>
      <c r="B26" s="473" t="s">
        <v>35</v>
      </c>
      <c r="C26" s="485">
        <v>11</v>
      </c>
      <c r="D26" s="454" t="s">
        <v>1022</v>
      </c>
      <c r="E26" s="166" t="s">
        <v>976</v>
      </c>
      <c r="F26" s="165" t="s">
        <v>895</v>
      </c>
      <c r="G26" s="177" t="s">
        <v>1023</v>
      </c>
      <c r="H26" s="167" t="s">
        <v>1004</v>
      </c>
      <c r="I26" s="167" t="s">
        <v>116</v>
      </c>
      <c r="J26" s="167" t="s">
        <v>1024</v>
      </c>
      <c r="K26" s="177" t="s">
        <v>1025</v>
      </c>
      <c r="L26" s="162"/>
    </row>
    <row r="27" spans="1:13" ht="41.25" customHeight="1">
      <c r="A27" s="479"/>
      <c r="B27" s="473" t="s">
        <v>1026</v>
      </c>
      <c r="C27" s="485">
        <v>12</v>
      </c>
      <c r="D27" s="454" t="s">
        <v>116</v>
      </c>
      <c r="E27" s="166" t="s">
        <v>116</v>
      </c>
      <c r="F27" s="165" t="s">
        <v>114</v>
      </c>
      <c r="G27" s="177" t="s">
        <v>1027</v>
      </c>
      <c r="H27" s="167" t="s">
        <v>911</v>
      </c>
      <c r="I27" s="167" t="s">
        <v>116</v>
      </c>
      <c r="J27" s="167" t="s">
        <v>1010</v>
      </c>
      <c r="K27" s="177" t="s">
        <v>1028</v>
      </c>
      <c r="L27" s="162"/>
    </row>
    <row r="28" spans="1:13" s="553" customFormat="1" ht="44.25" customHeight="1">
      <c r="A28" s="542" t="s">
        <v>1029</v>
      </c>
      <c r="B28" s="543" t="s">
        <v>1030</v>
      </c>
      <c r="C28" s="544">
        <v>13</v>
      </c>
      <c r="D28" s="545" t="s">
        <v>1031</v>
      </c>
      <c r="E28" s="546" t="s">
        <v>1032</v>
      </c>
      <c r="F28" s="547" t="s">
        <v>895</v>
      </c>
      <c r="G28" s="548" t="s">
        <v>1033</v>
      </c>
      <c r="H28" s="549" t="s">
        <v>965</v>
      </c>
      <c r="I28" s="549" t="s">
        <v>213</v>
      </c>
      <c r="J28" s="549" t="s">
        <v>1034</v>
      </c>
      <c r="K28" s="550" t="s">
        <v>1035</v>
      </c>
      <c r="L28" s="551"/>
      <c r="M28" s="552"/>
    </row>
    <row r="29" spans="1:13" s="553" customFormat="1" ht="86.25" customHeight="1">
      <c r="A29" s="554" t="s">
        <v>1036</v>
      </c>
      <c r="B29" s="555" t="s">
        <v>29</v>
      </c>
      <c r="C29" s="544">
        <v>14</v>
      </c>
      <c r="D29" s="545" t="s">
        <v>1037</v>
      </c>
      <c r="E29" s="546" t="s">
        <v>116</v>
      </c>
      <c r="F29" s="547" t="s">
        <v>895</v>
      </c>
      <c r="G29" s="548" t="s">
        <v>1038</v>
      </c>
      <c r="H29" s="546" t="s">
        <v>965</v>
      </c>
      <c r="I29" s="549" t="s">
        <v>958</v>
      </c>
      <c r="J29" s="549" t="s">
        <v>876</v>
      </c>
      <c r="K29" s="548" t="s">
        <v>1039</v>
      </c>
      <c r="L29" s="551"/>
      <c r="M29" s="552"/>
    </row>
    <row r="30" spans="1:13">
      <c r="B30" s="556" t="s">
        <v>1040</v>
      </c>
    </row>
  </sheetData>
  <autoFilter ref="A1:M1" xr:uid="{4BDFE136-0D12-4912-B3F7-6BD82506845E}"/>
  <hyperlinks>
    <hyperlink ref="E12" r:id="rId1" xr:uid="{50BB9468-BF59-4996-BBDF-81E4CC172A7A}"/>
  </hyperlinks>
  <pageMargins left="0.7" right="0.7" top="0.75" bottom="0.75" header="0.3" footer="0.3"/>
  <headerFooter>
    <oddFooter xml:space="preserve">&amp;L_x000D_&amp;1#&amp;"Calibri"&amp;10&amp;K000000 Classified as C2 - General Business </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16C9-60F2-4ABB-8002-BF89AE94E96B}">
  <dimension ref="A1:K26"/>
  <sheetViews>
    <sheetView workbookViewId="0">
      <selection activeCell="B2" sqref="B2"/>
    </sheetView>
  </sheetViews>
  <sheetFormatPr defaultColWidth="9.140625" defaultRowHeight="13.5"/>
  <cols>
    <col min="1" max="1" width="31" style="657" customWidth="1"/>
    <col min="2" max="2" width="26.85546875" style="657" customWidth="1"/>
    <col min="3" max="10" width="20.140625" style="658" customWidth="1"/>
    <col min="11" max="11" width="23" style="659" customWidth="1"/>
    <col min="12" max="16384" width="9.140625" style="659"/>
  </cols>
  <sheetData>
    <row r="1" spans="1:11" s="656" customFormat="1" ht="39.75" customHeight="1">
      <c r="A1" s="661" t="s">
        <v>1041</v>
      </c>
      <c r="B1" s="662" t="s">
        <v>1042</v>
      </c>
      <c r="C1" s="662" t="s">
        <v>1043</v>
      </c>
      <c r="D1" s="662" t="s">
        <v>1044</v>
      </c>
      <c r="E1" s="662" t="s">
        <v>1045</v>
      </c>
      <c r="F1" s="662" t="s">
        <v>1046</v>
      </c>
      <c r="G1" s="662" t="s">
        <v>1047</v>
      </c>
      <c r="H1" s="662" t="s">
        <v>1048</v>
      </c>
      <c r="I1" s="662" t="s">
        <v>1049</v>
      </c>
      <c r="J1" s="662" t="s">
        <v>1050</v>
      </c>
    </row>
    <row r="2" spans="1:11" ht="44.25" customHeight="1">
      <c r="A2" s="663" t="s">
        <v>219</v>
      </c>
      <c r="B2" s="664">
        <v>0.9</v>
      </c>
      <c r="C2" s="665" t="s">
        <v>1051</v>
      </c>
      <c r="D2" s="665" t="s">
        <v>1051</v>
      </c>
      <c r="E2" s="665" t="s">
        <v>1051</v>
      </c>
      <c r="F2" s="665" t="s">
        <v>1051</v>
      </c>
      <c r="G2" s="665" t="s">
        <v>1051</v>
      </c>
      <c r="H2" s="665" t="s">
        <v>1051</v>
      </c>
      <c r="I2" s="665" t="s">
        <v>1052</v>
      </c>
      <c r="J2" s="665" t="s">
        <v>1052</v>
      </c>
    </row>
    <row r="3" spans="1:11" ht="40.5">
      <c r="A3" s="663" t="s">
        <v>221</v>
      </c>
      <c r="B3" s="664">
        <v>0.9</v>
      </c>
      <c r="C3" s="665" t="s">
        <v>1053</v>
      </c>
      <c r="D3" s="665" t="s">
        <v>1053</v>
      </c>
      <c r="E3" s="665" t="s">
        <v>1053</v>
      </c>
      <c r="F3" s="665" t="s">
        <v>1053</v>
      </c>
      <c r="G3" s="665" t="s">
        <v>1054</v>
      </c>
      <c r="H3" s="665" t="s">
        <v>1054</v>
      </c>
      <c r="I3" s="665" t="s">
        <v>1054</v>
      </c>
      <c r="J3" s="665" t="s">
        <v>1054</v>
      </c>
    </row>
    <row r="4" spans="1:11">
      <c r="A4" s="663" t="s">
        <v>286</v>
      </c>
      <c r="B4" s="664">
        <v>0.5</v>
      </c>
      <c r="C4" s="665" t="s">
        <v>122</v>
      </c>
      <c r="D4" s="665" t="s">
        <v>122</v>
      </c>
      <c r="E4" s="665" t="s">
        <v>122</v>
      </c>
      <c r="F4" s="665" t="s">
        <v>122</v>
      </c>
      <c r="G4" s="665" t="s">
        <v>122</v>
      </c>
      <c r="H4" s="665" t="s">
        <v>1055</v>
      </c>
      <c r="I4" s="665" t="s">
        <v>1055</v>
      </c>
      <c r="J4" s="665" t="s">
        <v>1055</v>
      </c>
    </row>
    <row r="5" spans="1:11">
      <c r="A5" s="663" t="s">
        <v>1056</v>
      </c>
      <c r="B5" s="663"/>
      <c r="C5" s="665" t="s">
        <v>1057</v>
      </c>
      <c r="D5" s="665" t="s">
        <v>1057</v>
      </c>
      <c r="E5" s="665" t="s">
        <v>114</v>
      </c>
      <c r="F5" s="665" t="s">
        <v>114</v>
      </c>
      <c r="G5" s="665" t="s">
        <v>114</v>
      </c>
      <c r="H5" s="665" t="s">
        <v>114</v>
      </c>
      <c r="I5" s="665" t="s">
        <v>114</v>
      </c>
      <c r="J5" s="665" t="s">
        <v>114</v>
      </c>
    </row>
    <row r="6" spans="1:11">
      <c r="A6" s="663" t="s">
        <v>1058</v>
      </c>
      <c r="B6" s="663"/>
      <c r="C6" s="665" t="s">
        <v>114</v>
      </c>
      <c r="D6" s="665" t="s">
        <v>114</v>
      </c>
      <c r="E6" s="665" t="s">
        <v>114</v>
      </c>
      <c r="F6" s="665" t="s">
        <v>114</v>
      </c>
      <c r="G6" s="665" t="s">
        <v>114</v>
      </c>
      <c r="H6" s="665" t="s">
        <v>114</v>
      </c>
      <c r="I6" s="665" t="s">
        <v>114</v>
      </c>
      <c r="J6" s="665" t="s">
        <v>114</v>
      </c>
    </row>
    <row r="7" spans="1:11">
      <c r="A7" s="663" t="s">
        <v>1059</v>
      </c>
      <c r="B7" s="663"/>
      <c r="C7" s="665" t="s">
        <v>114</v>
      </c>
      <c r="D7" s="665" t="s">
        <v>114</v>
      </c>
      <c r="E7" s="665" t="s">
        <v>114</v>
      </c>
      <c r="F7" s="665" t="s">
        <v>114</v>
      </c>
      <c r="G7" s="665" t="s">
        <v>114</v>
      </c>
      <c r="H7" s="665" t="s">
        <v>114</v>
      </c>
      <c r="I7" s="665" t="s">
        <v>114</v>
      </c>
      <c r="J7" s="665" t="s">
        <v>114</v>
      </c>
    </row>
    <row r="8" spans="1:11" ht="40.5">
      <c r="A8" s="663" t="s">
        <v>249</v>
      </c>
      <c r="B8" s="664">
        <v>0.8</v>
      </c>
      <c r="C8" s="665"/>
      <c r="D8" s="665" t="s">
        <v>1060</v>
      </c>
      <c r="E8" s="665" t="s">
        <v>1060</v>
      </c>
      <c r="F8" s="665" t="s">
        <v>1061</v>
      </c>
      <c r="G8" s="665" t="s">
        <v>1062</v>
      </c>
      <c r="H8" s="665" t="s">
        <v>1062</v>
      </c>
      <c r="I8" s="665" t="s">
        <v>1055</v>
      </c>
      <c r="J8" s="665" t="s">
        <v>1055</v>
      </c>
    </row>
    <row r="9" spans="1:11">
      <c r="A9" s="666" t="s">
        <v>322</v>
      </c>
      <c r="B9" s="666"/>
      <c r="C9" s="665" t="s">
        <v>1063</v>
      </c>
      <c r="D9" s="665" t="s">
        <v>1063</v>
      </c>
      <c r="E9" s="665" t="s">
        <v>1063</v>
      </c>
      <c r="F9" s="665" t="s">
        <v>1063</v>
      </c>
      <c r="G9" s="665" t="s">
        <v>1063</v>
      </c>
      <c r="H9" s="665" t="s">
        <v>1063</v>
      </c>
      <c r="I9" s="665" t="s">
        <v>1063</v>
      </c>
      <c r="J9" s="665" t="s">
        <v>1063</v>
      </c>
    </row>
    <row r="10" spans="1:11" ht="27">
      <c r="A10" s="667" t="s">
        <v>213</v>
      </c>
      <c r="B10" s="668">
        <v>1</v>
      </c>
      <c r="C10" s="665" t="s">
        <v>1064</v>
      </c>
      <c r="D10" s="665" t="s">
        <v>1065</v>
      </c>
      <c r="E10" s="665" t="s">
        <v>1065</v>
      </c>
      <c r="F10" s="665" t="s">
        <v>1065</v>
      </c>
      <c r="G10" s="665" t="s">
        <v>1065</v>
      </c>
      <c r="H10" s="665" t="s">
        <v>1065</v>
      </c>
      <c r="I10" s="665" t="s">
        <v>1066</v>
      </c>
      <c r="J10" s="665" t="s">
        <v>1066</v>
      </c>
    </row>
    <row r="11" spans="1:11" ht="63" customHeight="1">
      <c r="A11" s="667" t="s">
        <v>216</v>
      </c>
      <c r="B11" s="668" t="s">
        <v>1067</v>
      </c>
      <c r="C11" s="665" t="s">
        <v>1068</v>
      </c>
      <c r="D11" s="665" t="s">
        <v>1068</v>
      </c>
      <c r="E11" s="665" t="s">
        <v>1069</v>
      </c>
      <c r="F11" s="665" t="s">
        <v>1069</v>
      </c>
      <c r="G11" s="669" t="s">
        <v>1070</v>
      </c>
      <c r="H11" s="669" t="s">
        <v>1070</v>
      </c>
      <c r="I11" s="669" t="s">
        <v>1070</v>
      </c>
      <c r="J11" s="669" t="s">
        <v>1070</v>
      </c>
      <c r="K11" s="660" t="s">
        <v>1071</v>
      </c>
    </row>
    <row r="12" spans="1:11">
      <c r="A12" s="667" t="s">
        <v>1072</v>
      </c>
      <c r="B12" s="667"/>
      <c r="C12" s="665" t="s">
        <v>114</v>
      </c>
      <c r="D12" s="665" t="s">
        <v>114</v>
      </c>
      <c r="E12" s="665" t="s">
        <v>114</v>
      </c>
      <c r="F12" s="665" t="s">
        <v>114</v>
      </c>
      <c r="G12" s="665" t="s">
        <v>114</v>
      </c>
      <c r="H12" s="665" t="s">
        <v>114</v>
      </c>
      <c r="I12" s="665" t="s">
        <v>114</v>
      </c>
      <c r="J12" s="665" t="s">
        <v>114</v>
      </c>
    </row>
    <row r="16" spans="1:11">
      <c r="A16" s="657" t="s">
        <v>1073</v>
      </c>
    </row>
    <row r="17" spans="1:2">
      <c r="A17" s="657" t="s">
        <v>1074</v>
      </c>
    </row>
    <row r="18" spans="1:2">
      <c r="A18" s="657" t="s">
        <v>1075</v>
      </c>
      <c r="B18" s="657" t="s">
        <v>195</v>
      </c>
    </row>
    <row r="19" spans="1:2">
      <c r="A19" s="657" t="s">
        <v>1076</v>
      </c>
    </row>
    <row r="20" spans="1:2">
      <c r="A20" s="657" t="s">
        <v>1077</v>
      </c>
      <c r="B20" s="657" t="s">
        <v>216</v>
      </c>
    </row>
    <row r="21" spans="1:2">
      <c r="A21" s="657" t="s">
        <v>1078</v>
      </c>
    </row>
    <row r="22" spans="1:2">
      <c r="A22" s="657" t="s">
        <v>1079</v>
      </c>
      <c r="B22" s="657" t="s">
        <v>1080</v>
      </c>
    </row>
    <row r="23" spans="1:2">
      <c r="A23" s="657" t="s">
        <v>36</v>
      </c>
      <c r="B23" s="657" t="s">
        <v>1080</v>
      </c>
    </row>
    <row r="24" spans="1:2">
      <c r="A24" s="657" t="s">
        <v>1081</v>
      </c>
    </row>
    <row r="25" spans="1:2">
      <c r="A25" s="657" t="s">
        <v>1082</v>
      </c>
    </row>
    <row r="26" spans="1:2">
      <c r="A26" s="657" t="s">
        <v>1083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10CD-4CA0-4CC2-8AF8-A7D8680535BA}">
  <dimension ref="A1:O71"/>
  <sheetViews>
    <sheetView workbookViewId="0">
      <pane xSplit="2" ySplit="2" topLeftCell="C47" activePane="bottomRight" state="frozen"/>
      <selection pane="bottomRight" activeCell="K73" sqref="K73"/>
      <selection pane="bottomLeft"/>
      <selection pane="topRight"/>
    </sheetView>
  </sheetViews>
  <sheetFormatPr defaultColWidth="8.85546875" defaultRowHeight="12"/>
  <cols>
    <col min="1" max="1" width="9.42578125" style="120" customWidth="1"/>
    <col min="2" max="2" width="52" style="217" customWidth="1"/>
    <col min="3" max="3" width="9.140625" style="29" customWidth="1"/>
    <col min="4" max="4" width="23.28515625" style="29" customWidth="1"/>
    <col min="5" max="5" width="23" style="30" customWidth="1"/>
    <col min="6" max="6" width="17.140625" style="32" customWidth="1"/>
    <col min="7" max="7" width="13.28515625" style="31" customWidth="1"/>
    <col min="8" max="12" width="8.85546875" style="29"/>
    <col min="13" max="13" width="8.85546875" style="420"/>
    <col min="14" max="14" width="51" style="676" customWidth="1"/>
    <col min="15" max="15" width="24.85546875" style="29" customWidth="1"/>
    <col min="16" max="16384" width="8.85546875" style="28"/>
  </cols>
  <sheetData>
    <row r="1" spans="1:15">
      <c r="A1" s="33"/>
      <c r="H1" s="1141" t="s">
        <v>1084</v>
      </c>
      <c r="I1" s="1141"/>
      <c r="J1" s="1141"/>
      <c r="K1" s="1141"/>
      <c r="L1" s="1141"/>
    </row>
    <row r="2" spans="1:15" s="105" customFormat="1" ht="40.5" customHeight="1">
      <c r="A2" s="219" t="s">
        <v>879</v>
      </c>
      <c r="B2" s="218" t="s">
        <v>880</v>
      </c>
      <c r="C2" s="218" t="s">
        <v>881</v>
      </c>
      <c r="D2" s="218" t="s">
        <v>1085</v>
      </c>
      <c r="E2" s="218" t="s">
        <v>1086</v>
      </c>
      <c r="F2" s="218" t="s">
        <v>1087</v>
      </c>
      <c r="G2" s="218" t="s">
        <v>1088</v>
      </c>
      <c r="H2" s="218" t="s">
        <v>1089</v>
      </c>
      <c r="I2" s="218" t="s">
        <v>1090</v>
      </c>
      <c r="J2" s="218" t="s">
        <v>1091</v>
      </c>
      <c r="K2" s="218" t="s">
        <v>1092</v>
      </c>
      <c r="L2" s="218" t="s">
        <v>1093</v>
      </c>
      <c r="M2" s="414" t="s">
        <v>1094</v>
      </c>
      <c r="N2" s="218" t="s">
        <v>891</v>
      </c>
      <c r="O2" s="218" t="s">
        <v>1095</v>
      </c>
    </row>
    <row r="3" spans="1:15" s="588" customFormat="1">
      <c r="A3" s="276"/>
      <c r="B3" s="422" t="s">
        <v>1096</v>
      </c>
      <c r="C3" s="256">
        <v>2</v>
      </c>
      <c r="D3" s="624" t="s">
        <v>1097</v>
      </c>
      <c r="E3" s="256" t="s">
        <v>965</v>
      </c>
      <c r="F3" s="422" t="s">
        <v>895</v>
      </c>
      <c r="G3" s="584" t="s">
        <v>895</v>
      </c>
      <c r="H3" s="255">
        <v>40</v>
      </c>
      <c r="I3" s="255">
        <v>0</v>
      </c>
      <c r="J3" s="255">
        <v>20</v>
      </c>
      <c r="K3" s="255">
        <v>30</v>
      </c>
      <c r="L3" s="255">
        <v>0</v>
      </c>
      <c r="M3" s="585"/>
      <c r="N3" s="586"/>
      <c r="O3" s="587"/>
    </row>
    <row r="4" spans="1:15" s="589" customFormat="1">
      <c r="A4" s="276"/>
      <c r="B4" s="422" t="s">
        <v>970</v>
      </c>
      <c r="C4" s="256">
        <v>3</v>
      </c>
      <c r="D4" s="624" t="s">
        <v>1097</v>
      </c>
      <c r="E4" s="256" t="s">
        <v>972</v>
      </c>
      <c r="F4" s="422" t="s">
        <v>895</v>
      </c>
      <c r="G4" s="584" t="s">
        <v>895</v>
      </c>
      <c r="H4" s="255">
        <v>31</v>
      </c>
      <c r="I4" s="255">
        <v>0</v>
      </c>
      <c r="J4" s="255">
        <v>17</v>
      </c>
      <c r="K4" s="255">
        <v>20</v>
      </c>
      <c r="L4" s="255">
        <v>8</v>
      </c>
      <c r="M4" s="585"/>
      <c r="N4" s="422"/>
      <c r="O4" s="255"/>
    </row>
    <row r="5" spans="1:15" s="589" customFormat="1">
      <c r="A5" s="276"/>
      <c r="B5" s="422" t="s">
        <v>1098</v>
      </c>
      <c r="C5" s="256">
        <v>7</v>
      </c>
      <c r="D5" s="624" t="s">
        <v>1097</v>
      </c>
      <c r="E5" s="256" t="s">
        <v>896</v>
      </c>
      <c r="F5" s="422" t="s">
        <v>895</v>
      </c>
      <c r="G5" s="584" t="s">
        <v>895</v>
      </c>
      <c r="H5" s="255">
        <v>41</v>
      </c>
      <c r="I5" s="255">
        <v>60</v>
      </c>
      <c r="J5" s="255">
        <v>15</v>
      </c>
      <c r="K5" s="255">
        <v>75</v>
      </c>
      <c r="L5" s="255">
        <v>26</v>
      </c>
      <c r="M5" s="585">
        <v>10</v>
      </c>
      <c r="N5" s="422"/>
      <c r="O5" s="255"/>
    </row>
    <row r="6" spans="1:15" s="589" customFormat="1">
      <c r="A6" s="276"/>
      <c r="B6" s="422" t="s">
        <v>1099</v>
      </c>
      <c r="C6" s="256">
        <v>0</v>
      </c>
      <c r="D6" s="625" t="s">
        <v>1097</v>
      </c>
      <c r="E6" s="256" t="s">
        <v>1100</v>
      </c>
      <c r="F6" s="422" t="s">
        <v>895</v>
      </c>
      <c r="G6" s="584" t="s">
        <v>895</v>
      </c>
      <c r="H6" s="255">
        <v>25</v>
      </c>
      <c r="I6" s="255">
        <v>10</v>
      </c>
      <c r="J6" s="255">
        <v>2</v>
      </c>
      <c r="K6" s="255">
        <v>0</v>
      </c>
      <c r="L6" s="255">
        <v>15</v>
      </c>
      <c r="M6" s="585">
        <v>1</v>
      </c>
      <c r="N6" s="422"/>
      <c r="O6" s="255"/>
    </row>
    <row r="7" spans="1:15" s="589" customFormat="1">
      <c r="A7" s="276"/>
      <c r="B7" s="422" t="s">
        <v>1101</v>
      </c>
      <c r="C7" s="256">
        <v>9</v>
      </c>
      <c r="D7" s="624" t="s">
        <v>1097</v>
      </c>
      <c r="E7" s="256" t="s">
        <v>919</v>
      </c>
      <c r="F7" s="422" t="s">
        <v>895</v>
      </c>
      <c r="G7" s="584" t="s">
        <v>895</v>
      </c>
      <c r="H7" s="255">
        <v>65</v>
      </c>
      <c r="I7" s="255">
        <v>0</v>
      </c>
      <c r="J7" s="255">
        <v>19</v>
      </c>
      <c r="K7" s="255">
        <v>75</v>
      </c>
      <c r="L7" s="255">
        <v>30</v>
      </c>
      <c r="M7" s="585"/>
      <c r="N7" s="422"/>
      <c r="O7" s="255"/>
    </row>
    <row r="8" spans="1:15" s="589" customFormat="1">
      <c r="A8" s="276"/>
      <c r="B8" s="422" t="s">
        <v>29</v>
      </c>
      <c r="C8" s="256">
        <v>5</v>
      </c>
      <c r="D8" s="624" t="s">
        <v>1097</v>
      </c>
      <c r="E8" s="256" t="s">
        <v>965</v>
      </c>
      <c r="F8" s="422" t="s">
        <v>895</v>
      </c>
      <c r="G8" s="584" t="s">
        <v>895</v>
      </c>
      <c r="H8" s="255">
        <v>70</v>
      </c>
      <c r="I8" s="255">
        <v>0</v>
      </c>
      <c r="J8" s="255">
        <v>17</v>
      </c>
      <c r="K8" s="255">
        <v>50</v>
      </c>
      <c r="L8" s="255">
        <v>37</v>
      </c>
      <c r="M8" s="585"/>
      <c r="N8" s="422"/>
      <c r="O8" s="255"/>
    </row>
    <row r="9" spans="1:15" s="699" customFormat="1">
      <c r="A9" s="692"/>
      <c r="B9" s="693" t="s">
        <v>1102</v>
      </c>
      <c r="C9" s="694">
        <v>11</v>
      </c>
      <c r="D9" s="695" t="s">
        <v>1097</v>
      </c>
      <c r="E9" s="694" t="s">
        <v>1004</v>
      </c>
      <c r="F9" s="693" t="s">
        <v>895</v>
      </c>
      <c r="G9" s="696" t="s">
        <v>895</v>
      </c>
      <c r="H9" s="697">
        <v>0</v>
      </c>
      <c r="I9" s="697">
        <v>0</v>
      </c>
      <c r="J9" s="697">
        <v>25</v>
      </c>
      <c r="K9" s="697">
        <v>15</v>
      </c>
      <c r="L9" s="697">
        <v>0</v>
      </c>
      <c r="M9" s="698"/>
      <c r="N9" s="693"/>
      <c r="O9" s="697"/>
    </row>
    <row r="10" spans="1:15" s="589" customFormat="1">
      <c r="A10" s="1143"/>
      <c r="B10" s="1142" t="s">
        <v>1103</v>
      </c>
      <c r="C10" s="255">
        <v>0</v>
      </c>
      <c r="D10" s="626" t="s">
        <v>1104</v>
      </c>
      <c r="E10" s="256" t="s">
        <v>896</v>
      </c>
      <c r="F10" s="276" t="s">
        <v>895</v>
      </c>
      <c r="G10" s="584" t="s">
        <v>895</v>
      </c>
      <c r="H10" s="255">
        <v>5</v>
      </c>
      <c r="I10" s="255">
        <v>10</v>
      </c>
      <c r="J10" s="255">
        <v>6</v>
      </c>
      <c r="K10" s="255">
        <v>4</v>
      </c>
      <c r="L10" s="255" t="s">
        <v>114</v>
      </c>
      <c r="M10" s="590">
        <v>5</v>
      </c>
      <c r="N10" s="422"/>
      <c r="O10" s="255"/>
    </row>
    <row r="11" spans="1:15" s="589" customFormat="1">
      <c r="A11" s="1143"/>
      <c r="B11" s="1142"/>
      <c r="C11" s="255">
        <v>0</v>
      </c>
      <c r="D11" s="624" t="s">
        <v>1105</v>
      </c>
      <c r="E11" s="256" t="s">
        <v>896</v>
      </c>
      <c r="F11" s="276" t="s">
        <v>895</v>
      </c>
      <c r="G11" s="591" t="s">
        <v>895</v>
      </c>
      <c r="H11" s="255">
        <v>0</v>
      </c>
      <c r="I11" s="255">
        <v>66</v>
      </c>
      <c r="J11" s="255" t="s">
        <v>114</v>
      </c>
      <c r="K11" s="255" t="s">
        <v>114</v>
      </c>
      <c r="L11" s="255">
        <v>15</v>
      </c>
      <c r="M11" s="585" t="s">
        <v>114</v>
      </c>
      <c r="N11" s="422"/>
      <c r="O11" s="255"/>
    </row>
    <row r="12" spans="1:15" s="260" customFormat="1">
      <c r="A12" s="259"/>
      <c r="B12" s="276" t="s">
        <v>995</v>
      </c>
      <c r="C12" s="255">
        <v>6</v>
      </c>
      <c r="D12" s="626" t="s">
        <v>1106</v>
      </c>
      <c r="E12" s="592" t="s">
        <v>997</v>
      </c>
      <c r="F12" s="276" t="s">
        <v>895</v>
      </c>
      <c r="G12" s="591" t="s">
        <v>895</v>
      </c>
      <c r="H12" s="255">
        <v>700</v>
      </c>
      <c r="I12" s="255">
        <v>300</v>
      </c>
      <c r="J12" s="255">
        <v>70</v>
      </c>
      <c r="K12" s="255"/>
      <c r="L12" s="255">
        <v>200</v>
      </c>
      <c r="M12" s="415"/>
      <c r="N12" s="422"/>
      <c r="O12" s="255"/>
    </row>
    <row r="13" spans="1:15" s="260" customFormat="1" ht="24">
      <c r="A13" s="259"/>
      <c r="B13" s="276" t="s">
        <v>1107</v>
      </c>
      <c r="C13" s="255" t="s">
        <v>1108</v>
      </c>
      <c r="D13" s="626" t="s">
        <v>1106</v>
      </c>
      <c r="E13" s="592" t="s">
        <v>997</v>
      </c>
      <c r="F13" s="276" t="s">
        <v>895</v>
      </c>
      <c r="G13" s="591" t="s">
        <v>895</v>
      </c>
      <c r="H13" s="255"/>
      <c r="I13" s="255"/>
      <c r="J13" s="255"/>
      <c r="K13" s="255"/>
      <c r="L13" s="255"/>
      <c r="M13" s="415"/>
      <c r="N13" s="422"/>
      <c r="O13" s="255"/>
    </row>
    <row r="14" spans="1:15" s="260" customFormat="1">
      <c r="A14" s="259"/>
      <c r="B14" s="593" t="s">
        <v>1001</v>
      </c>
      <c r="C14" s="255" t="s">
        <v>1108</v>
      </c>
      <c r="D14" s="626" t="s">
        <v>1109</v>
      </c>
      <c r="E14" s="592"/>
      <c r="F14" s="276" t="s">
        <v>895</v>
      </c>
      <c r="G14" s="591" t="s">
        <v>895</v>
      </c>
      <c r="H14" s="255"/>
      <c r="I14" s="255"/>
      <c r="J14" s="255"/>
      <c r="K14" s="255"/>
      <c r="L14" s="255"/>
      <c r="M14" s="415"/>
      <c r="N14" s="422"/>
      <c r="O14" s="255"/>
    </row>
    <row r="15" spans="1:15" s="260" customFormat="1">
      <c r="A15" s="259"/>
      <c r="B15" s="276" t="s">
        <v>1110</v>
      </c>
      <c r="C15" s="255" t="s">
        <v>1108</v>
      </c>
      <c r="D15" s="626" t="s">
        <v>1106</v>
      </c>
      <c r="E15" s="592" t="s">
        <v>997</v>
      </c>
      <c r="F15" s="276" t="s">
        <v>895</v>
      </c>
      <c r="G15" s="591" t="s">
        <v>895</v>
      </c>
      <c r="H15" s="255"/>
      <c r="I15" s="255"/>
      <c r="J15" s="255"/>
      <c r="K15" s="255"/>
      <c r="L15" s="255"/>
      <c r="M15" s="415"/>
      <c r="N15" s="422"/>
      <c r="O15" s="255"/>
    </row>
    <row r="16" spans="1:15" s="260" customFormat="1">
      <c r="A16" s="259"/>
      <c r="B16" s="276" t="s">
        <v>1111</v>
      </c>
      <c r="C16" s="255" t="s">
        <v>1108</v>
      </c>
      <c r="D16" s="626" t="s">
        <v>1112</v>
      </c>
      <c r="E16" s="592" t="s">
        <v>997</v>
      </c>
      <c r="F16" s="276" t="s">
        <v>895</v>
      </c>
      <c r="G16" s="591" t="s">
        <v>895</v>
      </c>
      <c r="H16" s="255"/>
      <c r="I16" s="255"/>
      <c r="J16" s="255"/>
      <c r="K16" s="255"/>
      <c r="L16" s="255"/>
      <c r="M16" s="415"/>
      <c r="N16" s="422"/>
      <c r="O16" s="255"/>
    </row>
    <row r="17" spans="1:15" s="260" customFormat="1">
      <c r="A17" s="259"/>
      <c r="B17" s="276" t="s">
        <v>1113</v>
      </c>
      <c r="C17" s="255">
        <v>1</v>
      </c>
      <c r="D17" s="624" t="s">
        <v>1114</v>
      </c>
      <c r="E17" s="256" t="s">
        <v>954</v>
      </c>
      <c r="F17" s="257" t="s">
        <v>114</v>
      </c>
      <c r="G17" s="258" t="s">
        <v>895</v>
      </c>
      <c r="H17" s="255">
        <v>83</v>
      </c>
      <c r="I17" s="255">
        <v>19</v>
      </c>
      <c r="J17" s="255">
        <v>82</v>
      </c>
      <c r="K17" s="255">
        <v>251</v>
      </c>
      <c r="L17" s="255" t="s">
        <v>129</v>
      </c>
      <c r="M17" s="415"/>
      <c r="N17" s="422"/>
      <c r="O17" s="255"/>
    </row>
    <row r="18" spans="1:15" s="260" customFormat="1">
      <c r="A18" s="259"/>
      <c r="B18" s="276" t="s">
        <v>33</v>
      </c>
      <c r="C18" s="255">
        <v>8</v>
      </c>
      <c r="D18" s="624" t="s">
        <v>1097</v>
      </c>
      <c r="E18" s="256" t="s">
        <v>972</v>
      </c>
      <c r="F18" s="276" t="s">
        <v>895</v>
      </c>
      <c r="G18" s="258" t="s">
        <v>895</v>
      </c>
      <c r="H18" s="255">
        <v>60</v>
      </c>
      <c r="I18" s="255" t="s">
        <v>114</v>
      </c>
      <c r="J18" s="255">
        <v>23</v>
      </c>
      <c r="K18" s="255">
        <v>20</v>
      </c>
      <c r="L18" s="255">
        <v>20</v>
      </c>
      <c r="M18" s="415"/>
      <c r="N18" s="422"/>
      <c r="O18" s="255"/>
    </row>
    <row r="19" spans="1:15" s="260" customFormat="1">
      <c r="A19" s="259"/>
      <c r="B19" s="276" t="s">
        <v>43</v>
      </c>
      <c r="C19" s="255"/>
      <c r="D19" s="624" t="s">
        <v>1115</v>
      </c>
      <c r="E19" s="256" t="s">
        <v>116</v>
      </c>
      <c r="F19" s="257" t="s">
        <v>114</v>
      </c>
      <c r="G19" s="591" t="s">
        <v>895</v>
      </c>
      <c r="H19" s="255">
        <v>170</v>
      </c>
      <c r="I19" s="255" t="s">
        <v>114</v>
      </c>
      <c r="J19" s="255" t="s">
        <v>114</v>
      </c>
      <c r="K19" s="255" t="s">
        <v>114</v>
      </c>
      <c r="L19" s="255">
        <v>40</v>
      </c>
      <c r="M19" s="415"/>
      <c r="N19" s="594"/>
      <c r="O19" s="255"/>
    </row>
    <row r="20" spans="1:15" s="260" customFormat="1">
      <c r="A20" s="259"/>
      <c r="B20" s="276" t="s">
        <v>1116</v>
      </c>
      <c r="C20" s="255"/>
      <c r="D20" s="624"/>
      <c r="E20" s="256"/>
      <c r="F20" s="257" t="s">
        <v>114</v>
      </c>
      <c r="G20" s="591" t="s">
        <v>895</v>
      </c>
      <c r="H20" s="255">
        <v>50</v>
      </c>
      <c r="I20" s="255" t="s">
        <v>114</v>
      </c>
      <c r="J20" s="255" t="s">
        <v>114</v>
      </c>
      <c r="K20" s="255" t="s">
        <v>114</v>
      </c>
      <c r="L20" s="255">
        <v>5</v>
      </c>
      <c r="M20" s="415"/>
      <c r="N20" s="594"/>
      <c r="O20" s="255"/>
    </row>
    <row r="21" spans="1:15" s="260" customFormat="1">
      <c r="A21" s="259"/>
      <c r="B21" s="276" t="s">
        <v>35</v>
      </c>
      <c r="C21" s="255">
        <v>10</v>
      </c>
      <c r="D21" s="624" t="s">
        <v>1097</v>
      </c>
      <c r="E21" s="592" t="s">
        <v>911</v>
      </c>
      <c r="F21" s="276" t="s">
        <v>895</v>
      </c>
      <c r="G21" s="259" t="s">
        <v>895</v>
      </c>
      <c r="H21" s="255">
        <v>50</v>
      </c>
      <c r="I21" s="255" t="s">
        <v>114</v>
      </c>
      <c r="J21" s="255">
        <v>17</v>
      </c>
      <c r="K21" s="255">
        <v>20</v>
      </c>
      <c r="L21" s="255">
        <v>0</v>
      </c>
      <c r="M21" s="415"/>
      <c r="N21" s="422"/>
      <c r="O21" s="255"/>
    </row>
    <row r="22" spans="1:15" s="260" customFormat="1">
      <c r="A22" s="259"/>
      <c r="B22" s="276" t="s">
        <v>41</v>
      </c>
      <c r="C22" s="255">
        <v>16</v>
      </c>
      <c r="D22" s="624" t="s">
        <v>1117</v>
      </c>
      <c r="E22" s="256"/>
      <c r="F22" s="257" t="s">
        <v>114</v>
      </c>
      <c r="G22" s="258" t="s">
        <v>895</v>
      </c>
      <c r="H22" s="255">
        <v>50</v>
      </c>
      <c r="I22" s="255" t="s">
        <v>114</v>
      </c>
      <c r="J22" s="255" t="s">
        <v>114</v>
      </c>
      <c r="K22" s="255" t="s">
        <v>114</v>
      </c>
      <c r="L22" s="255">
        <v>180</v>
      </c>
      <c r="M22" s="415"/>
      <c r="N22" s="422"/>
      <c r="O22" s="255"/>
    </row>
    <row r="23" spans="1:15" s="260" customFormat="1">
      <c r="A23" s="259"/>
      <c r="B23" s="276" t="s">
        <v>1118</v>
      </c>
      <c r="C23" s="255">
        <v>0</v>
      </c>
      <c r="D23" s="624" t="s">
        <v>1097</v>
      </c>
      <c r="E23" s="256" t="s">
        <v>1119</v>
      </c>
      <c r="F23" s="257" t="s">
        <v>895</v>
      </c>
      <c r="G23" s="258" t="s">
        <v>895</v>
      </c>
      <c r="H23" s="255">
        <v>30</v>
      </c>
      <c r="I23" s="255" t="s">
        <v>114</v>
      </c>
      <c r="J23" s="255">
        <v>25</v>
      </c>
      <c r="K23" s="255">
        <v>20</v>
      </c>
      <c r="L23" s="255">
        <v>5</v>
      </c>
      <c r="M23" s="415"/>
      <c r="N23" s="422"/>
      <c r="O23" s="255"/>
    </row>
    <row r="24" spans="1:15" s="578" customFormat="1">
      <c r="A24" s="579"/>
      <c r="B24" s="580" t="s">
        <v>1120</v>
      </c>
      <c r="C24" s="577" t="s">
        <v>129</v>
      </c>
      <c r="D24" s="577"/>
      <c r="E24" s="581" t="s">
        <v>1121</v>
      </c>
      <c r="F24" s="582" t="s">
        <v>1122</v>
      </c>
      <c r="G24" s="579" t="s">
        <v>1123</v>
      </c>
      <c r="H24" s="577"/>
      <c r="I24" s="577"/>
      <c r="J24" s="577"/>
      <c r="K24" s="577"/>
      <c r="L24" s="577"/>
      <c r="M24" s="583"/>
      <c r="N24" s="576"/>
      <c r="O24" s="577"/>
    </row>
    <row r="25" spans="1:15" s="260" customFormat="1">
      <c r="A25" s="259"/>
      <c r="B25" s="276" t="s">
        <v>1124</v>
      </c>
      <c r="C25" s="255" t="s">
        <v>116</v>
      </c>
      <c r="D25" s="624" t="s">
        <v>1097</v>
      </c>
      <c r="E25" s="256" t="s">
        <v>1100</v>
      </c>
      <c r="F25" s="257" t="s">
        <v>895</v>
      </c>
      <c r="G25" s="258" t="s">
        <v>895</v>
      </c>
      <c r="H25" s="255">
        <v>50</v>
      </c>
      <c r="I25" s="255" t="s">
        <v>114</v>
      </c>
      <c r="J25" s="255">
        <v>20</v>
      </c>
      <c r="K25" s="255">
        <v>15</v>
      </c>
      <c r="L25" s="255" t="s">
        <v>114</v>
      </c>
      <c r="M25" s="415">
        <v>1</v>
      </c>
      <c r="N25" s="422"/>
      <c r="O25" s="255"/>
    </row>
    <row r="26" spans="1:15" s="603" customFormat="1" ht="24">
      <c r="A26" s="595"/>
      <c r="B26" s="596" t="s">
        <v>1125</v>
      </c>
      <c r="C26" s="597">
        <v>4</v>
      </c>
      <c r="D26" s="627" t="s">
        <v>1097</v>
      </c>
      <c r="E26" s="598" t="s">
        <v>1126</v>
      </c>
      <c r="F26" s="599" t="s">
        <v>895</v>
      </c>
      <c r="G26" s="600" t="s">
        <v>895</v>
      </c>
      <c r="H26" s="597">
        <v>65</v>
      </c>
      <c r="I26" s="597" t="s">
        <v>114</v>
      </c>
      <c r="J26" s="597">
        <v>20</v>
      </c>
      <c r="K26" s="597">
        <v>30</v>
      </c>
      <c r="L26" s="597">
        <v>30</v>
      </c>
      <c r="M26" s="601" t="s">
        <v>114</v>
      </c>
      <c r="N26" s="602" t="s">
        <v>1127</v>
      </c>
      <c r="O26" s="597"/>
    </row>
    <row r="27" spans="1:15" s="260" customFormat="1">
      <c r="A27" s="563"/>
      <c r="B27" s="564" t="s">
        <v>1128</v>
      </c>
      <c r="C27" s="281" t="s">
        <v>116</v>
      </c>
      <c r="D27" s="628" t="s">
        <v>1129</v>
      </c>
      <c r="E27" s="565" t="s">
        <v>896</v>
      </c>
      <c r="F27" s="566" t="s">
        <v>114</v>
      </c>
      <c r="G27" s="567" t="s">
        <v>895</v>
      </c>
      <c r="H27" s="281"/>
      <c r="I27" s="281"/>
      <c r="J27" s="281"/>
      <c r="K27" s="281"/>
      <c r="L27" s="281"/>
      <c r="M27" s="568"/>
      <c r="N27" s="422"/>
      <c r="O27" s="255"/>
    </row>
    <row r="28" spans="1:15" s="316" customFormat="1">
      <c r="A28" s="344"/>
      <c r="B28" s="345" t="s">
        <v>1130</v>
      </c>
      <c r="C28" s="277"/>
      <c r="D28" s="277"/>
      <c r="E28" s="279"/>
      <c r="F28" s="280"/>
      <c r="G28" s="278"/>
      <c r="H28" s="277"/>
      <c r="I28" s="277"/>
      <c r="J28" s="277"/>
      <c r="K28" s="277"/>
      <c r="L28" s="277"/>
      <c r="M28" s="416"/>
      <c r="N28" s="422"/>
      <c r="O28" s="255"/>
    </row>
    <row r="29" spans="1:15" s="260" customFormat="1">
      <c r="A29" s="346"/>
      <c r="B29" s="347" t="s">
        <v>1131</v>
      </c>
      <c r="C29" s="255" t="s">
        <v>116</v>
      </c>
      <c r="D29" s="624" t="s">
        <v>1097</v>
      </c>
      <c r="E29" s="256" t="s">
        <v>991</v>
      </c>
      <c r="F29" s="257"/>
      <c r="G29" s="258"/>
      <c r="H29" s="255" t="s">
        <v>114</v>
      </c>
      <c r="I29" s="281" t="s">
        <v>114</v>
      </c>
      <c r="J29" s="255">
        <v>30</v>
      </c>
      <c r="K29" s="255">
        <v>35</v>
      </c>
      <c r="L29" s="255" t="s">
        <v>114</v>
      </c>
      <c r="M29" s="417"/>
      <c r="N29" s="422" t="s">
        <v>1132</v>
      </c>
      <c r="O29" s="255"/>
    </row>
    <row r="30" spans="1:15" s="260" customFormat="1">
      <c r="A30" s="346"/>
      <c r="B30" s="276" t="s">
        <v>1133</v>
      </c>
      <c r="C30" s="255" t="s">
        <v>116</v>
      </c>
      <c r="D30" s="624" t="s">
        <v>1097</v>
      </c>
      <c r="E30" s="256" t="s">
        <v>991</v>
      </c>
      <c r="F30" s="257"/>
      <c r="G30" s="258"/>
      <c r="H30" s="255" t="s">
        <v>114</v>
      </c>
      <c r="I30" s="255" t="s">
        <v>114</v>
      </c>
      <c r="J30" s="282">
        <v>20</v>
      </c>
      <c r="K30" s="255">
        <v>15</v>
      </c>
      <c r="L30" s="255" t="s">
        <v>114</v>
      </c>
      <c r="M30" s="417"/>
      <c r="N30" s="422" t="s">
        <v>1132</v>
      </c>
      <c r="O30" s="255"/>
    </row>
    <row r="31" spans="1:15" s="260" customFormat="1">
      <c r="A31" s="346"/>
      <c r="B31" s="276" t="s">
        <v>1134</v>
      </c>
      <c r="C31" s="255" t="s">
        <v>116</v>
      </c>
      <c r="D31" s="624" t="s">
        <v>1097</v>
      </c>
      <c r="E31" s="256" t="s">
        <v>991</v>
      </c>
      <c r="F31" s="257"/>
      <c r="G31" s="258"/>
      <c r="H31" s="255" t="s">
        <v>114</v>
      </c>
      <c r="I31" s="283" t="s">
        <v>114</v>
      </c>
      <c r="J31" s="255">
        <v>0</v>
      </c>
      <c r="K31" s="255">
        <v>0</v>
      </c>
      <c r="L31" s="255" t="s">
        <v>114</v>
      </c>
      <c r="M31" s="417"/>
      <c r="N31" s="422" t="s">
        <v>1135</v>
      </c>
      <c r="O31" s="255"/>
    </row>
    <row r="32" spans="1:15" s="260" customFormat="1">
      <c r="A32" s="346"/>
      <c r="B32" s="347" t="s">
        <v>1136</v>
      </c>
      <c r="C32" s="255" t="s">
        <v>116</v>
      </c>
      <c r="D32" s="624" t="s">
        <v>1097</v>
      </c>
      <c r="E32" s="256" t="s">
        <v>991</v>
      </c>
      <c r="F32" s="257"/>
      <c r="G32" s="258"/>
      <c r="H32" s="255" t="s">
        <v>114</v>
      </c>
      <c r="I32" s="255" t="s">
        <v>114</v>
      </c>
      <c r="J32" s="255">
        <v>0</v>
      </c>
      <c r="K32" s="255" t="s">
        <v>114</v>
      </c>
      <c r="L32" s="255" t="s">
        <v>114</v>
      </c>
      <c r="M32" s="417"/>
      <c r="N32" s="422" t="s">
        <v>1137</v>
      </c>
      <c r="O32" s="255"/>
    </row>
    <row r="33" spans="1:15" s="317" customFormat="1">
      <c r="A33" s="348"/>
      <c r="B33" s="349" t="s">
        <v>1138</v>
      </c>
      <c r="C33" s="284" t="s">
        <v>116</v>
      </c>
      <c r="D33" s="629" t="s">
        <v>1097</v>
      </c>
      <c r="E33" s="315" t="s">
        <v>991</v>
      </c>
      <c r="F33" s="285"/>
      <c r="G33" s="286"/>
      <c r="H33" s="284" t="s">
        <v>114</v>
      </c>
      <c r="I33" s="284" t="s">
        <v>114</v>
      </c>
      <c r="J33" s="284">
        <v>0</v>
      </c>
      <c r="K33" s="284" t="s">
        <v>114</v>
      </c>
      <c r="L33" s="284" t="s">
        <v>114</v>
      </c>
      <c r="M33" s="418"/>
      <c r="N33" s="422" t="s">
        <v>1137</v>
      </c>
      <c r="O33" s="255"/>
    </row>
    <row r="34" spans="1:15" s="578" customFormat="1">
      <c r="A34" s="569"/>
      <c r="B34" s="570" t="s">
        <v>1139</v>
      </c>
      <c r="C34" s="571"/>
      <c r="D34" s="571"/>
      <c r="E34" s="573"/>
      <c r="F34" s="574"/>
      <c r="G34" s="572"/>
      <c r="H34" s="571"/>
      <c r="I34" s="571"/>
      <c r="J34" s="571" t="s">
        <v>114</v>
      </c>
      <c r="K34" s="571"/>
      <c r="L34" s="571"/>
      <c r="M34" s="575"/>
      <c r="N34" s="576"/>
      <c r="O34" s="577"/>
    </row>
    <row r="35" spans="1:15" s="603" customFormat="1">
      <c r="A35" s="595"/>
      <c r="B35" s="596" t="s">
        <v>1140</v>
      </c>
      <c r="C35" s="597"/>
      <c r="D35" s="597"/>
      <c r="E35" s="598"/>
      <c r="F35" s="599"/>
      <c r="G35" s="600"/>
      <c r="H35" s="597">
        <v>5</v>
      </c>
      <c r="I35" s="597"/>
      <c r="J35" s="597" t="s">
        <v>114</v>
      </c>
      <c r="K35" s="597"/>
      <c r="L35" s="597">
        <v>32</v>
      </c>
      <c r="M35" s="604"/>
      <c r="N35" s="602"/>
      <c r="O35" s="597"/>
    </row>
    <row r="36" spans="1:15" s="260" customFormat="1">
      <c r="A36" s="259"/>
      <c r="B36" s="422" t="s">
        <v>1141</v>
      </c>
      <c r="C36" s="255"/>
      <c r="D36" s="624" t="s">
        <v>1117</v>
      </c>
      <c r="E36" s="256" t="s">
        <v>911</v>
      </c>
      <c r="F36" s="257" t="s">
        <v>114</v>
      </c>
      <c r="G36" s="258" t="s">
        <v>895</v>
      </c>
      <c r="H36" s="255"/>
      <c r="I36" s="255">
        <v>20</v>
      </c>
      <c r="J36" s="255">
        <v>1</v>
      </c>
      <c r="K36" s="255" t="s">
        <v>114</v>
      </c>
      <c r="L36" s="255"/>
      <c r="M36" s="417"/>
      <c r="N36" s="422" t="s">
        <v>1142</v>
      </c>
      <c r="O36" s="255"/>
    </row>
    <row r="37" spans="1:15" s="260" customFormat="1">
      <c r="A37" s="259"/>
      <c r="B37" s="276" t="s">
        <v>1143</v>
      </c>
      <c r="C37" s="255" t="s">
        <v>129</v>
      </c>
      <c r="D37" s="624" t="s">
        <v>1097</v>
      </c>
      <c r="E37" s="256" t="s">
        <v>982</v>
      </c>
      <c r="F37" s="276" t="s">
        <v>895</v>
      </c>
      <c r="G37" s="259" t="s">
        <v>895</v>
      </c>
      <c r="H37" s="255" t="s">
        <v>114</v>
      </c>
      <c r="I37" s="255" t="s">
        <v>114</v>
      </c>
      <c r="J37" s="255">
        <v>20</v>
      </c>
      <c r="K37" s="255">
        <v>25</v>
      </c>
      <c r="L37" s="255" t="s">
        <v>114</v>
      </c>
      <c r="M37" s="415"/>
      <c r="N37" s="422"/>
      <c r="O37" s="255"/>
    </row>
    <row r="38" spans="1:15">
      <c r="A38" s="33"/>
      <c r="B38" s="217" t="s">
        <v>1144</v>
      </c>
      <c r="H38" s="34"/>
      <c r="I38" s="29" t="s">
        <v>114</v>
      </c>
      <c r="J38" s="29" t="s">
        <v>114</v>
      </c>
      <c r="K38" s="29" t="s">
        <v>114</v>
      </c>
      <c r="M38" s="413"/>
      <c r="N38" s="217"/>
    </row>
    <row r="39" spans="1:15">
      <c r="A39" s="33"/>
      <c r="B39" s="217" t="s">
        <v>1145</v>
      </c>
      <c r="M39" s="413"/>
      <c r="N39" s="217"/>
    </row>
    <row r="40" spans="1:15">
      <c r="A40" s="350"/>
      <c r="B40" s="303" t="s">
        <v>1146</v>
      </c>
      <c r="C40" s="304"/>
      <c r="D40" s="630" t="s">
        <v>1097</v>
      </c>
      <c r="E40" s="305" t="s">
        <v>1004</v>
      </c>
      <c r="F40" s="306"/>
      <c r="G40" s="307" t="s">
        <v>895</v>
      </c>
      <c r="H40" s="254">
        <v>25</v>
      </c>
      <c r="I40" s="304" t="s">
        <v>114</v>
      </c>
      <c r="J40" s="304" t="s">
        <v>114</v>
      </c>
      <c r="K40" s="304" t="s">
        <v>114</v>
      </c>
      <c r="L40" s="304"/>
      <c r="M40" s="419"/>
      <c r="N40" s="217"/>
    </row>
    <row r="41" spans="1:15" s="296" customFormat="1">
      <c r="A41" s="351"/>
      <c r="B41" s="291" t="s">
        <v>1147</v>
      </c>
      <c r="C41" s="292"/>
      <c r="D41" s="292"/>
      <c r="E41" s="294"/>
      <c r="F41" s="295"/>
      <c r="G41" s="293"/>
      <c r="H41" s="292"/>
      <c r="I41" s="292"/>
      <c r="J41" s="292"/>
      <c r="K41" s="292"/>
      <c r="L41" s="292"/>
      <c r="M41" s="617"/>
      <c r="N41" s="620"/>
      <c r="O41" s="29"/>
    </row>
    <row r="42" spans="1:15" ht="36">
      <c r="A42" s="352"/>
      <c r="B42" s="217" t="s">
        <v>1148</v>
      </c>
      <c r="D42" s="631" t="s">
        <v>1097</v>
      </c>
      <c r="E42" s="30" t="s">
        <v>1149</v>
      </c>
      <c r="H42" s="29" t="s">
        <v>114</v>
      </c>
      <c r="I42" s="29" t="s">
        <v>114</v>
      </c>
      <c r="J42" s="29" t="s">
        <v>1150</v>
      </c>
      <c r="K42" s="29">
        <v>80</v>
      </c>
      <c r="L42" s="29" t="s">
        <v>114</v>
      </c>
      <c r="M42" s="618" t="s">
        <v>114</v>
      </c>
      <c r="N42" s="621" t="s">
        <v>1151</v>
      </c>
    </row>
    <row r="43" spans="1:15" s="302" customFormat="1" ht="24">
      <c r="A43" s="353"/>
      <c r="B43" s="297" t="s">
        <v>1152</v>
      </c>
      <c r="C43" s="298"/>
      <c r="D43" s="632" t="s">
        <v>1097</v>
      </c>
      <c r="E43" s="299" t="s">
        <v>1149</v>
      </c>
      <c r="F43" s="300"/>
      <c r="G43" s="301"/>
      <c r="H43" s="298" t="s">
        <v>114</v>
      </c>
      <c r="I43" s="298" t="s">
        <v>114</v>
      </c>
      <c r="J43" s="298" t="s">
        <v>1150</v>
      </c>
      <c r="K43" s="298">
        <v>60</v>
      </c>
      <c r="L43" s="298" t="s">
        <v>114</v>
      </c>
      <c r="M43" s="619" t="s">
        <v>114</v>
      </c>
      <c r="N43" s="620"/>
      <c r="O43" s="29"/>
    </row>
    <row r="44" spans="1:15">
      <c r="A44" s="354"/>
      <c r="B44" s="308" t="s">
        <v>1153</v>
      </c>
      <c r="C44" s="309"/>
      <c r="D44" s="633" t="s">
        <v>1097</v>
      </c>
      <c r="E44" s="311" t="s">
        <v>911</v>
      </c>
      <c r="F44" s="312"/>
      <c r="G44" s="310" t="s">
        <v>895</v>
      </c>
      <c r="H44" s="309">
        <v>30</v>
      </c>
      <c r="I44" s="309" t="s">
        <v>114</v>
      </c>
      <c r="J44" s="309">
        <v>20</v>
      </c>
      <c r="K44" s="309">
        <v>20</v>
      </c>
      <c r="L44" s="309" t="s">
        <v>114</v>
      </c>
      <c r="M44" s="489" t="s">
        <v>116</v>
      </c>
      <c r="N44" s="217"/>
      <c r="O44" s="421">
        <v>45579</v>
      </c>
    </row>
    <row r="45" spans="1:15" ht="28.5" customHeight="1">
      <c r="A45" s="33"/>
      <c r="B45" s="217" t="s">
        <v>1154</v>
      </c>
      <c r="E45" s="30" t="s">
        <v>919</v>
      </c>
      <c r="H45" s="29" t="s">
        <v>114</v>
      </c>
      <c r="I45" s="29" t="s">
        <v>114</v>
      </c>
      <c r="K45" s="29" t="s">
        <v>116</v>
      </c>
      <c r="M45" s="413"/>
      <c r="N45" s="217" t="s">
        <v>1155</v>
      </c>
    </row>
    <row r="46" spans="1:15">
      <c r="A46" s="33"/>
      <c r="B46" s="217" t="s">
        <v>1156</v>
      </c>
      <c r="D46" s="29" t="s">
        <v>448</v>
      </c>
      <c r="E46" s="30" t="s">
        <v>1157</v>
      </c>
      <c r="M46" s="413"/>
      <c r="N46" s="217"/>
    </row>
    <row r="47" spans="1:15">
      <c r="A47" s="33"/>
      <c r="B47" s="217" t="s">
        <v>1158</v>
      </c>
      <c r="D47" s="29" t="s">
        <v>448</v>
      </c>
      <c r="E47" s="30" t="s">
        <v>1157</v>
      </c>
      <c r="M47" s="413"/>
      <c r="N47" s="217"/>
    </row>
    <row r="48" spans="1:15" ht="24">
      <c r="A48" s="33"/>
      <c r="B48" s="217" t="s">
        <v>115</v>
      </c>
      <c r="D48" s="29" t="s">
        <v>114</v>
      </c>
      <c r="E48" s="30" t="s">
        <v>1159</v>
      </c>
      <c r="M48" s="413"/>
      <c r="N48" s="217" t="s">
        <v>1160</v>
      </c>
    </row>
    <row r="49" spans="1:15" ht="84">
      <c r="A49" s="33"/>
      <c r="B49" s="217" t="s">
        <v>117</v>
      </c>
      <c r="D49" s="631" t="s">
        <v>1097</v>
      </c>
      <c r="E49" s="30" t="s">
        <v>957</v>
      </c>
      <c r="H49" s="30" t="s">
        <v>1161</v>
      </c>
      <c r="I49" s="29" t="s">
        <v>114</v>
      </c>
      <c r="J49" s="29">
        <v>22</v>
      </c>
      <c r="K49" s="29">
        <v>20</v>
      </c>
      <c r="L49" s="30" t="s">
        <v>1162</v>
      </c>
      <c r="M49" s="413"/>
      <c r="N49" s="217" t="s">
        <v>1163</v>
      </c>
      <c r="O49" s="421">
        <v>45617</v>
      </c>
    </row>
    <row r="50" spans="1:15" ht="24">
      <c r="A50" s="33"/>
      <c r="B50" s="217" t="s">
        <v>1164</v>
      </c>
      <c r="N50" s="217" t="s">
        <v>1165</v>
      </c>
    </row>
    <row r="51" spans="1:15" s="612" customFormat="1">
      <c r="A51" s="613"/>
      <c r="B51" s="607" t="s">
        <v>118</v>
      </c>
      <c r="C51" s="34"/>
      <c r="D51" s="634" t="s">
        <v>1097</v>
      </c>
      <c r="E51" s="609"/>
      <c r="F51" s="610"/>
      <c r="G51" s="608"/>
      <c r="H51" s="34" t="s">
        <v>114</v>
      </c>
      <c r="I51" s="34" t="s">
        <v>114</v>
      </c>
      <c r="J51" s="34" t="s">
        <v>116</v>
      </c>
      <c r="K51" s="34" t="s">
        <v>116</v>
      </c>
      <c r="L51" s="34" t="s">
        <v>116</v>
      </c>
      <c r="M51" s="611" t="s">
        <v>116</v>
      </c>
      <c r="N51" s="607"/>
      <c r="O51" s="34"/>
    </row>
    <row r="52" spans="1:15">
      <c r="A52" s="33"/>
      <c r="B52" s="217" t="s">
        <v>1166</v>
      </c>
      <c r="E52" s="30" t="s">
        <v>1167</v>
      </c>
      <c r="H52" s="29">
        <v>20</v>
      </c>
      <c r="L52" s="29" t="s">
        <v>129</v>
      </c>
      <c r="N52" s="217"/>
    </row>
    <row r="53" spans="1:15">
      <c r="A53" s="350"/>
      <c r="B53" s="303" t="s">
        <v>122</v>
      </c>
      <c r="C53" s="304"/>
      <c r="D53" s="630" t="s">
        <v>1097</v>
      </c>
      <c r="E53" s="305" t="s">
        <v>1004</v>
      </c>
      <c r="F53" s="306"/>
      <c r="G53" s="307"/>
      <c r="H53" s="304" t="s">
        <v>114</v>
      </c>
      <c r="I53" s="304" t="s">
        <v>114</v>
      </c>
      <c r="J53" s="304">
        <v>22</v>
      </c>
      <c r="K53" s="304">
        <v>65</v>
      </c>
      <c r="L53" s="304" t="s">
        <v>116</v>
      </c>
      <c r="M53" s="622"/>
      <c r="N53" s="217"/>
    </row>
    <row r="54" spans="1:15">
      <c r="A54" s="351"/>
      <c r="B54" s="291" t="s">
        <v>1168</v>
      </c>
      <c r="C54" s="292"/>
      <c r="D54" s="292"/>
      <c r="E54" s="294"/>
      <c r="F54" s="295"/>
      <c r="G54" s="293"/>
      <c r="H54" s="647"/>
      <c r="I54" s="292" t="s">
        <v>114</v>
      </c>
      <c r="J54" s="648"/>
      <c r="K54" s="647"/>
      <c r="L54" s="292" t="s">
        <v>114</v>
      </c>
      <c r="M54" s="651"/>
      <c r="N54" s="620"/>
    </row>
    <row r="55" spans="1:15">
      <c r="A55" s="352"/>
      <c r="B55" s="217" t="s">
        <v>1169</v>
      </c>
      <c r="D55" s="223" t="s">
        <v>1097</v>
      </c>
      <c r="E55" s="30" t="s">
        <v>1170</v>
      </c>
      <c r="H55" s="420">
        <v>5</v>
      </c>
      <c r="I55" s="29" t="s">
        <v>114</v>
      </c>
      <c r="J55" s="649">
        <v>20</v>
      </c>
      <c r="K55" s="649">
        <v>20</v>
      </c>
      <c r="L55" s="29" t="s">
        <v>114</v>
      </c>
      <c r="M55" s="652"/>
      <c r="N55" s="620"/>
    </row>
    <row r="56" spans="1:15">
      <c r="A56" s="623"/>
      <c r="B56" s="303" t="s">
        <v>1171</v>
      </c>
      <c r="C56" s="304"/>
      <c r="D56" s="223" t="s">
        <v>1097</v>
      </c>
      <c r="E56" s="30" t="s">
        <v>1170</v>
      </c>
      <c r="F56" s="306"/>
      <c r="G56" s="307"/>
      <c r="H56" s="622">
        <v>5</v>
      </c>
      <c r="I56" s="29" t="s">
        <v>114</v>
      </c>
      <c r="J56" s="650">
        <v>15</v>
      </c>
      <c r="K56" s="649">
        <v>20</v>
      </c>
      <c r="L56" s="29" t="s">
        <v>114</v>
      </c>
      <c r="M56" s="653"/>
      <c r="N56" s="620"/>
    </row>
    <row r="57" spans="1:15">
      <c r="A57" s="623"/>
      <c r="B57" s="303" t="s">
        <v>1172</v>
      </c>
      <c r="C57" s="304"/>
      <c r="D57" s="223" t="s">
        <v>1097</v>
      </c>
      <c r="E57" s="30" t="s">
        <v>1170</v>
      </c>
      <c r="F57" s="306"/>
      <c r="G57" s="307"/>
      <c r="H57" s="29" t="s">
        <v>114</v>
      </c>
      <c r="I57" s="29" t="s">
        <v>114</v>
      </c>
      <c r="J57" s="650">
        <v>15</v>
      </c>
      <c r="K57" s="649">
        <v>20</v>
      </c>
      <c r="L57" s="29" t="s">
        <v>114</v>
      </c>
      <c r="M57" s="653"/>
      <c r="N57" s="620"/>
    </row>
    <row r="58" spans="1:15">
      <c r="A58" s="353"/>
      <c r="B58" s="297" t="s">
        <v>1173</v>
      </c>
      <c r="C58" s="298"/>
      <c r="D58" s="635" t="s">
        <v>1097</v>
      </c>
      <c r="E58" s="299" t="s">
        <v>1170</v>
      </c>
      <c r="F58" s="300"/>
      <c r="G58" s="301"/>
      <c r="H58" s="298" t="s">
        <v>114</v>
      </c>
      <c r="I58" s="298" t="s">
        <v>114</v>
      </c>
      <c r="J58" s="655">
        <v>15</v>
      </c>
      <c r="K58" s="655">
        <v>20</v>
      </c>
      <c r="L58" s="298" t="s">
        <v>114</v>
      </c>
      <c r="M58" s="654"/>
      <c r="N58" s="620"/>
    </row>
    <row r="59" spans="1:15">
      <c r="A59" s="563"/>
      <c r="B59" s="671" t="s">
        <v>1174</v>
      </c>
      <c r="C59" s="281"/>
      <c r="D59" s="672" t="s">
        <v>1097</v>
      </c>
      <c r="E59" s="565" t="s">
        <v>911</v>
      </c>
      <c r="F59" s="566" t="s">
        <v>895</v>
      </c>
      <c r="G59" s="567" t="s">
        <v>895</v>
      </c>
      <c r="H59" s="281">
        <v>30</v>
      </c>
      <c r="I59" s="281" t="s">
        <v>114</v>
      </c>
      <c r="J59" s="281">
        <v>15</v>
      </c>
      <c r="K59" s="281">
        <v>60</v>
      </c>
      <c r="L59" s="281" t="s">
        <v>1175</v>
      </c>
      <c r="M59" s="673"/>
      <c r="N59" s="422" t="s">
        <v>1176</v>
      </c>
      <c r="O59" s="255" t="s">
        <v>1177</v>
      </c>
    </row>
    <row r="60" spans="1:15">
      <c r="A60" s="351"/>
      <c r="B60" s="291" t="s">
        <v>1178</v>
      </c>
      <c r="C60" s="292"/>
      <c r="D60" s="292"/>
      <c r="E60" s="294"/>
      <c r="F60" s="295"/>
      <c r="G60" s="293"/>
      <c r="H60" s="292"/>
      <c r="I60" s="292"/>
      <c r="J60" s="292"/>
      <c r="K60" s="292"/>
      <c r="L60" s="292"/>
      <c r="M60" s="670"/>
      <c r="N60" s="677"/>
    </row>
    <row r="61" spans="1:15">
      <c r="A61" s="352"/>
      <c r="B61" s="217" t="s">
        <v>1179</v>
      </c>
      <c r="D61" s="631" t="s">
        <v>1097</v>
      </c>
      <c r="H61" s="29" t="s">
        <v>114</v>
      </c>
      <c r="I61" s="29" t="s">
        <v>114</v>
      </c>
      <c r="J61" s="29">
        <v>20</v>
      </c>
      <c r="K61" s="29">
        <v>9</v>
      </c>
      <c r="L61" s="29" t="s">
        <v>114</v>
      </c>
      <c r="M61" s="618"/>
      <c r="N61" s="677"/>
    </row>
    <row r="62" spans="1:15">
      <c r="A62" s="353"/>
      <c r="B62" s="297" t="s">
        <v>1180</v>
      </c>
      <c r="C62" s="298"/>
      <c r="D62" s="632" t="s">
        <v>1097</v>
      </c>
      <c r="E62" s="299"/>
      <c r="F62" s="300"/>
      <c r="G62" s="301"/>
      <c r="H62" s="298" t="s">
        <v>114</v>
      </c>
      <c r="I62" s="298" t="s">
        <v>114</v>
      </c>
      <c r="J62" s="298">
        <v>20</v>
      </c>
      <c r="K62" s="298">
        <v>9</v>
      </c>
      <c r="L62" s="298" t="s">
        <v>114</v>
      </c>
      <c r="M62" s="619"/>
      <c r="N62" s="677"/>
    </row>
    <row r="63" spans="1:15">
      <c r="A63" s="354"/>
      <c r="B63" s="308" t="s">
        <v>1181</v>
      </c>
      <c r="C63" s="309"/>
      <c r="D63" s="633" t="s">
        <v>1097</v>
      </c>
      <c r="E63" s="311"/>
      <c r="F63" s="312"/>
      <c r="G63" s="310"/>
      <c r="H63" s="354"/>
      <c r="I63" s="309"/>
      <c r="J63" s="309"/>
      <c r="K63" s="309">
        <v>15</v>
      </c>
      <c r="L63" s="309"/>
      <c r="M63" s="489"/>
    </row>
    <row r="64" spans="1:15">
      <c r="A64" s="33"/>
      <c r="B64" s="217" t="s">
        <v>1182</v>
      </c>
      <c r="D64" s="631" t="s">
        <v>1097</v>
      </c>
      <c r="H64" s="29">
        <v>45</v>
      </c>
      <c r="I64" s="29" t="s">
        <v>114</v>
      </c>
      <c r="J64" s="29">
        <v>22</v>
      </c>
      <c r="K64" s="29">
        <v>35</v>
      </c>
      <c r="L64" s="29">
        <v>10</v>
      </c>
      <c r="M64" s="420">
        <v>4</v>
      </c>
    </row>
    <row r="65" spans="1:14">
      <c r="A65" s="33"/>
      <c r="B65" s="217" t="s">
        <v>1183</v>
      </c>
      <c r="D65" s="631" t="s">
        <v>1184</v>
      </c>
      <c r="G65" s="29"/>
      <c r="H65" s="29" t="s">
        <v>114</v>
      </c>
      <c r="I65" s="29" t="s">
        <v>114</v>
      </c>
      <c r="J65" s="29" t="s">
        <v>114</v>
      </c>
      <c r="K65" s="29">
        <v>98</v>
      </c>
      <c r="L65" s="29">
        <v>23</v>
      </c>
      <c r="N65" s="678" t="s">
        <v>1185</v>
      </c>
    </row>
    <row r="66" spans="1:14">
      <c r="A66" s="33"/>
      <c r="B66" s="217" t="s">
        <v>787</v>
      </c>
      <c r="D66" s="631" t="s">
        <v>1097</v>
      </c>
      <c r="H66" s="29" t="s">
        <v>114</v>
      </c>
      <c r="I66" s="29" t="s">
        <v>114</v>
      </c>
      <c r="J66" s="29">
        <v>16</v>
      </c>
      <c r="K66" s="29">
        <v>51</v>
      </c>
      <c r="L66" s="29" t="s">
        <v>114</v>
      </c>
      <c r="M66" s="420">
        <v>4</v>
      </c>
    </row>
    <row r="67" spans="1:14">
      <c r="A67" s="33"/>
      <c r="B67" s="217" t="s">
        <v>1186</v>
      </c>
      <c r="D67" s="631" t="s">
        <v>1097</v>
      </c>
    </row>
    <row r="68" spans="1:14">
      <c r="A68" s="33"/>
      <c r="B68" s="217" t="s">
        <v>1187</v>
      </c>
      <c r="D68" s="631" t="s">
        <v>1097</v>
      </c>
      <c r="H68" s="29" t="s">
        <v>1188</v>
      </c>
      <c r="I68" s="29" t="s">
        <v>114</v>
      </c>
      <c r="J68" s="29">
        <v>12</v>
      </c>
      <c r="K68" s="29">
        <v>10</v>
      </c>
      <c r="L68" s="29" t="s">
        <v>114</v>
      </c>
      <c r="M68" s="29" t="s">
        <v>114</v>
      </c>
    </row>
    <row r="69" spans="1:14">
      <c r="A69" s="33"/>
      <c r="B69" s="217" t="s">
        <v>1189</v>
      </c>
      <c r="D69" s="631" t="s">
        <v>1097</v>
      </c>
    </row>
    <row r="70" spans="1:14">
      <c r="A70" s="33"/>
      <c r="B70" s="217" t="s">
        <v>874</v>
      </c>
      <c r="D70" s="631" t="s">
        <v>1097</v>
      </c>
      <c r="J70" s="29">
        <v>10</v>
      </c>
      <c r="K70" s="29">
        <v>8</v>
      </c>
    </row>
    <row r="71" spans="1:14">
      <c r="A71" s="33"/>
      <c r="B71" s="217" t="s">
        <v>1190</v>
      </c>
      <c r="D71" s="631" t="s">
        <v>1097</v>
      </c>
      <c r="E71" s="30" t="s">
        <v>1191</v>
      </c>
    </row>
  </sheetData>
  <autoFilter ref="B2:L67" xr:uid="{5EAF10CD-4CA0-4CC2-8AF8-A7D8680535BA}"/>
  <mergeCells count="3">
    <mergeCell ref="H1:L1"/>
    <mergeCell ref="B10:B11"/>
    <mergeCell ref="A10:A11"/>
  </mergeCells>
  <hyperlinks>
    <hyperlink ref="D6" r:id="rId1" display="https://digitalcarepl.sharepoint.com/:x:/s/BIZ-MediaMarkt_projekt_najmu/ETcbNznyVExGraoym-FLF80BUGTfjs5Psca0waVsTJkVdw?e=QoFijp" xr:uid="{545CCDEC-05C3-42E5-BCE0-9A364A7E1C51}"/>
    <hyperlink ref="D4" r:id="rId2" display="https://digitalcarepl.sharepoint.com/:x:/s/iStyle/Ee728Ro5lghAuWmVX4nQwSkB5kUenW42MKErqf-Os6omfg?e=tEOQ5P" xr:uid="{22D15D78-83E1-4F23-8E5B-13E0DCCA5B86}"/>
    <hyperlink ref="D3" r:id="rId3" xr:uid="{3010D45B-36C6-4CD0-9D53-E911F1E25684}"/>
    <hyperlink ref="D5" r:id="rId4" display="https://digitalcarepl.sharepoint.com/:x:/s/Vietnam/EU1nV_Z4tvtHpbfXKuzKdh0Bk2MpKo0f0nxU5uv2gYhJOg?e=ANUVPX" xr:uid="{5D4B48BF-12E1-4A9E-A872-1F491004EFF8}"/>
    <hyperlink ref="D11" r:id="rId5" display="https://digitalcaregroup.atlassian.net/browse/MASH-565" xr:uid="{414E2B2A-E302-4509-9CA3-5B55193F0ED2}"/>
    <hyperlink ref="D7" r:id="rId6" display="https://digitalcarepl.sharepoint.com/:x:/r/sites/Bangladesh/_layouts/15/Doc.aspx?sourcedoc=%7B889DCD06-259A-4B24-ACC6-85AE83BC7C24%7D&amp;file=One%20Pager%20(HLR)_Grameenphone.xlsx&amp;wdLOR=c3778A832-B6B2-4766-B4B1-FBFC581AFB60&amp;fromShare=true&amp;action=default&amp;mobileredirect=true" xr:uid="{7CAF157E-5DB1-4E0B-8F5A-4B7933A70214}"/>
    <hyperlink ref="D8" r:id="rId7" display="https://digitalcarepl.sharepoint.com/:x:/r/sites/BIZ-A1Croatia/_layouts/15/Doc.aspx?sourcedoc=%7B8F7867B0-9ED9-4FC4-8D1C-162F69F27937%7D&amp;file=One%20Pager%20(HLR)_A1%20Croatia.xlsx&amp;action=default&amp;mobileredirect=true" xr:uid="{572E5D65-4551-44F3-AE4E-AD02801798F9}"/>
    <hyperlink ref="D9" r:id="rId8" display="https://digitalcarepl.sharepoint.com/:x:/r/sites/Africa/_layouts/15/Doc.aspx?sourcedoc=%7BBC0A609C-1AE9-403E-A28C-B03874DC888E%7D&amp;file=One%20Pager%20(HLR)_MR%20Price.xlsx&amp;action=default&amp;mobileredirect=true" xr:uid="{154B2FA1-CECA-4B58-AE16-AE825426F34E}"/>
    <hyperlink ref="D13" r:id="rId9" display="../../../../:x:/s/Multibrand/EQJYCg9jsiBJruqabmfV1RgBFujM445EYFvOrPlWK_buWw?e=h92C5l" xr:uid="{1D619A74-E57C-4CDE-875F-C1E18BC9A9D0}"/>
    <hyperlink ref="D12" r:id="rId10" display="../../../../:x:/s/Multibrand/EQJYCg9jsiBJruqabmfV1RgBFujM445EYFvOrPlWK_buWw?e=h92C5l" xr:uid="{82EEC23B-126F-489E-97D5-C589CCA662AD}"/>
    <hyperlink ref="D16" r:id="rId11" display="https://www.figma.com/file/5sPKfBifOpZuI6mvhfUOrr/Multibox-Opendays?type=design&amp;node-id=0%3A1&amp;mode=design&amp;t=fGxvW40PaUm13Ylw-1" xr:uid="{FDA9C84A-0473-453F-86C4-5A5BD66944AC}"/>
    <hyperlink ref="D15" r:id="rId12" display="../../../../:x:/s/Multibrand/EQJYCg9jsiBJruqabmfV1RgBFujM445EYFvOrPlWK_buWw?e=h92C5l&amp;xsdata=MDV8MDJ8fGJmODU1MDBiYjJhODQ5Y2VhODY0MDhkYzY1Y2Q1ZjAwfDMyZjBjOGEzODc0ZDQ2MTVhZTY4Njk0MzVjZTBlNTEzfDB8MHw2Mzg0OTcxNzk5MTYzNDc0OTJ8VW5rbm93bnxWR1ZoYlhOVFpXTjFjbWwwZVZObGNuWnBZMlY4ZXlKV0lqb2lNQzR3TGpBd01EQWlMQ0pRSWpvaVYybHVNeklpTENKQlRpSTZJazkwYUdWeUlpd2lWMVFpT2pFeGZRPT18MXxMMk5vWVhSekx6RTVPbUZsWTJJMFptTXlMV1UwT1RjdE5EQTFOaTFoTXpJekxXWXpZVEZtTW1JME1HVmtNMTltWXpVelkyUTNaUzB5TlRobUxUUmtORFF0WWpReE1TMWtPR00xTkRVeU1EaGhaamRBZFc1eExtZGliQzV6Y0dGalpYTXZiV1Z6YzJGblpYTXZNVGN4TkRFeU1URTVNRFl6Tnc9PXxiOGFmNTQ0Njg4MDA0NmFmNDYxZjA4ZGM2NWNkNWVmZXw0OWVkNDA5NzU3YjE0MWM0ODJkYTQ1YmU4NGM5OWM0Mg%3D%3D&amp;sdata=WnU4aGs3aFpVQ2lEQjdhbG4rV3duTVFVUm1WN3RnSHk4aTg3aEZlOHN6Yz0%3D&amp;ovuser=32f0c8a3-874d-4615-ae68-69435ce0e513%2Cmarta.mazurek%40digitalcaregroup.com" xr:uid="{96CC09C6-A011-48C7-9DBB-ECF43BC21368}"/>
    <hyperlink ref="D14" r:id="rId13" xr:uid="{C8AC5C2C-BF57-41A7-BC7C-4B38B8F34A0D}"/>
    <hyperlink ref="D17" r:id="rId14" xr:uid="{51BA67B2-B2DC-4D38-AAEF-E61944153660}"/>
    <hyperlink ref="D19" r:id="rId15" display="https://digitalcarepl-my.sharepoint.com/:w:/g/personal/aneta_zawadzka1_digitalcaregroup_com/Ef6CTldzrVVOtITr298DYqMBbNz1XZtF8h8CrBTUR3q5EQ?wdOrigin=TEAMS-MAGLEV.undefined_ns.rwc&amp;wdExp=TEAMS-TREATMENT&amp;wdhostclicktime=1715342268894&amp;web=1" xr:uid="{C441BC9E-4F52-41E8-AD85-FD8A13E97775}"/>
    <hyperlink ref="D18" r:id="rId16" xr:uid="{29FE1032-7514-4BB5-BA97-044593F75742}"/>
    <hyperlink ref="D21" r:id="rId17" xr:uid="{14097D6E-B5F1-4E3C-B954-86CECAE6A171}"/>
    <hyperlink ref="D25" r:id="rId18" xr:uid="{B1170C65-FF59-4D09-A10F-9AAA08984825}"/>
    <hyperlink ref="D10" r:id="rId19" display="../../../../:x:/s/RND/EfJEQN6bDopDsvVVr22Cb5kBhmioscP6mVCyh_Whi-0XoA?e=a8ghor&amp;CID=52AEC806-7C6A-4C98-8E35-533C40AAE8D3&amp;wdLOR=cD89F7EA0-C928-4FE3-953A-F2996B55EE5F" xr:uid="{6E436786-C347-4F79-BA46-288D4DEFF929}"/>
    <hyperlink ref="D26" r:id="rId20" xr:uid="{B8381659-4791-4938-B059-418FDE36C16B}"/>
    <hyperlink ref="D27" r:id="rId21" xr:uid="{43B0CC5F-3153-4713-BC40-DBB6052BA16E}"/>
    <hyperlink ref="D22" r:id="rId22" xr:uid="{6930C41E-F1F4-4B0D-9037-374772193C21}"/>
    <hyperlink ref="D29" r:id="rId23" xr:uid="{A3FF5146-58E5-449F-8459-E60C498951B4}"/>
    <hyperlink ref="D30" r:id="rId24" xr:uid="{941DABD4-4F31-4144-933D-E914090D4D87}"/>
    <hyperlink ref="D31" r:id="rId25" xr:uid="{1BF5B359-7D85-461D-B12D-4281236405A0}"/>
    <hyperlink ref="D32" r:id="rId26" xr:uid="{866F424E-700C-4D50-87C3-9296881B3E3F}"/>
    <hyperlink ref="D33" r:id="rId27" xr:uid="{4150BE4C-1369-4153-94EA-6C8C95B01B17}"/>
    <hyperlink ref="D36" r:id="rId28" xr:uid="{99E78EBB-D1FC-4FE0-93E2-C56F2B7EAFD6}"/>
    <hyperlink ref="D37" r:id="rId29" xr:uid="{5700684D-7ABE-4274-AA93-F1E04F87E1F7}"/>
    <hyperlink ref="D23" r:id="rId30" xr:uid="{38E842A3-AFE4-4DD0-80C2-E13B9ECC9659}"/>
    <hyperlink ref="D40" r:id="rId31" xr:uid="{2CFE56CA-9AA5-4E14-8435-260F23104702}"/>
    <hyperlink ref="D42" r:id="rId32" xr:uid="{B3D768EA-65A9-4E92-B4D8-697382E3E26D}"/>
    <hyperlink ref="D43" r:id="rId33" xr:uid="{9C4226C9-7A8F-4599-B92E-36F9E9BFAC60}"/>
    <hyperlink ref="D44" r:id="rId34" xr:uid="{01CCFC6C-BF69-4DD6-BC9C-E378C942EEFA}"/>
    <hyperlink ref="D49" r:id="rId35" xr:uid="{89A155DB-EFFC-4235-9719-A78AC6B14A48}"/>
    <hyperlink ref="D51" r:id="rId36" xr:uid="{1B26F99E-6610-432B-AAD6-1218B14BF37E}"/>
    <hyperlink ref="D53" r:id="rId37" xr:uid="{1BC46D16-F1B2-456E-BA5E-C2E50CBE4F6C}"/>
    <hyperlink ref="D55" r:id="rId38" xr:uid="{0DC36E06-7820-44E9-9993-BDC3D90BE3FF}"/>
    <hyperlink ref="D56" r:id="rId39" xr:uid="{651C91B7-57A1-4EC3-AD10-0FE9E1FB7006}"/>
    <hyperlink ref="D57" r:id="rId40" xr:uid="{D9E00033-5651-4C77-87DD-B173A8559B77}"/>
    <hyperlink ref="D58" r:id="rId41" xr:uid="{201CD34D-1DC1-48BC-8574-515CA8021EAA}"/>
    <hyperlink ref="D59" r:id="rId42" xr:uid="{30D43C40-39B1-4B63-B940-BE5DEBD96038}"/>
    <hyperlink ref="D61" r:id="rId43" xr:uid="{981F9C48-9D4A-4AC8-8619-F32CFECFC7ED}"/>
    <hyperlink ref="D62" r:id="rId44" xr:uid="{ECE1FA8A-D9EB-4501-8376-3CD7C4976A7A}"/>
    <hyperlink ref="D63" r:id="rId45" xr:uid="{5A33DBC9-BA3C-463B-A948-9F4FF89D685C}"/>
    <hyperlink ref="D64" r:id="rId46" xr:uid="{B78B6C5C-D5EA-46FF-9468-19E9866AFD43}"/>
    <hyperlink ref="D65" r:id="rId47" xr:uid="{97EC2265-939D-4DE5-83C2-ECDB4E48D2F1}"/>
    <hyperlink ref="N65" r:id="rId48" xr:uid="{A128E46B-DF66-4445-9C0D-500DCC52440B}"/>
    <hyperlink ref="D66" r:id="rId49" xr:uid="{6E082A77-CFA1-4AD5-B684-0E148D6D4BA3}"/>
    <hyperlink ref="D68" r:id="rId50" xr:uid="{985F4E28-2795-4D4F-8637-0CDAD00F09BB}"/>
    <hyperlink ref="D69" r:id="rId51" xr:uid="{1D19FB4C-F7CE-4E95-B20A-A60086C0392E}"/>
    <hyperlink ref="D70" r:id="rId52" xr:uid="{4834F57F-A085-4E67-843A-59344D90DF9A}"/>
    <hyperlink ref="D67" r:id="rId53" xr:uid="{3F2ABF18-65FD-4EA8-AD0B-66AA74D4E123}"/>
    <hyperlink ref="D71" r:id="rId54" xr:uid="{A0FFB500-F1E1-46E0-BD9F-C331B7A079CE}"/>
  </hyperlinks>
  <pageMargins left="0.7" right="0.7" top="0.75" bottom="0.75" header="0.3" footer="0.3"/>
  <headerFooter>
    <oddFooter xml:space="preserve">&amp;L_x000D_&amp;1#&amp;"Calibri"&amp;10&amp;K000000 Classified as C2 - General Business </oddFooter>
  </headerFooter>
  <legacyDrawing r:id="rId5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AEA8-4236-4616-9D98-3C1379C69829}">
  <dimension ref="A1:E30"/>
  <sheetViews>
    <sheetView workbookViewId="0">
      <selection activeCell="B18" sqref="B18"/>
    </sheetView>
  </sheetViews>
  <sheetFormatPr defaultColWidth="8.85546875" defaultRowHeight="15"/>
  <cols>
    <col min="1" max="1" width="24" style="404" customWidth="1"/>
    <col min="2" max="2" width="51.7109375" style="502" customWidth="1"/>
    <col min="4" max="4" width="20.140625" style="615" customWidth="1"/>
    <col min="5" max="5" width="83.7109375" customWidth="1"/>
  </cols>
  <sheetData>
    <row r="1" spans="1:5">
      <c r="D1" s="615" t="s">
        <v>1192</v>
      </c>
      <c r="E1" t="s">
        <v>1193</v>
      </c>
    </row>
    <row r="2" spans="1:5" ht="15" customHeight="1">
      <c r="A2" s="505" t="s">
        <v>1194</v>
      </c>
      <c r="B2" s="502" t="s">
        <v>1195</v>
      </c>
      <c r="C2" t="s">
        <v>1196</v>
      </c>
    </row>
    <row r="3" spans="1:5">
      <c r="A3" s="505"/>
      <c r="B3" s="502" t="s">
        <v>1197</v>
      </c>
      <c r="C3" t="s">
        <v>1196</v>
      </c>
    </row>
    <row r="4" spans="1:5">
      <c r="A4" s="505"/>
      <c r="B4" s="502" t="s">
        <v>1198</v>
      </c>
      <c r="C4" t="s">
        <v>1196</v>
      </c>
    </row>
    <row r="5" spans="1:5">
      <c r="A5" s="505"/>
      <c r="B5" s="502" t="s">
        <v>1199</v>
      </c>
      <c r="C5" t="s">
        <v>1196</v>
      </c>
    </row>
    <row r="6" spans="1:5">
      <c r="A6" s="505"/>
      <c r="B6" s="502" t="s">
        <v>1200</v>
      </c>
      <c r="C6" t="s">
        <v>1196</v>
      </c>
    </row>
    <row r="7" spans="1:5">
      <c r="A7" s="505"/>
      <c r="B7" s="502" t="s">
        <v>1201</v>
      </c>
      <c r="C7" t="s">
        <v>1196</v>
      </c>
    </row>
    <row r="8" spans="1:5">
      <c r="A8" s="505"/>
      <c r="B8" s="503" t="s">
        <v>1202</v>
      </c>
      <c r="C8" s="498" t="s">
        <v>1203</v>
      </c>
    </row>
    <row r="9" spans="1:5">
      <c r="A9" s="505"/>
      <c r="B9" s="503" t="s">
        <v>1204</v>
      </c>
      <c r="C9" t="s">
        <v>1203</v>
      </c>
    </row>
    <row r="10" spans="1:5">
      <c r="A10" s="505"/>
      <c r="B10" s="502" t="s">
        <v>908</v>
      </c>
      <c r="C10" t="s">
        <v>1203</v>
      </c>
    </row>
    <row r="11" spans="1:5">
      <c r="A11" s="505"/>
      <c r="B11" s="502" t="s">
        <v>18</v>
      </c>
      <c r="C11" t="s">
        <v>1203</v>
      </c>
    </row>
    <row r="12" spans="1:5">
      <c r="A12" s="505"/>
      <c r="B12" s="502" t="s">
        <v>1205</v>
      </c>
      <c r="C12" t="s">
        <v>1203</v>
      </c>
      <c r="D12" s="616">
        <v>45463</v>
      </c>
    </row>
    <row r="13" spans="1:5">
      <c r="A13" s="505"/>
      <c r="B13" s="502" t="s">
        <v>1206</v>
      </c>
      <c r="C13" t="s">
        <v>1203</v>
      </c>
    </row>
    <row r="14" spans="1:5">
      <c r="A14" s="505"/>
      <c r="B14" s="502" t="s">
        <v>1207</v>
      </c>
      <c r="C14" t="s">
        <v>1203</v>
      </c>
    </row>
    <row r="15" spans="1:5">
      <c r="A15" s="505"/>
      <c r="B15" s="502" t="s">
        <v>1208</v>
      </c>
      <c r="C15" t="s">
        <v>1203</v>
      </c>
    </row>
    <row r="16" spans="1:5">
      <c r="A16" s="505"/>
      <c r="B16" s="502" t="s">
        <v>1209</v>
      </c>
      <c r="C16" t="s">
        <v>1203</v>
      </c>
    </row>
    <row r="17" spans="1:5">
      <c r="A17" s="505"/>
      <c r="B17" s="502" t="s">
        <v>938</v>
      </c>
      <c r="C17" t="s">
        <v>1210</v>
      </c>
    </row>
    <row r="18" spans="1:5">
      <c r="A18" s="505"/>
      <c r="B18" s="502" t="s">
        <v>105</v>
      </c>
      <c r="C18" t="s">
        <v>1210</v>
      </c>
    </row>
    <row r="19" spans="1:5">
      <c r="A19" s="505"/>
      <c r="B19" s="502" t="s">
        <v>1211</v>
      </c>
      <c r="C19" t="s">
        <v>1212</v>
      </c>
    </row>
    <row r="20" spans="1:5">
      <c r="A20" s="505"/>
      <c r="B20" s="502" t="s">
        <v>1213</v>
      </c>
      <c r="C20" t="s">
        <v>1212</v>
      </c>
      <c r="D20" s="616">
        <v>45579</v>
      </c>
    </row>
    <row r="21" spans="1:5">
      <c r="A21" s="505"/>
      <c r="B21" s="502" t="s">
        <v>1214</v>
      </c>
      <c r="C21" t="s">
        <v>1212</v>
      </c>
      <c r="D21" s="616">
        <v>45638</v>
      </c>
    </row>
    <row r="22" spans="1:5">
      <c r="A22" s="505"/>
      <c r="B22" s="502" t="s">
        <v>1215</v>
      </c>
      <c r="C22" t="s">
        <v>1212</v>
      </c>
    </row>
    <row r="23" spans="1:5">
      <c r="A23" s="505"/>
      <c r="B23" s="502" t="s">
        <v>916</v>
      </c>
      <c r="C23" t="s">
        <v>1212</v>
      </c>
    </row>
    <row r="24" spans="1:5">
      <c r="A24" s="505"/>
      <c r="B24" s="502" t="s">
        <v>1216</v>
      </c>
      <c r="C24" t="s">
        <v>1212</v>
      </c>
    </row>
    <row r="25" spans="1:5" ht="15" customHeight="1">
      <c r="A25" s="505" t="s">
        <v>1217</v>
      </c>
      <c r="B25" s="502" t="s">
        <v>103</v>
      </c>
    </row>
    <row r="26" spans="1:5">
      <c r="A26" s="505"/>
      <c r="B26" s="504" t="s">
        <v>1218</v>
      </c>
    </row>
    <row r="27" spans="1:5" ht="30">
      <c r="A27" s="499" t="s">
        <v>1219</v>
      </c>
      <c r="B27" s="502" t="s">
        <v>1220</v>
      </c>
    </row>
    <row r="28" spans="1:5">
      <c r="A28" s="500">
        <v>2025</v>
      </c>
      <c r="B28" s="502" t="s">
        <v>1221</v>
      </c>
      <c r="C28" t="s">
        <v>1222</v>
      </c>
      <c r="D28" s="616">
        <v>45678</v>
      </c>
    </row>
    <row r="29" spans="1:5">
      <c r="A29" s="505"/>
      <c r="B29" s="502" t="s">
        <v>962</v>
      </c>
      <c r="C29" t="s">
        <v>1222</v>
      </c>
      <c r="D29" s="616">
        <v>45702</v>
      </c>
      <c r="E29" t="s">
        <v>1223</v>
      </c>
    </row>
    <row r="30" spans="1:5">
      <c r="A30" s="501"/>
    </row>
  </sheetData>
  <sortState xmlns:xlrd2="http://schemas.microsoft.com/office/spreadsheetml/2017/richdata2" ref="A2:C33">
    <sortCondition ref="C2:C33"/>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770F-ACBD-44CF-8E0F-4126072531D8}">
  <dimension ref="A1:C69"/>
  <sheetViews>
    <sheetView workbookViewId="0"/>
  </sheetViews>
  <sheetFormatPr defaultColWidth="8.85546875" defaultRowHeight="15"/>
  <cols>
    <col min="1" max="1" width="9.140625" style="506"/>
    <col min="2" max="2" width="127.140625" bestFit="1" customWidth="1"/>
    <col min="3" max="3" width="11.42578125" style="506" customWidth="1"/>
    <col min="4" max="4" width="33.42578125" customWidth="1"/>
  </cols>
  <sheetData>
    <row r="1" spans="1:3">
      <c r="A1" s="493" t="s">
        <v>51</v>
      </c>
      <c r="B1" s="493" t="s">
        <v>1224</v>
      </c>
      <c r="C1" s="493" t="s">
        <v>1225</v>
      </c>
    </row>
    <row r="2" spans="1:3">
      <c r="A2" s="506" t="s">
        <v>1226</v>
      </c>
      <c r="B2" t="s">
        <v>1227</v>
      </c>
      <c r="C2" s="506" t="s">
        <v>1212</v>
      </c>
    </row>
    <row r="3" spans="1:3">
      <c r="A3" s="506" t="s">
        <v>1226</v>
      </c>
      <c r="B3" t="s">
        <v>1228</v>
      </c>
      <c r="C3" s="506" t="s">
        <v>1212</v>
      </c>
    </row>
    <row r="4" spans="1:3">
      <c r="A4" s="506" t="s">
        <v>1226</v>
      </c>
      <c r="B4" t="s">
        <v>1229</v>
      </c>
      <c r="C4" s="506" t="s">
        <v>1212</v>
      </c>
    </row>
    <row r="5" spans="1:3">
      <c r="A5" s="506" t="s">
        <v>1226</v>
      </c>
      <c r="B5" t="s">
        <v>1230</v>
      </c>
      <c r="C5" s="506" t="s">
        <v>1203</v>
      </c>
    </row>
    <row r="6" spans="1:3">
      <c r="A6" s="506" t="s">
        <v>1226</v>
      </c>
      <c r="B6" t="s">
        <v>1231</v>
      </c>
      <c r="C6" s="506" t="s">
        <v>1203</v>
      </c>
    </row>
    <row r="7" spans="1:3">
      <c r="A7" s="506" t="s">
        <v>1226</v>
      </c>
      <c r="B7" t="s">
        <v>1232</v>
      </c>
      <c r="C7" s="506" t="s">
        <v>1203</v>
      </c>
    </row>
    <row r="8" spans="1:3">
      <c r="A8" s="506" t="s">
        <v>1226</v>
      </c>
      <c r="B8" t="s">
        <v>1233</v>
      </c>
      <c r="C8" s="506" t="s">
        <v>1203</v>
      </c>
    </row>
    <row r="9" spans="1:3">
      <c r="A9" s="506" t="s">
        <v>1226</v>
      </c>
      <c r="B9" t="s">
        <v>1234</v>
      </c>
      <c r="C9" s="506" t="s">
        <v>1196</v>
      </c>
    </row>
    <row r="10" spans="1:3">
      <c r="A10" s="506" t="s">
        <v>1235</v>
      </c>
      <c r="B10" t="s">
        <v>1236</v>
      </c>
      <c r="C10" s="506" t="s">
        <v>1196</v>
      </c>
    </row>
    <row r="11" spans="1:3">
      <c r="A11" s="506" t="s">
        <v>1235</v>
      </c>
      <c r="B11" t="s">
        <v>1237</v>
      </c>
      <c r="C11" s="506" t="s">
        <v>1196</v>
      </c>
    </row>
    <row r="12" spans="1:3">
      <c r="A12" s="506" t="s">
        <v>1235</v>
      </c>
      <c r="B12" t="s">
        <v>1238</v>
      </c>
      <c r="C12" s="506" t="s">
        <v>1203</v>
      </c>
    </row>
    <row r="13" spans="1:3">
      <c r="A13" s="506" t="s">
        <v>1235</v>
      </c>
      <c r="B13" t="s">
        <v>1239</v>
      </c>
      <c r="C13" s="506" t="s">
        <v>1203</v>
      </c>
    </row>
    <row r="14" spans="1:3">
      <c r="A14" s="506" t="s">
        <v>1235</v>
      </c>
      <c r="B14" t="s">
        <v>1240</v>
      </c>
      <c r="C14" s="506" t="s">
        <v>1210</v>
      </c>
    </row>
    <row r="15" spans="1:3">
      <c r="A15" s="506" t="s">
        <v>1235</v>
      </c>
      <c r="B15" t="s">
        <v>1241</v>
      </c>
      <c r="C15" s="506" t="s">
        <v>1210</v>
      </c>
    </row>
    <row r="16" spans="1:3">
      <c r="A16" s="506" t="s">
        <v>1235</v>
      </c>
      <c r="B16" t="s">
        <v>1242</v>
      </c>
      <c r="C16" s="506" t="s">
        <v>1212</v>
      </c>
    </row>
    <row r="17" spans="1:3">
      <c r="A17" s="506" t="s">
        <v>1235</v>
      </c>
      <c r="B17" t="s">
        <v>1243</v>
      </c>
      <c r="C17" s="506" t="s">
        <v>1212</v>
      </c>
    </row>
    <row r="18" spans="1:3">
      <c r="A18" s="506" t="s">
        <v>1244</v>
      </c>
      <c r="B18" t="s">
        <v>1245</v>
      </c>
      <c r="C18" s="506" t="s">
        <v>1196</v>
      </c>
    </row>
    <row r="19" spans="1:3">
      <c r="A19" s="506" t="s">
        <v>1244</v>
      </c>
      <c r="B19" t="s">
        <v>1246</v>
      </c>
      <c r="C19" s="506" t="s">
        <v>1196</v>
      </c>
    </row>
    <row r="20" spans="1:3">
      <c r="A20" s="506" t="s">
        <v>1244</v>
      </c>
      <c r="B20" t="s">
        <v>1247</v>
      </c>
      <c r="C20" s="506" t="s">
        <v>1203</v>
      </c>
    </row>
    <row r="21" spans="1:3">
      <c r="A21" s="506" t="s">
        <v>1244</v>
      </c>
      <c r="B21" t="s">
        <v>1248</v>
      </c>
      <c r="C21" s="506" t="s">
        <v>1203</v>
      </c>
    </row>
    <row r="22" spans="1:3">
      <c r="A22" s="506" t="s">
        <v>1244</v>
      </c>
      <c r="B22" t="s">
        <v>1249</v>
      </c>
      <c r="C22" s="506" t="s">
        <v>1203</v>
      </c>
    </row>
    <row r="23" spans="1:3">
      <c r="A23" s="506" t="s">
        <v>1244</v>
      </c>
      <c r="B23" t="s">
        <v>1250</v>
      </c>
      <c r="C23" s="506" t="s">
        <v>1203</v>
      </c>
    </row>
    <row r="24" spans="1:3">
      <c r="A24" s="506" t="s">
        <v>1244</v>
      </c>
      <c r="B24" t="s">
        <v>1251</v>
      </c>
      <c r="C24" s="506" t="s">
        <v>1203</v>
      </c>
    </row>
    <row r="25" spans="1:3">
      <c r="A25" s="506" t="s">
        <v>1244</v>
      </c>
      <c r="B25" t="s">
        <v>1252</v>
      </c>
      <c r="C25" s="506" t="s">
        <v>1203</v>
      </c>
    </row>
    <row r="26" spans="1:3">
      <c r="A26" s="506" t="s">
        <v>1244</v>
      </c>
      <c r="B26" t="s">
        <v>1253</v>
      </c>
      <c r="C26" s="506" t="s">
        <v>1203</v>
      </c>
    </row>
    <row r="27" spans="1:3">
      <c r="A27" s="506" t="s">
        <v>1244</v>
      </c>
      <c r="B27" t="s">
        <v>1254</v>
      </c>
      <c r="C27" s="506" t="s">
        <v>1203</v>
      </c>
    </row>
    <row r="28" spans="1:3">
      <c r="A28" s="506" t="s">
        <v>1244</v>
      </c>
      <c r="B28" t="s">
        <v>1255</v>
      </c>
      <c r="C28" s="506" t="s">
        <v>1210</v>
      </c>
    </row>
    <row r="29" spans="1:3">
      <c r="A29" s="506" t="s">
        <v>1244</v>
      </c>
      <c r="B29" t="s">
        <v>1256</v>
      </c>
      <c r="C29" s="506" t="s">
        <v>1210</v>
      </c>
    </row>
    <row r="30" spans="1:3">
      <c r="A30" s="506" t="s">
        <v>1244</v>
      </c>
      <c r="B30" t="s">
        <v>1257</v>
      </c>
      <c r="C30" s="506" t="s">
        <v>1210</v>
      </c>
    </row>
    <row r="31" spans="1:3">
      <c r="A31" s="506" t="s">
        <v>1244</v>
      </c>
      <c r="B31" t="s">
        <v>1258</v>
      </c>
      <c r="C31" s="506" t="s">
        <v>1210</v>
      </c>
    </row>
    <row r="32" spans="1:3">
      <c r="A32" s="506" t="s">
        <v>1244</v>
      </c>
      <c r="B32" t="s">
        <v>1259</v>
      </c>
      <c r="C32" s="506" t="s">
        <v>1210</v>
      </c>
    </row>
    <row r="33" spans="1:3">
      <c r="A33" s="506" t="s">
        <v>1244</v>
      </c>
      <c r="B33" t="s">
        <v>1260</v>
      </c>
      <c r="C33" s="506" t="s">
        <v>1210</v>
      </c>
    </row>
    <row r="34" spans="1:3">
      <c r="A34" s="506" t="s">
        <v>1244</v>
      </c>
      <c r="B34" t="s">
        <v>1261</v>
      </c>
      <c r="C34" s="506" t="s">
        <v>1210</v>
      </c>
    </row>
    <row r="35" spans="1:3">
      <c r="A35" s="506" t="s">
        <v>1244</v>
      </c>
      <c r="B35" t="s">
        <v>1262</v>
      </c>
      <c r="C35" s="506" t="s">
        <v>1210</v>
      </c>
    </row>
    <row r="36" spans="1:3">
      <c r="A36" s="506" t="s">
        <v>1244</v>
      </c>
      <c r="B36" t="s">
        <v>1263</v>
      </c>
      <c r="C36" s="506" t="s">
        <v>1210</v>
      </c>
    </row>
    <row r="37" spans="1:3">
      <c r="A37" s="506" t="s">
        <v>1244</v>
      </c>
      <c r="B37" t="s">
        <v>1264</v>
      </c>
      <c r="C37" s="506" t="s">
        <v>1210</v>
      </c>
    </row>
    <row r="38" spans="1:3">
      <c r="A38" s="506" t="s">
        <v>1244</v>
      </c>
      <c r="B38" t="s">
        <v>1265</v>
      </c>
      <c r="C38" s="506" t="s">
        <v>1212</v>
      </c>
    </row>
    <row r="39" spans="1:3">
      <c r="A39" s="506" t="s">
        <v>1244</v>
      </c>
      <c r="B39" t="s">
        <v>1266</v>
      </c>
      <c r="C39" s="506" t="s">
        <v>1212</v>
      </c>
    </row>
    <row r="40" spans="1:3">
      <c r="A40" s="506" t="s">
        <v>1244</v>
      </c>
      <c r="B40" t="s">
        <v>1267</v>
      </c>
      <c r="C40" s="506" t="s">
        <v>1212</v>
      </c>
    </row>
    <row r="41" spans="1:3" ht="15.75">
      <c r="A41" s="506" t="s">
        <v>1244</v>
      </c>
      <c r="B41" s="507" t="s">
        <v>1268</v>
      </c>
      <c r="C41" s="506" t="s">
        <v>1212</v>
      </c>
    </row>
    <row r="42" spans="1:3" ht="15.75">
      <c r="A42" s="506" t="s">
        <v>1244</v>
      </c>
      <c r="B42" s="507" t="s">
        <v>1269</v>
      </c>
      <c r="C42" s="506" t="s">
        <v>1212</v>
      </c>
    </row>
    <row r="43" spans="1:3">
      <c r="A43" s="506" t="s">
        <v>1244</v>
      </c>
      <c r="B43" t="s">
        <v>1270</v>
      </c>
      <c r="C43" s="506" t="s">
        <v>1212</v>
      </c>
    </row>
    <row r="44" spans="1:3">
      <c r="A44" s="506" t="s">
        <v>1244</v>
      </c>
      <c r="B44" t="s">
        <v>1271</v>
      </c>
      <c r="C44" s="506" t="s">
        <v>1212</v>
      </c>
    </row>
    <row r="45" spans="1:3" ht="15.75">
      <c r="A45" s="506" t="s">
        <v>1244</v>
      </c>
      <c r="B45" s="507" t="s">
        <v>1272</v>
      </c>
      <c r="C45" s="506" t="s">
        <v>1212</v>
      </c>
    </row>
    <row r="46" spans="1:3" ht="15.75">
      <c r="A46" s="506" t="s">
        <v>1244</v>
      </c>
      <c r="B46" s="507" t="s">
        <v>1273</v>
      </c>
      <c r="C46" s="506" t="s">
        <v>1212</v>
      </c>
    </row>
    <row r="47" spans="1:3">
      <c r="A47" s="506" t="s">
        <v>1244</v>
      </c>
      <c r="B47" t="s">
        <v>1274</v>
      </c>
      <c r="C47" s="506" t="s">
        <v>1212</v>
      </c>
    </row>
    <row r="48" spans="1:3" ht="15.75">
      <c r="A48" s="506" t="s">
        <v>1244</v>
      </c>
      <c r="B48" s="507" t="s">
        <v>1275</v>
      </c>
      <c r="C48" s="506" t="s">
        <v>1212</v>
      </c>
    </row>
    <row r="49" spans="1:3" ht="15.75">
      <c r="A49" s="506" t="s">
        <v>1244</v>
      </c>
      <c r="B49" s="507" t="s">
        <v>1276</v>
      </c>
      <c r="C49" s="506" t="s">
        <v>1212</v>
      </c>
    </row>
    <row r="50" spans="1:3" ht="15.75">
      <c r="A50" s="506" t="s">
        <v>1244</v>
      </c>
      <c r="B50" s="507" t="s">
        <v>1277</v>
      </c>
      <c r="C50" s="506" t="s">
        <v>1212</v>
      </c>
    </row>
    <row r="51" spans="1:3" ht="31.5">
      <c r="A51" s="506" t="s">
        <v>1244</v>
      </c>
      <c r="B51" s="507" t="s">
        <v>1278</v>
      </c>
      <c r="C51" s="506" t="s">
        <v>1212</v>
      </c>
    </row>
    <row r="52" spans="1:3">
      <c r="A52" s="506" t="s">
        <v>8</v>
      </c>
      <c r="B52" t="s">
        <v>1279</v>
      </c>
      <c r="C52" s="506" t="s">
        <v>1203</v>
      </c>
    </row>
    <row r="53" spans="1:3">
      <c r="A53" s="506" t="s">
        <v>8</v>
      </c>
      <c r="B53" t="s">
        <v>1280</v>
      </c>
      <c r="C53" s="506" t="s">
        <v>1210</v>
      </c>
    </row>
    <row r="54" spans="1:3">
      <c r="A54" s="506" t="s">
        <v>8</v>
      </c>
      <c r="B54" t="s">
        <v>1281</v>
      </c>
      <c r="C54" s="506" t="s">
        <v>1203</v>
      </c>
    </row>
    <row r="55" spans="1:3">
      <c r="A55" s="506" t="s">
        <v>8</v>
      </c>
      <c r="B55" t="s">
        <v>1282</v>
      </c>
      <c r="C55" s="506" t="s">
        <v>1212</v>
      </c>
    </row>
    <row r="56" spans="1:3">
      <c r="A56" s="506" t="s">
        <v>8</v>
      </c>
      <c r="B56" t="s">
        <v>1283</v>
      </c>
      <c r="C56" s="506" t="s">
        <v>1210</v>
      </c>
    </row>
    <row r="57" spans="1:3">
      <c r="A57" s="506" t="s">
        <v>1284</v>
      </c>
      <c r="B57" t="s">
        <v>1285</v>
      </c>
      <c r="C57" s="506" t="s">
        <v>1196</v>
      </c>
    </row>
    <row r="58" spans="1:3">
      <c r="A58" s="506" t="s">
        <v>1284</v>
      </c>
      <c r="B58" t="s">
        <v>1286</v>
      </c>
      <c r="C58" s="506" t="s">
        <v>1210</v>
      </c>
    </row>
    <row r="59" spans="1:3">
      <c r="A59" s="506" t="s">
        <v>1284</v>
      </c>
      <c r="B59" t="s">
        <v>1287</v>
      </c>
      <c r="C59" s="506" t="s">
        <v>1203</v>
      </c>
    </row>
    <row r="60" spans="1:3">
      <c r="A60" s="506" t="s">
        <v>1284</v>
      </c>
      <c r="B60" t="s">
        <v>1288</v>
      </c>
      <c r="C60" s="506" t="s">
        <v>1210</v>
      </c>
    </row>
    <row r="61" spans="1:3">
      <c r="A61" s="506" t="s">
        <v>1284</v>
      </c>
      <c r="B61" t="s">
        <v>1289</v>
      </c>
      <c r="C61" s="506" t="s">
        <v>1210</v>
      </c>
    </row>
    <row r="62" spans="1:3">
      <c r="A62" s="506" t="s">
        <v>1284</v>
      </c>
      <c r="B62" t="s">
        <v>1290</v>
      </c>
      <c r="C62" s="506" t="s">
        <v>1203</v>
      </c>
    </row>
    <row r="63" spans="1:3">
      <c r="A63" s="506" t="s">
        <v>1284</v>
      </c>
      <c r="B63" t="s">
        <v>1291</v>
      </c>
      <c r="C63" s="506" t="s">
        <v>1210</v>
      </c>
    </row>
    <row r="64" spans="1:3">
      <c r="A64" s="506" t="s">
        <v>1284</v>
      </c>
      <c r="B64" t="s">
        <v>1292</v>
      </c>
      <c r="C64" s="506" t="s">
        <v>1210</v>
      </c>
    </row>
    <row r="65" spans="1:3">
      <c r="A65" s="506" t="s">
        <v>1284</v>
      </c>
      <c r="B65" t="s">
        <v>1293</v>
      </c>
      <c r="C65" s="506" t="s">
        <v>1196</v>
      </c>
    </row>
    <row r="66" spans="1:3">
      <c r="A66" s="506" t="s">
        <v>1284</v>
      </c>
      <c r="B66" t="s">
        <v>1294</v>
      </c>
      <c r="C66" s="506" t="s">
        <v>1203</v>
      </c>
    </row>
    <row r="67" spans="1:3">
      <c r="A67" s="506" t="s">
        <v>1284</v>
      </c>
      <c r="B67" t="s">
        <v>1295</v>
      </c>
      <c r="C67" s="506" t="s">
        <v>1203</v>
      </c>
    </row>
    <row r="68" spans="1:3">
      <c r="A68" s="506" t="s">
        <v>1284</v>
      </c>
      <c r="B68" t="s">
        <v>1296</v>
      </c>
      <c r="C68" s="506" t="s">
        <v>1203</v>
      </c>
    </row>
    <row r="69" spans="1:3">
      <c r="A69" s="506" t="s">
        <v>1284</v>
      </c>
      <c r="B69" t="s">
        <v>1297</v>
      </c>
      <c r="C69" s="506" t="s">
        <v>1196</v>
      </c>
    </row>
  </sheetData>
  <phoneticPr fontId="3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AB1A-66AF-4BEC-89E3-0FF24A1EED66}">
  <dimension ref="A1:E22"/>
  <sheetViews>
    <sheetView workbookViewId="0">
      <selection activeCell="A15" sqref="A15"/>
    </sheetView>
  </sheetViews>
  <sheetFormatPr defaultColWidth="8.85546875" defaultRowHeight="15"/>
  <cols>
    <col min="1" max="1" width="24.140625" style="164" bestFit="1" customWidth="1"/>
    <col min="2" max="2" width="24.140625" style="164" customWidth="1"/>
    <col min="3" max="3" width="48.28515625" style="191" customWidth="1"/>
    <col min="4" max="4" width="46" style="191" customWidth="1"/>
    <col min="5" max="5" width="44.140625" style="497" customWidth="1"/>
  </cols>
  <sheetData>
    <row r="1" spans="1:5" s="493" customFormat="1">
      <c r="A1" s="494" t="s">
        <v>1298</v>
      </c>
      <c r="B1" s="494" t="s">
        <v>1299</v>
      </c>
      <c r="C1" s="495" t="s">
        <v>1300</v>
      </c>
      <c r="D1" s="495" t="s">
        <v>1301</v>
      </c>
      <c r="E1" s="495" t="s">
        <v>891</v>
      </c>
    </row>
    <row r="2" spans="1:5">
      <c r="A2" s="164" t="s">
        <v>1302</v>
      </c>
      <c r="B2" s="164" t="s">
        <v>1303</v>
      </c>
      <c r="C2" s="496" t="s">
        <v>1304</v>
      </c>
      <c r="D2" s="191" t="s">
        <v>1305</v>
      </c>
    </row>
    <row r="3" spans="1:5">
      <c r="A3" s="164" t="s">
        <v>1306</v>
      </c>
      <c r="B3" s="164" t="s">
        <v>1303</v>
      </c>
      <c r="C3" s="191" t="s">
        <v>1304</v>
      </c>
      <c r="D3" s="191" t="s">
        <v>1307</v>
      </c>
    </row>
    <row r="4" spans="1:5">
      <c r="A4" s="164" t="s">
        <v>1308</v>
      </c>
      <c r="B4" s="164" t="s">
        <v>1303</v>
      </c>
      <c r="C4" s="191" t="s">
        <v>1304</v>
      </c>
      <c r="D4" s="191" t="s">
        <v>1307</v>
      </c>
    </row>
    <row r="5" spans="1:5">
      <c r="A5" s="164" t="s">
        <v>1309</v>
      </c>
      <c r="B5" s="164" t="s">
        <v>1303</v>
      </c>
      <c r="C5" s="191" t="s">
        <v>1304</v>
      </c>
      <c r="D5" s="191" t="s">
        <v>1305</v>
      </c>
    </row>
    <row r="6" spans="1:5">
      <c r="A6" s="164" t="s">
        <v>1310</v>
      </c>
      <c r="B6" s="164" t="s">
        <v>1303</v>
      </c>
      <c r="C6" s="191" t="s">
        <v>1304</v>
      </c>
      <c r="D6" s="191" t="s">
        <v>1305</v>
      </c>
    </row>
    <row r="7" spans="1:5">
      <c r="A7" s="164" t="s">
        <v>1311</v>
      </c>
      <c r="B7" s="164" t="s">
        <v>1303</v>
      </c>
      <c r="C7" s="191" t="s">
        <v>1304</v>
      </c>
      <c r="D7" s="191" t="s">
        <v>1305</v>
      </c>
    </row>
    <row r="8" spans="1:5" ht="30">
      <c r="A8" s="164" t="s">
        <v>1312</v>
      </c>
      <c r="B8" s="164" t="s">
        <v>1303</v>
      </c>
      <c r="C8" s="191" t="s">
        <v>1313</v>
      </c>
      <c r="D8" s="191" t="s">
        <v>1314</v>
      </c>
    </row>
    <row r="9" spans="1:5" ht="30">
      <c r="A9" s="164" t="s">
        <v>1315</v>
      </c>
      <c r="B9" s="164" t="s">
        <v>1303</v>
      </c>
      <c r="C9" s="496" t="s">
        <v>1304</v>
      </c>
      <c r="D9" s="191" t="s">
        <v>1307</v>
      </c>
      <c r="E9" s="497" t="s">
        <v>1316</v>
      </c>
    </row>
    <row r="10" spans="1:5" ht="30">
      <c r="A10" s="164" t="s">
        <v>1317</v>
      </c>
      <c r="B10" s="164" t="s">
        <v>1303</v>
      </c>
      <c r="C10" s="496" t="s">
        <v>1304</v>
      </c>
      <c r="D10" s="191" t="s">
        <v>1305</v>
      </c>
      <c r="E10" s="497" t="s">
        <v>1318</v>
      </c>
    </row>
    <row r="11" spans="1:5">
      <c r="A11" s="164" t="s">
        <v>1319</v>
      </c>
      <c r="B11" s="164" t="s">
        <v>1303</v>
      </c>
      <c r="C11" s="191" t="s">
        <v>1304</v>
      </c>
      <c r="D11" s="191" t="s">
        <v>1307</v>
      </c>
    </row>
    <row r="12" spans="1:5">
      <c r="A12" s="164" t="s">
        <v>1182</v>
      </c>
      <c r="B12" s="164" t="s">
        <v>1303</v>
      </c>
      <c r="C12" s="191" t="s">
        <v>1304</v>
      </c>
      <c r="D12" s="191" t="s">
        <v>1305</v>
      </c>
    </row>
    <row r="13" spans="1:5">
      <c r="A13" s="164" t="s">
        <v>1320</v>
      </c>
      <c r="B13" s="164" t="s">
        <v>1303</v>
      </c>
      <c r="C13" s="191" t="s">
        <v>1321</v>
      </c>
      <c r="D13" s="191" t="s">
        <v>1305</v>
      </c>
    </row>
    <row r="14" spans="1:5" ht="30">
      <c r="A14" s="164" t="s">
        <v>1322</v>
      </c>
      <c r="B14" s="164" t="s">
        <v>1323</v>
      </c>
      <c r="C14" s="496" t="s">
        <v>1324</v>
      </c>
      <c r="D14" s="191" t="s">
        <v>1307</v>
      </c>
    </row>
    <row r="15" spans="1:5" ht="30">
      <c r="A15" s="164" t="s">
        <v>100</v>
      </c>
      <c r="B15" s="164" t="s">
        <v>1323</v>
      </c>
      <c r="C15" s="191" t="s">
        <v>1325</v>
      </c>
      <c r="D15" s="191" t="s">
        <v>1314</v>
      </c>
    </row>
    <row r="16" spans="1:5" ht="30">
      <c r="A16" s="164" t="s">
        <v>41</v>
      </c>
      <c r="B16" s="164" t="s">
        <v>1323</v>
      </c>
      <c r="C16" s="191" t="s">
        <v>1326</v>
      </c>
      <c r="D16" s="191" t="s">
        <v>1314</v>
      </c>
    </row>
    <row r="17" spans="1:4" ht="30">
      <c r="A17" s="164" t="s">
        <v>112</v>
      </c>
      <c r="B17" s="164" t="s">
        <v>1323</v>
      </c>
      <c r="C17" s="191" t="s">
        <v>1327</v>
      </c>
      <c r="D17" s="191" t="s">
        <v>1314</v>
      </c>
    </row>
    <row r="18" spans="1:4" ht="30">
      <c r="A18" s="164" t="s">
        <v>108</v>
      </c>
      <c r="B18" s="164" t="s">
        <v>1323</v>
      </c>
      <c r="C18" s="191" t="s">
        <v>1328</v>
      </c>
      <c r="D18" s="191" t="s">
        <v>1307</v>
      </c>
    </row>
    <row r="19" spans="1:4">
      <c r="A19" s="164" t="s">
        <v>1329</v>
      </c>
      <c r="B19" s="164" t="s">
        <v>1323</v>
      </c>
    </row>
    <row r="20" spans="1:4">
      <c r="A20" s="164" t="s">
        <v>1330</v>
      </c>
      <c r="B20" s="164" t="s">
        <v>1303</v>
      </c>
      <c r="C20" s="191" t="s">
        <v>1304</v>
      </c>
      <c r="D20" s="191" t="s">
        <v>1331</v>
      </c>
    </row>
    <row r="21" spans="1:4" ht="30">
      <c r="A21" s="164" t="s">
        <v>1332</v>
      </c>
      <c r="B21" s="164" t="s">
        <v>1303</v>
      </c>
      <c r="C21" s="191" t="s">
        <v>1333</v>
      </c>
      <c r="D21" s="191" t="s">
        <v>1331</v>
      </c>
    </row>
    <row r="22" spans="1:4">
      <c r="A22" s="164" t="s">
        <v>1334</v>
      </c>
      <c r="B22" s="164" t="s">
        <v>1303</v>
      </c>
      <c r="C22" s="191" t="s">
        <v>1304</v>
      </c>
      <c r="D22" s="191" t="s">
        <v>1331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CBAD-83DD-4E10-B89C-E3A64688DD74}">
  <dimension ref="A1:S25"/>
  <sheetViews>
    <sheetView workbookViewId="0">
      <selection activeCell="B2" sqref="B2"/>
    </sheetView>
  </sheetViews>
  <sheetFormatPr defaultColWidth="8.85546875" defaultRowHeight="15"/>
  <cols>
    <col min="1" max="1" width="11.140625" customWidth="1"/>
    <col min="2" max="2" width="11.28515625" customWidth="1"/>
    <col min="4" max="4" width="17.42578125" customWidth="1"/>
    <col min="7" max="7" width="18.140625" customWidth="1"/>
    <col min="13" max="13" width="20.7109375" customWidth="1"/>
    <col min="14" max="14" width="17.85546875" customWidth="1"/>
  </cols>
  <sheetData>
    <row r="1" spans="1:19">
      <c r="A1" s="5"/>
      <c r="B1" s="5" t="s">
        <v>1335</v>
      </c>
      <c r="C1" s="5" t="s">
        <v>1336</v>
      </c>
      <c r="D1" s="5" t="s">
        <v>1337</v>
      </c>
      <c r="E1" s="5" t="s">
        <v>596</v>
      </c>
      <c r="F1" s="5" t="s">
        <v>134</v>
      </c>
      <c r="G1" s="5" t="s">
        <v>1338</v>
      </c>
      <c r="H1" s="5" t="s">
        <v>1339</v>
      </c>
      <c r="J1" s="5" t="s">
        <v>1335</v>
      </c>
      <c r="K1" s="5" t="s">
        <v>1336</v>
      </c>
      <c r="L1" s="5" t="s">
        <v>1340</v>
      </c>
      <c r="M1" s="5" t="s">
        <v>1341</v>
      </c>
      <c r="N1" s="5" t="s">
        <v>1337</v>
      </c>
      <c r="O1" s="5" t="s">
        <v>596</v>
      </c>
      <c r="P1" s="5" t="s">
        <v>134</v>
      </c>
      <c r="Q1" s="5" t="s">
        <v>1339</v>
      </c>
      <c r="R1" s="27" t="s">
        <v>1342</v>
      </c>
      <c r="S1" s="27" t="s">
        <v>1343</v>
      </c>
    </row>
    <row r="2" spans="1:19">
      <c r="A2" s="17" t="s">
        <v>7</v>
      </c>
      <c r="B2" s="18">
        <v>0.05</v>
      </c>
      <c r="C2" s="18">
        <v>0.1</v>
      </c>
      <c r="D2" s="18">
        <v>0.06</v>
      </c>
      <c r="E2" s="18">
        <v>0.24</v>
      </c>
      <c r="F2" s="803">
        <v>0.55000000000000004</v>
      </c>
      <c r="G2" s="19">
        <f t="shared" ref="G2:G6" si="0">H2-F2</f>
        <v>0.44999999999999996</v>
      </c>
      <c r="H2" s="19">
        <f t="shared" ref="H2:H6" si="1">SUM(B2:F2)</f>
        <v>1</v>
      </c>
      <c r="J2">
        <f>B2*Q2</f>
        <v>159.65</v>
      </c>
      <c r="K2">
        <f>C2*Q2</f>
        <v>319.3</v>
      </c>
      <c r="M2">
        <v>1210</v>
      </c>
      <c r="N2">
        <f>M2-K2-J2</f>
        <v>731.05000000000007</v>
      </c>
      <c r="O2">
        <v>861</v>
      </c>
      <c r="P2">
        <f>Q2-O2-M2</f>
        <v>1122</v>
      </c>
      <c r="Q2">
        <v>3193</v>
      </c>
      <c r="R2">
        <f>Q2/8</f>
        <v>399.125</v>
      </c>
    </row>
    <row r="3" spans="1:19">
      <c r="A3" s="17" t="s">
        <v>5</v>
      </c>
      <c r="B3" s="18">
        <v>0.05</v>
      </c>
      <c r="C3" s="18">
        <v>0.09</v>
      </c>
      <c r="D3" s="18">
        <v>0.09</v>
      </c>
      <c r="E3" s="18">
        <v>0.21</v>
      </c>
      <c r="F3" s="803">
        <v>0.56000000000000005</v>
      </c>
      <c r="G3" s="19">
        <f t="shared" si="0"/>
        <v>0.43999999999999995</v>
      </c>
      <c r="H3" s="18">
        <f t="shared" si="1"/>
        <v>1</v>
      </c>
      <c r="J3">
        <f>B3*Q3</f>
        <v>219.35000000000002</v>
      </c>
      <c r="K3">
        <f>C3*Q3</f>
        <v>394.83</v>
      </c>
      <c r="M3">
        <v>2091</v>
      </c>
      <c r="N3">
        <f>M3-K3-J3</f>
        <v>1476.8200000000002</v>
      </c>
      <c r="O3">
        <v>832</v>
      </c>
      <c r="P3">
        <f>Q3-O3-M3</f>
        <v>1464</v>
      </c>
      <c r="Q3">
        <v>4387</v>
      </c>
      <c r="R3">
        <f>Q3/8</f>
        <v>548.375</v>
      </c>
    </row>
    <row r="4" spans="1:19">
      <c r="A4" s="17" t="s">
        <v>6</v>
      </c>
      <c r="B4" s="18">
        <v>0.05</v>
      </c>
      <c r="C4" s="18">
        <v>0.1</v>
      </c>
      <c r="D4" s="18">
        <v>0.16</v>
      </c>
      <c r="E4" s="18">
        <v>0.06</v>
      </c>
      <c r="F4" s="803">
        <v>0.63</v>
      </c>
      <c r="G4" s="19">
        <f t="shared" si="0"/>
        <v>0.37</v>
      </c>
      <c r="H4" s="18">
        <f t="shared" si="1"/>
        <v>1</v>
      </c>
      <c r="J4">
        <f>B4*Q4</f>
        <v>132.85</v>
      </c>
      <c r="K4">
        <f>C4*Q4</f>
        <v>265.7</v>
      </c>
      <c r="M4">
        <v>1423</v>
      </c>
      <c r="N4">
        <f>M4-K4-J4</f>
        <v>1024.45</v>
      </c>
      <c r="O4">
        <v>386</v>
      </c>
      <c r="P4">
        <f>Q4-O4-M4</f>
        <v>848</v>
      </c>
      <c r="Q4">
        <v>2657</v>
      </c>
      <c r="R4">
        <f>Q4/8</f>
        <v>332.125</v>
      </c>
    </row>
    <row r="5" spans="1:19">
      <c r="A5" s="5" t="s">
        <v>8</v>
      </c>
      <c r="B5" s="7">
        <v>0.05</v>
      </c>
      <c r="C5" s="7">
        <v>0.16</v>
      </c>
      <c r="D5" s="7">
        <v>0.2</v>
      </c>
      <c r="E5" s="7">
        <v>0.12</v>
      </c>
      <c r="F5" s="7">
        <v>0.47</v>
      </c>
      <c r="G5" s="6">
        <f t="shared" si="0"/>
        <v>0.53</v>
      </c>
      <c r="H5" s="7">
        <f t="shared" si="1"/>
        <v>1</v>
      </c>
    </row>
    <row r="6" spans="1:19">
      <c r="A6" s="5" t="s">
        <v>327</v>
      </c>
      <c r="B6" s="7">
        <v>0.05</v>
      </c>
      <c r="C6" s="7">
        <v>0.1</v>
      </c>
      <c r="D6" s="7">
        <v>0.25</v>
      </c>
      <c r="E6" s="7">
        <v>0.4</v>
      </c>
      <c r="F6" s="7">
        <v>0.2</v>
      </c>
      <c r="G6" s="6">
        <f t="shared" si="0"/>
        <v>0.8</v>
      </c>
      <c r="H6" s="7">
        <f t="shared" si="1"/>
        <v>1</v>
      </c>
    </row>
    <row r="7" spans="1:19">
      <c r="A7" s="5" t="s">
        <v>9</v>
      </c>
      <c r="B7" s="7">
        <v>0.05</v>
      </c>
      <c r="C7" s="7">
        <v>0.1</v>
      </c>
      <c r="D7" s="7">
        <v>0.05</v>
      </c>
      <c r="E7" s="7">
        <v>0.05</v>
      </c>
      <c r="F7" s="7">
        <v>0.75</v>
      </c>
      <c r="G7" s="6">
        <f t="shared" ref="G7" si="2">H7-F7</f>
        <v>0.25</v>
      </c>
      <c r="H7" s="7">
        <f t="shared" ref="H7" si="3">SUM(B7:F7)</f>
        <v>1</v>
      </c>
    </row>
    <row r="12" spans="1:19">
      <c r="A12" t="s">
        <v>1344</v>
      </c>
    </row>
    <row r="13" spans="1:19">
      <c r="A13" s="8">
        <v>45292</v>
      </c>
    </row>
    <row r="14" spans="1:19">
      <c r="A14" s="8">
        <v>45297</v>
      </c>
    </row>
    <row r="15" spans="1:19">
      <c r="A15" s="8">
        <v>45382</v>
      </c>
    </row>
    <row r="16" spans="1:19">
      <c r="A16" s="8">
        <v>45383</v>
      </c>
    </row>
    <row r="17" spans="1:1">
      <c r="A17" s="8">
        <v>45413</v>
      </c>
    </row>
    <row r="18" spans="1:1">
      <c r="A18" s="8">
        <v>45415</v>
      </c>
    </row>
    <row r="19" spans="1:1">
      <c r="A19" s="8">
        <v>45431</v>
      </c>
    </row>
    <row r="20" spans="1:1">
      <c r="A20" s="8">
        <v>45442</v>
      </c>
    </row>
    <row r="21" spans="1:1">
      <c r="A21" s="8">
        <v>45519</v>
      </c>
    </row>
    <row r="22" spans="1:1">
      <c r="A22" s="8">
        <v>45597</v>
      </c>
    </row>
    <row r="23" spans="1:1">
      <c r="A23" s="8">
        <v>45607</v>
      </c>
    </row>
    <row r="24" spans="1:1">
      <c r="A24" s="8">
        <v>45651</v>
      </c>
    </row>
    <row r="25" spans="1:1">
      <c r="A25" s="8">
        <v>45652</v>
      </c>
    </row>
  </sheetData>
  <pageMargins left="0.7" right="0.7" top="0.75" bottom="0.75" header="0.3" footer="0.3"/>
  <headerFooter>
    <oddFooter xml:space="preserve">&amp;L_x000D_&amp;1#&amp;"Calibri"&amp;10&amp;K000000 Classified as C2 - General Business </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7B3E4F58F66414E9AE9017D0478BEA3" ma:contentTypeVersion="16" ma:contentTypeDescription="Utwórz nowy dokument." ma:contentTypeScope="" ma:versionID="a23d0fdd22fae26d6a80df82ed77418e">
  <xsd:schema xmlns:xsd="http://www.w3.org/2001/XMLSchema" xmlns:xs="http://www.w3.org/2001/XMLSchema" xmlns:p="http://schemas.microsoft.com/office/2006/metadata/properties" xmlns:ns2="e08d31a5-3a91-4673-9215-9239418a498b" xmlns:ns3="91dfe244-5404-4aa7-a1fe-68e9527a317b" targetNamespace="http://schemas.microsoft.com/office/2006/metadata/properties" ma:root="true" ma:fieldsID="2cefd9969e59f1b1e2b7c23c007b193f" ns2:_="" ns3:_="">
    <xsd:import namespace="e08d31a5-3a91-4673-9215-9239418a498b"/>
    <xsd:import namespace="91dfe244-5404-4aa7-a1fe-68e9527a317b"/>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8d31a5-3a91-4673-9215-9239418a49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agi obrazów" ma:readOnly="false" ma:fieldId="{5cf76f15-5ced-4ddc-b409-7134ff3c332f}" ma:taxonomyMulti="true" ma:sspId="c37c6fca-e754-4c8d-b6ea-67ac9064594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2" nillable="true" ma:displayName="Stan zatwierdzenia" ma:internalName="Stan_x0020_zatwierdzenia">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dfe244-5404-4aa7-a1fe-68e9527a317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336e913-c01f-4a3f-931e-02f217f601e5}" ma:internalName="TaxCatchAll" ma:showField="CatchAllData" ma:web="91dfe244-5404-4aa7-a1fe-68e9527a317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08d31a5-3a91-4673-9215-9239418a498b">
      <Terms xmlns="http://schemas.microsoft.com/office/infopath/2007/PartnerControls"/>
    </lcf76f155ced4ddcb4097134ff3c332f>
    <TaxCatchAll xmlns="91dfe244-5404-4aa7-a1fe-68e9527a317b" xsi:nil="true"/>
    <_Flow_SignoffStatus xmlns="e08d31a5-3a91-4673-9215-9239418a49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98A3A0-1EE3-41AE-A4AD-13B5274353E4}"/>
</file>

<file path=customXml/itemProps2.xml><?xml version="1.0" encoding="utf-8"?>
<ds:datastoreItem xmlns:ds="http://schemas.openxmlformats.org/officeDocument/2006/customXml" ds:itemID="{3ABA848C-DB35-4BDA-A353-3A26FA5ECA5F}"/>
</file>

<file path=customXml/itemProps3.xml><?xml version="1.0" encoding="utf-8"?>
<ds:datastoreItem xmlns:ds="http://schemas.openxmlformats.org/officeDocument/2006/customXml" ds:itemID="{82DC9CDD-1CA6-437C-954E-1D105C31F6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Cezary Domagała</dc:creator>
  <cp:keywords/>
  <dc:description/>
  <cp:lastModifiedBy/>
  <cp:revision/>
  <dcterms:created xsi:type="dcterms:W3CDTF">2024-03-08T11:42:29Z</dcterms:created>
  <dcterms:modified xsi:type="dcterms:W3CDTF">2026-07-21T14:28:04Z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0x01010047B3E4F58F66414E9AE9017D0478BEA3</vt:lpwstr>
  </property>
  <property fmtid="{D5CDD505-2E9C-101B-9397-08002B2CF9AE}" pid="3" name="MediaServiceImageTags">
    <vt:lpwstr/>
  </property>
  <property fmtid="{D5CDD505-2E9C-101B-9397-08002B2CF9AE}" pid="4" name="MSIP_Label_3cfc5aa0-b6a0-4d7e-ac57-4cf66742f1c4_Enabled">
    <vt:lpwstr>true</vt:lpwstr>
  </property>
  <property fmtid="{D5CDD505-2E9C-101B-9397-08002B2CF9AE}" pid="5" name="MSIP_Label_3cfc5aa0-b6a0-4d7e-ac57-4cf66742f1c4_SetDate">
    <vt:lpwstr>2024-11-25T13:35:24Z</vt:lpwstr>
  </property>
  <property fmtid="{D5CDD505-2E9C-101B-9397-08002B2CF9AE}" pid="6" name="MSIP_Label_3cfc5aa0-b6a0-4d7e-ac57-4cf66742f1c4_Method">
    <vt:lpwstr>Standard</vt:lpwstr>
  </property>
  <property fmtid="{D5CDD505-2E9C-101B-9397-08002B2CF9AE}" pid="7" name="MSIP_Label_3cfc5aa0-b6a0-4d7e-ac57-4cf66742f1c4_Name">
    <vt:lpwstr>defa4170-0d19-0005-0002-bc88714345d2</vt:lpwstr>
  </property>
  <property fmtid="{D5CDD505-2E9C-101B-9397-08002B2CF9AE}" pid="8" name="MSIP_Label_3cfc5aa0-b6a0-4d7e-ac57-4cf66742f1c4_SiteId">
    <vt:lpwstr>32f0c8a3-874d-4615-ae68-69435ce0e513</vt:lpwstr>
  </property>
  <property fmtid="{D5CDD505-2E9C-101B-9397-08002B2CF9AE}" pid="9" name="MSIP_Label_3cfc5aa0-b6a0-4d7e-ac57-4cf66742f1c4_ActionId">
    <vt:lpwstr>380be7af-ce81-487e-87df-edeb981830c0</vt:lpwstr>
  </property>
  <property fmtid="{D5CDD505-2E9C-101B-9397-08002B2CF9AE}" pid="10" name="MSIP_Label_3cfc5aa0-b6a0-4d7e-ac57-4cf66742f1c4_ContentBits">
    <vt:lpwstr>2</vt:lpwstr>
  </property>
</Properties>
</file>